
<file path=[Content_Types].xml><?xml version="1.0" encoding="utf-8"?>
<Types xmlns="http://schemas.openxmlformats.org/package/2006/content-types">
  <Default Extension="jpg" ContentType="image/jpg"/>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theme/theme1.xml" ContentType="application/vnd.openxmlformats-officedocument.theme+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Override PartName="/xl/worksheets/sheet3.xml" ContentType="application/vnd.openxmlformats-officedocument.spreadsheetml.worksheet+xml"/>
  <Override PartName="/xl/drawings/drawing3.xml" ContentType="application/vnd.openxmlformats-officedocument.drawing+xml"/>
  <Override PartName="/xl/worksheets/sheet4.xml" ContentType="application/vnd.openxmlformats-officedocument.spreadsheetml.worksheet+xml"/>
  <Override PartName="/xl/drawings/drawing4.xml" ContentType="application/vnd.openxmlformats-officedocument.drawing+xml"/>
  <Override PartName="/xl/worksheets/sheet5.xml" ContentType="application/vnd.openxmlformats-officedocument.spreadsheetml.worksheet+xml"/>
  <Override PartName="/xl/drawings/drawing5.xml" ContentType="application/vnd.openxmlformats-officedocument.drawing+xml"/>
  <Override PartName="/xl/worksheets/sheet6.xml" ContentType="application/vnd.openxmlformats-officedocument.spreadsheetml.worksheet+xml"/>
  <Override PartName="/xl/drawings/drawing6.xml" ContentType="application/vnd.openxmlformats-officedocument.drawing+xml"/>
  <Override PartName="/xl/worksheets/sheet7.xml" ContentType="application/vnd.openxmlformats-officedocument.spreadsheetml.worksheet+xml"/>
  <Override PartName="/xl/drawings/drawing7.xml" ContentType="application/vnd.openxmlformats-officedocument.drawing+xml"/>
  <Override PartName="/xl/worksheets/sheet8.xml" ContentType="application/vnd.openxmlformats-officedocument.spreadsheetml.worksheet+xml"/>
  <Override PartName="/xl/drawings/drawing8.xml" ContentType="application/vnd.openxmlformats-officedocument.drawing+xml"/>
  <Override PartName="/xl/worksheets/sheet9.xml" ContentType="application/vnd.openxmlformats-officedocument.spreadsheetml.worksheet+xml"/>
  <Override PartName="/xl/drawings/drawing9.xml" ContentType="application/vnd.openxmlformats-officedocument.drawing+xml"/>
  <Override PartName="/xl/worksheets/sheet10.xml" ContentType="application/vnd.openxmlformats-officedocument.spreadsheetml.worksheet+xml"/>
  <Override PartName="/xl/drawings/drawing10.xml" ContentType="application/vnd.openxmlformats-officedocument.drawing+xml"/>
  <Override PartName="/xl/worksheets/sheet11.xml" ContentType="application/vnd.openxmlformats-officedocument.spreadsheetml.worksheet+xml"/>
  <Override PartName="/xl/drawings/drawing11.xml" ContentType="application/vnd.openxmlformats-officedocument.drawing+xml"/>
  <Override PartName="/xl/worksheets/sheet12.xml" ContentType="application/vnd.openxmlformats-officedocument.spreadsheetml.worksheet+xml"/>
  <Override PartName="/xl/drawings/drawing12.xml" ContentType="application/vnd.openxmlformats-officedocument.drawing+xml"/>
  <Override PartName="/xl/worksheets/sheet13.xml" ContentType="application/vnd.openxmlformats-officedocument.spreadsheetml.worksheet+xml"/>
  <Override PartName="/xl/drawings/drawing13.xml" ContentType="application/vnd.openxmlformats-officedocument.drawing+xml"/>
  <Override PartName="/xl/worksheets/sheet14.xml" ContentType="application/vnd.openxmlformats-officedocument.spreadsheetml.worksheet+xml"/>
  <Override PartName="/xl/drawings/drawing14.xml" ContentType="application/vnd.openxmlformats-officedocument.drawing+xml"/>
  <Override PartName="/xl/worksheets/sheet15.xml" ContentType="application/vnd.openxmlformats-officedocument.spreadsheetml.worksheet+xml"/>
  <Override PartName="/xl/drawings/drawing15.xml" ContentType="application/vnd.openxmlformats-officedocument.drawing+xml"/>
  <Override PartName="/xl/worksheets/sheet16.xml" ContentType="application/vnd.openxmlformats-officedocument.spreadsheetml.worksheet+xml"/>
  <Override PartName="/xl/drawings/drawing16.xml" ContentType="application/vnd.openxmlformats-officedocument.drawing+xml"/>
  <Override PartName="/xl/worksheets/sheet17.xml" ContentType="application/vnd.openxmlformats-officedocument.spreadsheetml.worksheet+xml"/>
  <Override PartName="/xl/drawings/drawing17.xml" ContentType="application/vnd.openxmlformats-officedocument.drawing+xml"/>
  <Override PartName="/xl/worksheets/sheet18.xml" ContentType="application/vnd.openxmlformats-officedocument.spreadsheetml.worksheet+xml"/>
  <Override PartName="/xl/drawings/drawing18.xml" ContentType="application/vnd.openxmlformats-officedocument.drawing+xml"/>
  <Override PartName="/xl/worksheets/sheet19.xml" ContentType="application/vnd.openxmlformats-officedocument.spreadsheetml.worksheet+xml"/>
  <Override PartName="/xl/drawings/drawing19.xml" ContentType="application/vnd.openxmlformats-officedocument.drawing+xml"/>
  <Override PartName="/xl/worksheets/sheet20.xml" ContentType="application/vnd.openxmlformats-officedocument.spreadsheetml.worksheet+xml"/>
  <Override PartName="/xl/drawings/drawing20.xml" ContentType="application/vnd.openxmlformats-officedocument.drawing+xml"/>
  <Override PartName="/xl/worksheets/sheet21.xml" ContentType="application/vnd.openxmlformats-officedocument.spreadsheetml.worksheet+xml"/>
  <Override PartName="/xl/drawings/drawing21.xml" ContentType="application/vnd.openxmlformats-officedocument.drawing+xml"/>
  <Override PartName="/xl/worksheets/sheet22.xml" ContentType="application/vnd.openxmlformats-officedocument.spreadsheetml.worksheet+xml"/>
  <Override PartName="/xl/drawings/drawing22.xml" ContentType="application/vnd.openxmlformats-officedocument.drawing+xml"/>
  <Override PartName="/xl/worksheets/sheet23.xml" ContentType="application/vnd.openxmlformats-officedocument.spreadsheetml.worksheet+xml"/>
  <Override PartName="/xl/drawings/drawing23.xml" ContentType="application/vnd.openxmlformats-officedocument.drawing+xml"/>
  <Override PartName="/xl/worksheets/sheet24.xml" ContentType="application/vnd.openxmlformats-officedocument.spreadsheetml.worksheet+xml"/>
  <Override PartName="/xl/drawings/drawing24.xml" ContentType="application/vnd.openxmlformats-officedocument.drawing+xml"/>
  <Override PartName="/xl/worksheets/sheet25.xml" ContentType="application/vnd.openxmlformats-officedocument.spreadsheetml.worksheet+xml"/>
  <Override PartName="/xl/drawings/drawing25.xml" ContentType="application/vnd.openxmlformats-officedocument.drawing+xml"/>
  <Override PartName="/xl/worksheets/sheet26.xml" ContentType="application/vnd.openxmlformats-officedocument.spreadsheetml.worksheet+xml"/>
  <Override PartName="/xl/drawings/drawing26.xml" ContentType="application/vnd.openxmlformats-officedocument.drawing+xml"/>
  <Override PartName="/xl/worksheets/sheet27.xml" ContentType="application/vnd.openxmlformats-officedocument.spreadsheetml.worksheet+xml"/>
  <Override PartName="/xl/drawings/drawing27.xml" ContentType="application/vnd.openxmlformats-officedocument.drawing+xml"/>
  <Override PartName="/xl/worksheets/sheet28.xml" ContentType="application/vnd.openxmlformats-officedocument.spreadsheetml.worksheet+xml"/>
  <Override PartName="/xl/drawings/drawing28.xml" ContentType="application/vnd.openxmlformats-officedocument.drawing+xml"/>
  <Override PartName="/xl/worksheets/sheet29.xml" ContentType="application/vnd.openxmlformats-officedocument.spreadsheetml.worksheet+xml"/>
  <Override PartName="/xl/drawings/drawing29.xml" ContentType="application/vnd.openxmlformats-officedocument.drawing+xml"/>
  <Override PartName="/xl/worksheets/sheet30.xml" ContentType="application/vnd.openxmlformats-officedocument.spreadsheetml.worksheet+xml"/>
  <Override PartName="/xl/drawings/drawing30.xml" ContentType="application/vnd.openxmlformats-officedocument.drawing+xml"/>
  <Override PartName="/xl/worksheets/sheet31.xml" ContentType="application/vnd.openxmlformats-officedocument.spreadsheetml.worksheet+xml"/>
  <Override PartName="/xl/drawings/drawing31.xml" ContentType="application/vnd.openxmlformats-officedocument.drawing+xml"/>
  <Override PartName="/xl/worksheets/sheet32.xml" ContentType="application/vnd.openxmlformats-officedocument.spreadsheetml.worksheet+xml"/>
  <Override PartName="/xl/drawings/drawing32.xml" ContentType="application/vnd.openxmlformats-officedocument.drawing+xml"/>
  <Override PartName="/xl/worksheets/sheet33.xml" ContentType="application/vnd.openxmlformats-officedocument.spreadsheetml.worksheet+xml"/>
  <Override PartName="/xl/drawings/drawing33.xml" ContentType="application/vnd.openxmlformats-officedocument.drawing+xml"/>
  <Override PartName="/xl/worksheets/sheet34.xml" ContentType="application/vnd.openxmlformats-officedocument.spreadsheetml.worksheet+xml"/>
  <Override PartName="/xl/drawings/drawing34.xml" ContentType="application/vnd.openxmlformats-officedocument.drawing+xml"/>
  <Override PartName="/xl/worksheets/sheet35.xml" ContentType="application/vnd.openxmlformats-officedocument.spreadsheetml.worksheet+xml"/>
  <Override PartName="/xl/drawings/drawing35.xml" ContentType="application/vnd.openxmlformats-officedocument.drawing+xml"/>
  <Override PartName="/xl/worksheets/sheet36.xml" ContentType="application/vnd.openxmlformats-officedocument.spreadsheetml.worksheet+xml"/>
  <Override PartName="/xl/drawings/drawing36.xml" ContentType="application/vnd.openxmlformats-officedocument.drawing+xml"/>
  <Override PartName="/xl/worksheets/sheet37.xml" ContentType="application/vnd.openxmlformats-officedocument.spreadsheetml.worksheet+xml"/>
  <Override PartName="/xl/drawings/drawing37.xml" ContentType="application/vnd.openxmlformats-officedocument.drawing+xml"/>
  <Override PartName="/xl/worksheets/sheet38.xml" ContentType="application/vnd.openxmlformats-officedocument.spreadsheetml.worksheet+xml"/>
  <Override PartName="/xl/drawings/drawing38.xml" ContentType="application/vnd.openxmlformats-officedocument.drawing+xml"/>
  <Override PartName="/xl/worksheets/sheet39.xml" ContentType="application/vnd.openxmlformats-officedocument.spreadsheetml.worksheet+xml"/>
  <Override PartName="/xl/drawings/drawing39.xml" ContentType="application/vnd.openxmlformats-officedocument.drawing+xml"/>
  <Override PartName="/xl/worksheets/sheet40.xml" ContentType="application/vnd.openxmlformats-officedocument.spreadsheetml.worksheet+xml"/>
  <Override PartName="/xl/drawings/drawing40.xml" ContentType="application/vnd.openxmlformats-officedocument.drawing+xml"/>
  <Override PartName="/xl/worksheets/sheet41.xml" ContentType="application/vnd.openxmlformats-officedocument.spreadsheetml.worksheet+xml"/>
  <Override PartName="/xl/drawings/drawing41.xml" ContentType="application/vnd.openxmlformats-officedocument.drawing+xml"/>
  <Override PartName="/xl/worksheets/sheet42.xml" ContentType="application/vnd.openxmlformats-officedocument.spreadsheetml.worksheet+xml"/>
  <Override PartName="/xl/drawings/drawing42.xml" ContentType="application/vnd.openxmlformats-officedocument.drawing+xml"/>
  <Override PartName="/xl/worksheets/sheet43.xml" ContentType="application/vnd.openxmlformats-officedocument.spreadsheetml.worksheet+xml"/>
  <Override PartName="/xl/drawings/drawing43.xml" ContentType="application/vnd.openxmlformats-officedocument.drawing+xml"/>
  <Override PartName="/xl/worksheets/sheet44.xml" ContentType="application/vnd.openxmlformats-officedocument.spreadsheetml.worksheet+xml"/>
  <Override PartName="/xl/drawings/drawing44.xml" ContentType="application/vnd.openxmlformats-officedocument.drawing+xml"/>
  <Override PartName="/xl/worksheets/sheet45.xml" ContentType="application/vnd.openxmlformats-officedocument.spreadsheetml.worksheet+xml"/>
  <Override PartName="/xl/drawings/drawing45.xml" ContentType="application/vnd.openxmlformats-officedocument.drawing+xml"/>
  <Override PartName="/xl/worksheets/sheet46.xml" ContentType="application/vnd.openxmlformats-officedocument.spreadsheetml.worksheet+xml"/>
  <Override PartName="/xl/drawings/drawing46.xml" ContentType="application/vnd.openxmlformats-officedocument.drawing+xml"/>
  <Override PartName="/xl/worksheets/sheet47.xml" ContentType="application/vnd.openxmlformats-officedocument.spreadsheetml.worksheet+xml"/>
  <Override PartName="/xl/drawings/drawing47.xml" ContentType="application/vnd.openxmlformats-officedocument.drawing+xml"/>
  <Override PartName="/xl/worksheets/sheet48.xml" ContentType="application/vnd.openxmlformats-officedocument.spreadsheetml.worksheet+xml"/>
  <Override PartName="/xl/drawings/drawing48.xml" ContentType="application/vnd.openxmlformats-officedocument.drawing+xml"/>
  <Override PartName="/xl/worksheets/sheet49.xml" ContentType="application/vnd.openxmlformats-officedocument.spreadsheetml.worksheet+xml"/>
  <Override PartName="/xl/drawings/drawing49.xml" ContentType="application/vnd.openxmlformats-officedocument.drawing+xml"/>
  <Override PartName="/xl/worksheets/sheet50.xml" ContentType="application/vnd.openxmlformats-officedocument.spreadsheetml.worksheet+xml"/>
  <Override PartName="/xl/drawings/drawing50.xml" ContentType="application/vnd.openxmlformats-officedocument.drawing+xml"/>
  <Override PartName="/xl/worksheets/sheet51.xml" ContentType="application/vnd.openxmlformats-officedocument.spreadsheetml.worksheet+xml"/>
  <Override PartName="/xl/drawings/drawing51.xml" ContentType="application/vnd.openxmlformats-officedocument.drawing+xml"/>
  <Override PartName="/xl/worksheets/sheet52.xml" ContentType="application/vnd.openxmlformats-officedocument.spreadsheetml.worksheet+xml"/>
  <Override PartName="/xl/drawings/drawing52.xml" ContentType="application/vnd.openxmlformats-officedocument.drawing+xml"/>
  <Override PartName="/xl/worksheets/sheet53.xml" ContentType="application/vnd.openxmlformats-officedocument.spreadsheetml.worksheet+xml"/>
  <Override PartName="/xl/drawings/drawing53.xml" ContentType="application/vnd.openxmlformats-officedocument.drawing+xml"/>
  <Override PartName="/xl/worksheets/sheet54.xml" ContentType="application/vnd.openxmlformats-officedocument.spreadsheetml.worksheet+xml"/>
  <Override PartName="/xl/drawings/drawing54.xml" ContentType="application/vnd.openxmlformats-officedocument.drawing+xml"/>
  <Override PartName="/xl/worksheets/sheet55.xml" ContentType="application/vnd.openxmlformats-officedocument.spreadsheetml.worksheet+xml"/>
  <Override PartName="/xl/drawings/drawing55.xml" ContentType="application/vnd.openxmlformats-officedocument.drawing+xml"/>
  <Override PartName="/xl/worksheets/sheet56.xml" ContentType="application/vnd.openxmlformats-officedocument.spreadsheetml.worksheet+xml"/>
  <Override PartName="/xl/drawings/drawing56.xml" ContentType="application/vnd.openxmlformats-officedocument.drawing+xml"/>
  <Override PartName="/xl/worksheets/sheet57.xml" ContentType="application/vnd.openxmlformats-officedocument.spreadsheetml.worksheet+xml"/>
  <Override PartName="/xl/drawings/drawing57.xml" ContentType="application/vnd.openxmlformats-officedocument.drawing+xml"/>
  <Override PartName="/xl/worksheets/sheet58.xml" ContentType="application/vnd.openxmlformats-officedocument.spreadsheetml.worksheet+xml"/>
  <Override PartName="/xl/drawings/drawing58.xml" ContentType="application/vnd.openxmlformats-officedocument.drawing+xml"/>
  <Override PartName="/xl/worksheets/sheet59.xml" ContentType="application/vnd.openxmlformats-officedocument.spreadsheetml.worksheet+xml"/>
  <Override PartName="/xl/drawings/drawing59.xml" ContentType="application/vnd.openxmlformats-officedocument.drawing+xml"/>
  <Override PartName="/xl/worksheets/sheet60.xml" ContentType="application/vnd.openxmlformats-officedocument.spreadsheetml.worksheet+xml"/>
  <Override PartName="/xl/drawings/drawing60.xml" ContentType="application/vnd.openxmlformats-officedocument.drawing+xml"/>
  <Override PartName="/xl/worksheets/sheet61.xml" ContentType="application/vnd.openxmlformats-officedocument.spreadsheetml.worksheet+xml"/>
  <Override PartName="/xl/drawings/drawing61.xml" ContentType="application/vnd.openxmlformats-officedocument.drawing+xml"/>
  <Override PartName="/xl/worksheets/sheet62.xml" ContentType="application/vnd.openxmlformats-officedocument.spreadsheetml.worksheet+xml"/>
  <Override PartName="/xl/drawings/drawing62.xml" ContentType="application/vnd.openxmlformats-officedocument.drawing+xml"/>
  <Override PartName="/xl/worksheets/sheet63.xml" ContentType="application/vnd.openxmlformats-officedocument.spreadsheetml.worksheet+xml"/>
  <Override PartName="/xl/drawings/drawing63.xml" ContentType="application/vnd.openxmlformats-officedocument.drawing+xml"/>
  <Override PartName="/xl/worksheets/sheet64.xml" ContentType="application/vnd.openxmlformats-officedocument.spreadsheetml.worksheet+xml"/>
  <Override PartName="/xl/drawings/drawing64.xml" ContentType="application/vnd.openxmlformats-officedocument.drawing+xml"/>
  <Override PartName="/xl/worksheets/sheet65.xml" ContentType="application/vnd.openxmlformats-officedocument.spreadsheetml.worksheet+xml"/>
  <Override PartName="/xl/drawings/drawing65.xml" ContentType="application/vnd.openxmlformats-officedocument.drawing+xml"/>
  <Override PartName="/xl/worksheets/sheet66.xml" ContentType="application/vnd.openxmlformats-officedocument.spreadsheetml.worksheet+xml"/>
  <Override PartName="/xl/drawings/drawing66.xml" ContentType="application/vnd.openxmlformats-officedocument.drawing+xml"/>
  <Override PartName="/xl/worksheets/sheet67.xml" ContentType="application/vnd.openxmlformats-officedocument.spreadsheetml.worksheet+xml"/>
  <Override PartName="/xl/drawings/drawing67.xml" ContentType="application/vnd.openxmlformats-officedocument.drawing+xml"/>
  <Override PartName="/xl/worksheets/sheet68.xml" ContentType="application/vnd.openxmlformats-officedocument.spreadsheetml.worksheet+xml"/>
  <Override PartName="/xl/drawings/drawing68.xml" ContentType="application/vnd.openxmlformats-officedocument.drawing+xml"/>
  <Override PartName="/xl/worksheets/sheet69.xml" ContentType="application/vnd.openxmlformats-officedocument.spreadsheetml.worksheet+xml"/>
  <Override PartName="/xl/drawings/drawing69.xml" ContentType="application/vnd.openxmlformats-officedocument.drawing+xml"/>
  <Override PartName="/xl/worksheets/sheet70.xml" ContentType="application/vnd.openxmlformats-officedocument.spreadsheetml.worksheet+xml"/>
  <Override PartName="/xl/drawings/drawing70.xml" ContentType="application/vnd.openxmlformats-officedocument.drawing+xml"/>
  <Override PartName="/xl/worksheets/sheet71.xml" ContentType="application/vnd.openxmlformats-officedocument.spreadsheetml.worksheet+xml"/>
  <Override PartName="/xl/drawings/drawing71.xml" ContentType="application/vnd.openxmlformats-officedocument.drawing+xml"/>
  <Override PartName="/xl/worksheets/sheet72.xml" ContentType="application/vnd.openxmlformats-officedocument.spreadsheetml.worksheet+xml"/>
  <Override PartName="/xl/drawings/drawing72.xml" ContentType="application/vnd.openxmlformats-officedocument.drawing+xml"/>
  <Override PartName="/xl/worksheets/sheet73.xml" ContentType="application/vnd.openxmlformats-officedocument.spreadsheetml.worksheet+xml"/>
  <Override PartName="/xl/drawings/drawing73.xml" ContentType="application/vnd.openxmlformats-officedocument.drawing+xml"/>
  <Override PartName="/xl/worksheets/sheet74.xml" ContentType="application/vnd.openxmlformats-officedocument.spreadsheetml.worksheet+xml"/>
  <Override PartName="/xl/drawings/drawing74.xml" ContentType="application/vnd.openxmlformats-officedocument.drawing+xml"/>
  <Override PartName="/xl/worksheets/sheet75.xml" ContentType="application/vnd.openxmlformats-officedocument.spreadsheetml.worksheet+xml"/>
  <Override PartName="/xl/drawings/drawing75.xml" ContentType="application/vnd.openxmlformats-officedocument.drawing+xml"/>
  <Override PartName="/xl/worksheets/sheet76.xml" ContentType="application/vnd.openxmlformats-officedocument.spreadsheetml.worksheet+xml"/>
  <Override PartName="/xl/drawings/drawing76.xml" ContentType="application/vnd.openxmlformats-officedocument.drawing+xml"/>
  <Override PartName="/xl/worksheets/sheet77.xml" ContentType="application/vnd.openxmlformats-officedocument.spreadsheetml.worksheet+xml"/>
  <Override PartName="/xl/drawings/drawing77.xml" ContentType="application/vnd.openxmlformats-officedocument.drawing+xml"/>
  <Override PartName="/xl/worksheets/sheet78.xml" ContentType="application/vnd.openxmlformats-officedocument.spreadsheetml.worksheet+xml"/>
  <Override PartName="/xl/drawings/drawing78.xml" ContentType="application/vnd.openxmlformats-officedocument.drawing+xml"/>
  <Override PartName="/xl/worksheets/sheet79.xml" ContentType="application/vnd.openxmlformats-officedocument.spreadsheetml.worksheet+xml"/>
  <Override PartName="/xl/drawings/drawing79.xml" ContentType="application/vnd.openxmlformats-officedocument.drawing+xml"/>
  <Override PartName="/xl/worksheets/sheet80.xml" ContentType="application/vnd.openxmlformats-officedocument.spreadsheetml.worksheet+xml"/>
  <Override PartName="/xl/drawings/drawing80.xml" ContentType="application/vnd.openxmlformats-officedocument.drawing+xml"/>
  <Override PartName="/xl/worksheets/sheet81.xml" ContentType="application/vnd.openxmlformats-officedocument.spreadsheetml.worksheet+xml"/>
  <Override PartName="/xl/drawings/drawing81.xml" ContentType="application/vnd.openxmlformats-officedocument.drawing+xml"/>
  <Override PartName="/xl/worksheets/sheet82.xml" ContentType="application/vnd.openxmlformats-officedocument.spreadsheetml.worksheet+xml"/>
  <Override PartName="/xl/drawings/drawing82.xml" ContentType="application/vnd.openxmlformats-officedocument.drawing+xml"/>
  <Override PartName="/xl/worksheets/sheet83.xml" ContentType="application/vnd.openxmlformats-officedocument.spreadsheetml.worksheet+xml"/>
  <Override PartName="/xl/drawings/drawing83.xml" ContentType="application/vnd.openxmlformats-officedocument.drawing+xml"/>
  <Override PartName="/xl/worksheets/sheet84.xml" ContentType="application/vnd.openxmlformats-officedocument.spreadsheetml.worksheet+xml"/>
  <Override PartName="/xl/drawings/drawing84.xml" ContentType="application/vnd.openxmlformats-officedocument.drawing+xml"/>
  <Override PartName="/xl/worksheets/sheet85.xml" ContentType="application/vnd.openxmlformats-officedocument.spreadsheetml.worksheet+xml"/>
  <Override PartName="/xl/drawings/drawing85.xml" ContentType="application/vnd.openxmlformats-officedocument.drawing+xml"/>
  <Override PartName="/xl/worksheets/sheet86.xml" ContentType="application/vnd.openxmlformats-officedocument.spreadsheetml.worksheet+xml"/>
  <Override PartName="/xl/drawings/drawing86.xml" ContentType="application/vnd.openxmlformats-officedocument.drawing+xml"/>
  <Override PartName="/xl/worksheets/sheet87.xml" ContentType="application/vnd.openxmlformats-officedocument.spreadsheetml.worksheet+xml"/>
  <Override PartName="/xl/drawings/drawing87.xml" ContentType="application/vnd.openxmlformats-officedocument.drawing+xml"/>
  <Override PartName="/xl/worksheets/sheet88.xml" ContentType="application/vnd.openxmlformats-officedocument.spreadsheetml.worksheet+xml"/>
  <Override PartName="/xl/drawings/drawing88.xml" ContentType="application/vnd.openxmlformats-officedocument.drawing+xml"/>
  <Override PartName="/xl/worksheets/sheet89.xml" ContentType="application/vnd.openxmlformats-officedocument.spreadsheetml.worksheet+xml"/>
  <Override PartName="/xl/drawings/drawing89.xml" ContentType="application/vnd.openxmlformats-officedocument.drawing+xml"/>
  <Override PartName="/xl/worksheets/sheet90.xml" ContentType="application/vnd.openxmlformats-officedocument.spreadsheetml.worksheet+xml"/>
  <Override PartName="/xl/drawings/drawing90.xml" ContentType="application/vnd.openxmlformats-officedocument.drawing+xml"/>
  <Override PartName="/xl/worksheets/sheet91.xml" ContentType="application/vnd.openxmlformats-officedocument.spreadsheetml.worksheet+xml"/>
  <Override PartName="/xl/drawings/drawing91.xml" ContentType="application/vnd.openxmlformats-officedocument.drawing+xml"/>
  <Override PartName="/xl/worksheets/sheet92.xml" ContentType="application/vnd.openxmlformats-officedocument.spreadsheetml.worksheet+xml"/>
  <Override PartName="/xl/drawings/drawing92.xml" ContentType="application/vnd.openxmlformats-officedocument.drawing+xml"/>
  <Override PartName="/xl/worksheets/sheet93.xml" ContentType="application/vnd.openxmlformats-officedocument.spreadsheetml.worksheet+xml"/>
  <Override PartName="/xl/drawings/drawing93.xml" ContentType="application/vnd.openxmlformats-officedocument.drawing+xml"/>
  <Override PartName="/xl/worksheets/sheet94.xml" ContentType="application/vnd.openxmlformats-officedocument.spreadsheetml.worksheet+xml"/>
  <Override PartName="/xl/drawings/drawing94.xml" ContentType="application/vnd.openxmlformats-officedocument.drawing+xml"/>
  <Override PartName="/xl/worksheets/sheet95.xml" ContentType="application/vnd.openxmlformats-officedocument.spreadsheetml.worksheet+xml"/>
  <Override PartName="/xl/drawings/drawing95.xml" ContentType="application/vnd.openxmlformats-officedocument.drawing+xml"/>
  <Override PartName="/xl/worksheets/sheet96.xml" ContentType="application/vnd.openxmlformats-officedocument.spreadsheetml.worksheet+xml"/>
  <Override PartName="/xl/drawings/drawing96.xml" ContentType="application/vnd.openxmlformats-officedocument.drawing+xml"/>
  <Override PartName="/xl/worksheets/sheet97.xml" ContentType="application/vnd.openxmlformats-officedocument.spreadsheetml.worksheet+xml"/>
  <Override PartName="/xl/drawings/drawing97.xml" ContentType="application/vnd.openxmlformats-officedocument.drawing+xml"/>
  <Override PartName="/xl/worksheets/sheet98.xml" ContentType="application/vnd.openxmlformats-officedocument.spreadsheetml.worksheet+xml"/>
  <Override PartName="/xl/drawings/drawing98.xml" ContentType="application/vnd.openxmlformats-officedocument.drawing+xml"/>
  <Override PartName="/xl/worksheets/sheet99.xml" ContentType="application/vnd.openxmlformats-officedocument.spreadsheetml.worksheet+xml"/>
  <Override PartName="/xl/drawings/drawing99.xml" ContentType="application/vnd.openxmlformats-officedocument.drawing+xml"/>
  <Override PartName="/xl/worksheets/sheet100.xml" ContentType="application/vnd.openxmlformats-officedocument.spreadsheetml.worksheet+xml"/>
  <Override PartName="/xl/drawings/drawing100.xml" ContentType="application/vnd.openxmlformats-officedocument.drawing+xml"/>
  <Override PartName="/xl/worksheets/sheet101.xml" ContentType="application/vnd.openxmlformats-officedocument.spreadsheetml.worksheet+xml"/>
  <Override PartName="/xl/drawings/drawing101.xml" ContentType="application/vnd.openxmlformats-officedocument.drawing+xml"/>
  <Override PartName="/xl/worksheets/sheet102.xml" ContentType="application/vnd.openxmlformats-officedocument.spreadsheetml.worksheet+xml"/>
  <Override PartName="/xl/drawings/drawing102.xml" ContentType="application/vnd.openxmlformats-officedocument.drawing+xml"/>
  <Override PartName="/xl/worksheets/sheet103.xml" ContentType="application/vnd.openxmlformats-officedocument.spreadsheetml.worksheet+xml"/>
  <Override PartName="/xl/drawings/drawing103.xml" ContentType="application/vnd.openxmlformats-officedocument.drawing+xml"/>
  <Override PartName="/xl/worksheets/sheet104.xml" ContentType="application/vnd.openxmlformats-officedocument.spreadsheetml.worksheet+xml"/>
  <Override PartName="/xl/drawings/drawing104.xml" ContentType="application/vnd.openxmlformats-officedocument.drawing+xml"/>
  <Override PartName="/xl/worksheets/sheet105.xml" ContentType="application/vnd.openxmlformats-officedocument.spreadsheetml.worksheet+xml"/>
  <Override PartName="/xl/drawings/drawing105.xml" ContentType="application/vnd.openxmlformats-officedocument.drawing+xml"/>
  <Override PartName="/xl/worksheets/sheet106.xml" ContentType="application/vnd.openxmlformats-officedocument.spreadsheetml.worksheet+xml"/>
  <Override PartName="/xl/drawings/drawing106.xml" ContentType="application/vnd.openxmlformats-officedocument.drawing+xml"/>
  <Override PartName="/xl/worksheets/sheet107.xml" ContentType="application/vnd.openxmlformats-officedocument.spreadsheetml.worksheet+xml"/>
  <Override PartName="/xl/drawings/drawing107.xml" ContentType="application/vnd.openxmlformats-officedocument.drawing+xml"/>
  <Override PartName="/xl/worksheets/sheet108.xml" ContentType="application/vnd.openxmlformats-officedocument.spreadsheetml.worksheet+xml"/>
  <Override PartName="/xl/drawings/drawing108.xml" ContentType="application/vnd.openxmlformats-officedocument.drawing+xml"/>
  <Override PartName="/xl/worksheets/sheet109.xml" ContentType="application/vnd.openxmlformats-officedocument.spreadsheetml.worksheet+xml"/>
  <Override PartName="/xl/drawings/drawing109.xml" ContentType="application/vnd.openxmlformats-officedocument.drawing+xml"/>
  <Override PartName="/xl/worksheets/sheet110.xml" ContentType="application/vnd.openxmlformats-officedocument.spreadsheetml.worksheet+xml"/>
  <Override PartName="/xl/drawings/drawing110.xml" ContentType="application/vnd.openxmlformats-officedocument.drawing+xml"/>
  <Override PartName="/xl/worksheets/sheet111.xml" ContentType="application/vnd.openxmlformats-officedocument.spreadsheetml.worksheet+xml"/>
  <Override PartName="/xl/drawings/drawing111.xml" ContentType="application/vnd.openxmlformats-officedocument.drawing+xml"/>
  <Override PartName="/xl/worksheets/sheet112.xml" ContentType="application/vnd.openxmlformats-officedocument.spreadsheetml.worksheet+xml"/>
  <Override PartName="/xl/drawings/drawing112.xml" ContentType="application/vnd.openxmlformats-officedocument.drawing+xml"/>
  <Override PartName="/xl/worksheets/sheet113.xml" ContentType="application/vnd.openxmlformats-officedocument.spreadsheetml.worksheet+xml"/>
  <Override PartName="/xl/drawings/drawing113.xml" ContentType="application/vnd.openxmlformats-officedocument.drawing+xml"/>
  <Override PartName="/xl/worksheets/sheet114.xml" ContentType="application/vnd.openxmlformats-officedocument.spreadsheetml.worksheet+xml"/>
  <Override PartName="/xl/drawings/drawing114.xml" ContentType="application/vnd.openxmlformats-officedocument.drawing+xml"/>
  <Override PartName="/xl/worksheets/sheet115.xml" ContentType="application/vnd.openxmlformats-officedocument.spreadsheetml.worksheet+xml"/>
  <Override PartName="/xl/drawings/drawing115.xml" ContentType="application/vnd.openxmlformats-officedocument.drawing+xml"/>
  <Override PartName="/xl/worksheets/sheet116.xml" ContentType="application/vnd.openxmlformats-officedocument.spreadsheetml.worksheet+xml"/>
  <Override PartName="/xl/drawings/drawing116.xml" ContentType="application/vnd.openxmlformats-officedocument.drawing+xml"/>
  <Override PartName="/xl/worksheets/sheet117.xml" ContentType="application/vnd.openxmlformats-officedocument.spreadsheetml.worksheet+xml"/>
  <Override PartName="/xl/drawings/drawing117.xml" ContentType="application/vnd.openxmlformats-officedocument.drawing+xml"/>
  <Override PartName="/xl/worksheets/sheet118.xml" ContentType="application/vnd.openxmlformats-officedocument.spreadsheetml.worksheet+xml"/>
  <Override PartName="/xl/drawings/drawing118.xml" ContentType="application/vnd.openxmlformats-officedocument.drawing+xml"/>
  <Override PartName="/xl/worksheets/sheet119.xml" ContentType="application/vnd.openxmlformats-officedocument.spreadsheetml.worksheet+xml"/>
  <Override PartName="/xl/drawings/drawing119.xml" ContentType="application/vnd.openxmlformats-officedocument.drawing+xml"/>
  <Override PartName="/xl/worksheets/sheet120.xml" ContentType="application/vnd.openxmlformats-officedocument.spreadsheetml.worksheet+xml"/>
  <Override PartName="/xl/drawings/drawing120.xml" ContentType="application/vnd.openxmlformats-officedocument.drawing+xml"/>
</Types>
</file>

<file path=_rels/.rels><?xml version="1.0" encoding="UTF-8" standalone="yes"?><Relationships xmlns="http://schemas.openxmlformats.org/package/2006/relationships">
<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workbookPr date1904="false"/>
  <bookViews>
    <workbookView xWindow="0" yWindow="0" windowWidth="13125" windowHeight="6105" firstSheet="0" activeTab="0"/>
  </bookViews>
  <sheets>
    <sheet name="Cover Sheet" sheetId="1" state="visible" r:id="rId1"/>
    <sheet name="Contents" sheetId="2" state="visible" r:id="rId2"/>
    <sheet name="Full Results" sheetId="3" state="visible" r:id="rId3"/>
    <sheet name="Table 1" sheetId="4" state="visible" r:id="rId4"/>
    <sheet name="Table 2" sheetId="5" state="visible" r:id="rId5"/>
    <sheet name="Table 3" sheetId="6" state="visible" r:id="rId6"/>
    <sheet name="Table 4" sheetId="7" state="visible" r:id="rId7"/>
    <sheet name="Table 5" sheetId="8" state="visible" r:id="rId8"/>
    <sheet name="Table 6" sheetId="9" state="visible" r:id="rId9"/>
    <sheet name="Table 7" sheetId="10" state="visible" r:id="rId10"/>
    <sheet name="Table 8" sheetId="11" state="visible" r:id="rId11"/>
    <sheet name="Table 9" sheetId="12" state="visible" r:id="rId12"/>
    <sheet name="Table 10" sheetId="13" state="visible" r:id="rId13"/>
    <sheet name="Table 11" sheetId="14" state="visible" r:id="rId14"/>
    <sheet name="Table 12" sheetId="15" state="visible" r:id="rId15"/>
    <sheet name="Table 13" sheetId="16" state="visible" r:id="rId16"/>
    <sheet name="Table 14" sheetId="17" state="visible" r:id="rId17"/>
    <sheet name="Table 15" sheetId="18" state="visible" r:id="rId18"/>
    <sheet name="Table 16" sheetId="19" state="visible" r:id="rId19"/>
    <sheet name="Table 17" sheetId="20" state="visible" r:id="rId20"/>
    <sheet name="Table 18" sheetId="21" state="visible" r:id="rId21"/>
    <sheet name="Table 19" sheetId="22" state="visible" r:id="rId22"/>
    <sheet name="Table 20" sheetId="23" state="visible" r:id="rId23"/>
    <sheet name="Table 21" sheetId="24" state="visible" r:id="rId24"/>
    <sheet name="Table 22" sheetId="25" state="visible" r:id="rId25"/>
    <sheet name="Table 23" sheetId="26" state="visible" r:id="rId26"/>
    <sheet name="Table 24" sheetId="27" state="visible" r:id="rId27"/>
    <sheet name="Table 25" sheetId="28" state="visible" r:id="rId28"/>
    <sheet name="Table 26" sheetId="29" state="visible" r:id="rId29"/>
    <sheet name="Table 27" sheetId="30" state="visible" r:id="rId30"/>
    <sheet name="Table 28" sheetId="31" state="visible" r:id="rId31"/>
    <sheet name="Table 29" sheetId="32" state="visible" r:id="rId32"/>
    <sheet name="Table 30" sheetId="33" state="visible" r:id="rId33"/>
    <sheet name="Table 31" sheetId="34" state="visible" r:id="rId34"/>
    <sheet name="Table 32" sheetId="35" state="visible" r:id="rId35"/>
    <sheet name="Table 33" sheetId="36" state="visible" r:id="rId36"/>
    <sheet name="Table 34" sheetId="37" state="visible" r:id="rId37"/>
    <sheet name="Table 35" sheetId="38" state="visible" r:id="rId38"/>
    <sheet name="Table 36" sheetId="39" state="visible" r:id="rId39"/>
    <sheet name="Table 37" sheetId="40" state="visible" r:id="rId40"/>
    <sheet name="Table 38" sheetId="41" state="visible" r:id="rId41"/>
    <sheet name="Table 39" sheetId="42" state="visible" r:id="rId42"/>
    <sheet name="Table 40" sheetId="43" state="visible" r:id="rId43"/>
    <sheet name="Table 41" sheetId="44" state="visible" r:id="rId44"/>
    <sheet name="Table 42" sheetId="45" state="visible" r:id="rId45"/>
    <sheet name="Table 43" sheetId="46" state="visible" r:id="rId46"/>
    <sheet name="Table 44" sheetId="47" state="visible" r:id="rId47"/>
    <sheet name="Table 45" sheetId="48" state="visible" r:id="rId48"/>
    <sheet name="Table 46" sheetId="49" state="visible" r:id="rId49"/>
    <sheet name="Table 47" sheetId="50" state="visible" r:id="rId50"/>
    <sheet name="Table 48" sheetId="51" state="visible" r:id="rId51"/>
    <sheet name="Table 49" sheetId="52" state="visible" r:id="rId52"/>
    <sheet name="Table 50" sheetId="53" state="visible" r:id="rId53"/>
    <sheet name="Table 51" sheetId="54" state="visible" r:id="rId54"/>
    <sheet name="Table 52" sheetId="55" state="visible" r:id="rId55"/>
    <sheet name="Table 53" sheetId="56" state="visible" r:id="rId56"/>
    <sheet name="Table 54" sheetId="57" state="visible" r:id="rId57"/>
    <sheet name="Table 55" sheetId="58" state="visible" r:id="rId58"/>
    <sheet name="Table 56" sheetId="59" state="visible" r:id="rId59"/>
    <sheet name="Table 57" sheetId="60" state="visible" r:id="rId60"/>
    <sheet name="Table 58" sheetId="61" state="visible" r:id="rId61"/>
    <sheet name="Table 59" sheetId="62" state="visible" r:id="rId62"/>
    <sheet name="Table 60" sheetId="63" state="visible" r:id="rId63"/>
    <sheet name="Table 61" sheetId="64" state="visible" r:id="rId64"/>
    <sheet name="Table 62" sheetId="65" state="visible" r:id="rId65"/>
    <sheet name="Table 63" sheetId="66" state="visible" r:id="rId66"/>
    <sheet name="Table 64" sheetId="67" state="visible" r:id="rId67"/>
    <sheet name="Table 65" sheetId="68" state="visible" r:id="rId68"/>
    <sheet name="Table 66" sheetId="69" state="visible" r:id="rId69"/>
    <sheet name="Table 67" sheetId="70" state="visible" r:id="rId70"/>
    <sheet name="Table 68" sheetId="71" state="visible" r:id="rId71"/>
    <sheet name="Table 69" sheetId="72" state="visible" r:id="rId72"/>
    <sheet name="Table 70" sheetId="73" state="visible" r:id="rId73"/>
    <sheet name="Table 71" sheetId="74" state="visible" r:id="rId74"/>
    <sheet name="Table 72" sheetId="75" state="visible" r:id="rId75"/>
    <sheet name="Table 73" sheetId="76" state="visible" r:id="rId76"/>
    <sheet name="Table 74" sheetId="77" state="visible" r:id="rId77"/>
    <sheet name="Table 75" sheetId="78" state="visible" r:id="rId78"/>
    <sheet name="Table 76" sheetId="79" state="visible" r:id="rId79"/>
    <sheet name="Table 77" sheetId="80" state="visible" r:id="rId80"/>
    <sheet name="Table 78" sheetId="81" state="visible" r:id="rId81"/>
    <sheet name="Table 79" sheetId="82" state="visible" r:id="rId82"/>
    <sheet name="Table 80" sheetId="83" state="visible" r:id="rId83"/>
    <sheet name="Table 81" sheetId="84" state="visible" r:id="rId84"/>
    <sheet name="Table 82" sheetId="85" state="visible" r:id="rId85"/>
    <sheet name="Table 83" sheetId="86" state="visible" r:id="rId86"/>
    <sheet name="Table 84" sheetId="87" state="visible" r:id="rId87"/>
    <sheet name="Table 85" sheetId="88" state="visible" r:id="rId88"/>
    <sheet name="Table 86" sheetId="89" state="visible" r:id="rId89"/>
    <sheet name="Table 87" sheetId="90" state="visible" r:id="rId90"/>
    <sheet name="Table 88" sheetId="91" state="visible" r:id="rId91"/>
    <sheet name="Table 89" sheetId="92" state="visible" r:id="rId92"/>
    <sheet name="Table 90" sheetId="93" state="visible" r:id="rId93"/>
    <sheet name="Table 91" sheetId="94" state="visible" r:id="rId94"/>
    <sheet name="Table 92" sheetId="95" state="visible" r:id="rId95"/>
    <sheet name="Table 93" sheetId="96" state="visible" r:id="rId96"/>
    <sheet name="Table 94" sheetId="97" state="visible" r:id="rId97"/>
    <sheet name="Table 95" sheetId="98" state="visible" r:id="rId98"/>
    <sheet name="Table 96" sheetId="99" state="visible" r:id="rId99"/>
    <sheet name="Table 97" sheetId="100" state="visible" r:id="rId100"/>
    <sheet name="Table 98" sheetId="101" state="visible" r:id="rId101"/>
    <sheet name="Table 99" sheetId="102" state="visible" r:id="rId102"/>
    <sheet name="Table 100" sheetId="103" state="visible" r:id="rId103"/>
    <sheet name="Table 101" sheetId="104" state="visible" r:id="rId104"/>
    <sheet name="Table 102" sheetId="105" state="visible" r:id="rId105"/>
    <sheet name="Table 103" sheetId="106" state="visible" r:id="rId106"/>
    <sheet name="Table 104" sheetId="107" state="visible" r:id="rId107"/>
    <sheet name="Table 105" sheetId="108" state="visible" r:id="rId108"/>
    <sheet name="Table 106" sheetId="109" state="visible" r:id="rId109"/>
    <sheet name="Table 107" sheetId="110" state="visible" r:id="rId110"/>
    <sheet name="Table 108" sheetId="111" state="visible" r:id="rId111"/>
    <sheet name="Table 109" sheetId="112" state="visible" r:id="rId112"/>
    <sheet name="Table 110" sheetId="113" state="visible" r:id="rId113"/>
    <sheet name="Table 111" sheetId="114" state="visible" r:id="rId114"/>
    <sheet name="Table 112" sheetId="115" state="visible" r:id="rId115"/>
    <sheet name="Table 113" sheetId="116" state="visible" r:id="rId116"/>
    <sheet name="Table 114" sheetId="117" state="visible" r:id="rId117"/>
    <sheet name="Table 115" sheetId="118" state="visible" r:id="rId118"/>
    <sheet name="Table 116" sheetId="119" state="visible" r:id="rId119"/>
    <sheet name="Table 117" sheetId="120" state="visible" r:id="rId120"/>
  </sheets>
</workbook>
</file>

<file path=xl/sharedStrings.xml><?xml version="1.0" encoding="utf-8"?>
<sst xmlns="http://schemas.openxmlformats.org/spreadsheetml/2006/main" count="498" uniqueCount="498">
  <si>
    <t xml:space="preserve">Public First Poll for Block</t>
  </si>
  <si>
    <t xml:space="preserve">Fieldwork:</t>
  </si>
  <si>
    <t xml:space="preserve">15th Aug - 25th Aug 2025</t>
  </si>
  <si>
    <t xml:space="preserve">Interview Method: </t>
  </si>
  <si>
    <t xml:space="preserve">Online Survey</t>
  </si>
  <si>
    <t xml:space="preserve">Population represented:</t>
  </si>
  <si>
    <t xml:space="preserve">UK Adults</t>
  </si>
  <si>
    <t xml:space="preserve">Sample size:</t>
  </si>
  <si>
    <t xml:space="preserve">Methodology:</t>
  </si>
  <si>
    <t xml:space="preserve">All results are weighted using Iterative Proportional Fitting, or 'Raking'. The results are  weighted by interlocking age &amp; gender, region and social grade to Nationally Representative Proportions</t>
  </si>
  <si>
    <t xml:space="preserve">Public First is a member of the BPC and abides by its rules. For more information please contact the Public First polling team:</t>
  </si>
  <si>
    <t xml:space="preserve">Table of Contents</t>
  </si>
  <si>
    <t xml:space="preserve">Individual Tables</t>
  </si>
  <si>
    <t xml:space="preserve">Full Result Row</t>
  </si>
  <si>
    <t xml:space="preserve">Question Base</t>
  </si>
  <si>
    <t xml:space="preserve"/>
  </si>
  <si>
    <t xml:space="preserve">Total</t>
  </si>
  <si>
    <t xml:space="preserve">18-24</t>
  </si>
  <si>
    <t xml:space="preserve">25-34</t>
  </si>
  <si>
    <t xml:space="preserve">35-44</t>
  </si>
  <si>
    <t xml:space="preserve">45-54</t>
  </si>
  <si>
    <t xml:space="preserve">55-64</t>
  </si>
  <si>
    <t xml:space="preserve">65+</t>
  </si>
  <si>
    <t xml:space="preserve">Unweighted</t>
  </si>
  <si>
    <t xml:space="preserve">Weighted</t>
  </si>
  <si>
    <t xml:space="preserve">Male</t>
  </si>
  <si>
    <t xml:space="preserve">Female</t>
  </si>
  <si>
    <t xml:space="preserve">London</t>
  </si>
  <si>
    <t xml:space="preserve">South East</t>
  </si>
  <si>
    <t xml:space="preserve">South West</t>
  </si>
  <si>
    <t xml:space="preserve">East of England</t>
  </si>
  <si>
    <t xml:space="preserve">East Midlands</t>
  </si>
  <si>
    <t xml:space="preserve">West Midlands</t>
  </si>
  <si>
    <t xml:space="preserve">Yorkshire and the Humber</t>
  </si>
  <si>
    <t xml:space="preserve">North East</t>
  </si>
  <si>
    <t xml:space="preserve">North West</t>
  </si>
  <si>
    <t xml:space="preserve">Scotland</t>
  </si>
  <si>
    <t xml:space="preserve">Wales</t>
  </si>
  <si>
    <t xml:space="preserve">Northern Ireland</t>
  </si>
  <si>
    <t xml:space="preserve">AB</t>
  </si>
  <si>
    <t xml:space="preserve">C1</t>
  </si>
  <si>
    <t xml:space="preserve">C2</t>
  </si>
  <si>
    <t xml:space="preserve">DE</t>
  </si>
  <si>
    <t xml:space="preserve">Under 35 - I want to start a business, but not sure when</t>
  </si>
  <si>
    <t xml:space="preserve">Over 35 - I’m not interested in starting a business</t>
  </si>
  <si>
    <t xml:space="preserve">Over 35 - I have considered starting a business, but haven’t taken any steps</t>
  </si>
  <si>
    <t xml:space="preserve">Under 35 - I want to start a business in the next year</t>
  </si>
  <si>
    <t xml:space="preserve">Under 35 - Don't know</t>
  </si>
  <si>
    <t xml:space="preserve">Over 35 - I want to start a business in the next year</t>
  </si>
  <si>
    <t xml:space="preserve">Under 35 - I have considered starting a business, but haven’t taken any steps</t>
  </si>
  <si>
    <t xml:space="preserve">Under 35 - I have considered starting a business, but haven’t taken any stepsDon't know</t>
  </si>
  <si>
    <t xml:space="preserve">Over 35 - I want to start a business, but not sure when</t>
  </si>
  <si>
    <t xml:space="preserve">Under 35 - I’m not interested in starting a business</t>
  </si>
  <si>
    <t xml:space="preserve">Under 35 - I want to start a business, but not sure whenI have considered starting a business, but haven’t taken any steps</t>
  </si>
  <si>
    <t xml:space="preserve">Over 35 - Don't know</t>
  </si>
  <si>
    <t xml:space="preserve">Over 35 - I want to start a business, but not sure whenI have considered starting a business, but haven’t taken any steps</t>
  </si>
  <si>
    <t xml:space="preserve">Under 35 - I want to start a business in the next yearI have considered starting a business, but haven’t taken any steps</t>
  </si>
  <si>
    <t xml:space="preserve">Under 35 - I want to start a business in the next yearI want to start a business, but not sure whenI have considered starting a business, but haven’t taken any steps</t>
  </si>
  <si>
    <t xml:space="preserve">Under 35 - I want to start a business, but not sure whenDon't know</t>
  </si>
  <si>
    <t xml:space="preserve">Under 35 - I want to start a business in the next yearI want to start a business, but not sure when</t>
  </si>
  <si>
    <t xml:space="preserve">Over 35 - I want to start a business in the next yearI want to start a business, but not sure when</t>
  </si>
  <si>
    <t xml:space="preserve">Over 35 - I want to start a business in the next yearI have considered starting a business, but haven’t taken any steps</t>
  </si>
  <si>
    <t xml:space="preserve">Age</t>
  </si>
  <si>
    <t xml:space="preserve">Gender</t>
  </si>
  <si>
    <t xml:space="preserve">Region</t>
  </si>
  <si>
    <t xml:space="preserve">Social Grade</t>
  </si>
  <si>
    <t xml:space="preserve">Age and business interest</t>
  </si>
  <si>
    <t xml:space="preserve">Cost of living and inflation</t>
  </si>
  <si>
    <t xml:space="preserve">Immigration and border control</t>
  </si>
  <si>
    <t xml:space="preserve">Quality and funding of the NHS</t>
  </si>
  <si>
    <t xml:space="preserve">State of the UK economy</t>
  </si>
  <si>
    <t xml:space="preserve">Housing affordability and availability</t>
  </si>
  <si>
    <t xml:space="preserve">Crime and antisocial behaviour</t>
  </si>
  <si>
    <t xml:space="preserve">Trust in government and political leadership</t>
  </si>
  <si>
    <t xml:space="preserve">Climate change and the environment</t>
  </si>
  <si>
    <t xml:space="preserve">Education and skills</t>
  </si>
  <si>
    <t xml:space="preserve">N/A - None of the above</t>
  </si>
  <si>
    <t xml:space="preserve">Don't know</t>
  </si>
  <si>
    <t xml:space="preserve">Which do you think are the most important issues facing the country at this time? Please tick up to three.</t>
  </si>
  <si>
    <t xml:space="preserve">BASE: All Respondents</t>
  </si>
  <si>
    <t xml:space="preserve">Fieldwork: 15th Aug - 25th Aug 2025</t>
  </si>
  <si>
    <t xml:space="preserve">Data weighted by interlocking age &amp; gender, region and social grade to Nationally Representative Proportions</t>
  </si>
  <si>
    <t xml:space="preserve"> My personal financial situation</t>
  </si>
  <si>
    <t xml:space="preserve"> The state of the UK economy</t>
  </si>
  <si>
    <t xml:space="preserve"> My local high street (e.g. how it feels, businesses opening and closing)</t>
  </si>
  <si>
    <t xml:space="preserve">Very optimistic</t>
  </si>
  <si>
    <t xml:space="preserve">Somewhat optimistic</t>
  </si>
  <si>
    <t xml:space="preserve">Neither optimistic nor pessimistic</t>
  </si>
  <si>
    <t xml:space="preserve">Somewhat pessimistic</t>
  </si>
  <si>
    <t xml:space="preserve">Very pessimistic</t>
  </si>
  <si>
    <t xml:space="preserve">Grid Summary: Looking ahead to the next 12 months, how optimistic nor pessimistic are you about…</t>
  </si>
  <si>
    <t xml:space="preserve">Looking ahead to the next 12 months, how optimistic nor pessimistic are you about…: My personal financial situation</t>
  </si>
  <si>
    <t xml:space="preserve">Looking ahead to the next 12 months, how optimistic nor pessimistic are you about…: The state of the UK economy</t>
  </si>
  <si>
    <t xml:space="preserve">Looking ahead to the next 12 months, how optimistic nor pessimistic are you about…: My local high street (e.g. how it feels, businesses opening and closing)</t>
  </si>
  <si>
    <t xml:space="preserve">How safe the area feels</t>
  </si>
  <si>
    <t xml:space="preserve">The types of businesses opening or closing (e.g. local vs chains)</t>
  </si>
  <si>
    <t xml:space="preserve">The level of investment or development in the area</t>
  </si>
  <si>
    <t xml:space="preserve">How busy it feels</t>
  </si>
  <si>
    <t xml:space="preserve">The number of shops and businesses opening or closing down</t>
  </si>
  <si>
    <t xml:space="preserve">The number of people from elsewhere visiting the area</t>
  </si>
  <si>
    <t xml:space="preserve">The level of crime or antisocial behaviour</t>
  </si>
  <si>
    <t xml:space="preserve">The amount of traffic on or around my local high street</t>
  </si>
  <si>
    <t xml:space="preserve">Other (please specify)</t>
  </si>
  <si>
    <t xml:space="preserve">You said that you were optimistic about your local high street. What are the main reasons for your answer? (Select all that apply)</t>
  </si>
  <si>
    <t xml:space="preserve">BASE: All optimistic about their local high street</t>
  </si>
  <si>
    <t xml:space="preserve">BASE: All "don't know" at "my local high street"</t>
  </si>
  <si>
    <t xml:space="preserve">You said that you were pessimistic about your local high street. What are the main reasons for your answer? (Select all that apply)</t>
  </si>
  <si>
    <t xml:space="preserve">BASE: All pessimistic about their local high street</t>
  </si>
  <si>
    <t xml:space="preserve">You said that you were neither optimistic nor pessimistic about your local high street. What are the main reasons for your answer? (Select all that apply)</t>
  </si>
  <si>
    <t xml:space="preserve">BASE: All neither optimistic nor pessimistic about their local high street</t>
  </si>
  <si>
    <t xml:space="preserve">Daily</t>
  </si>
  <si>
    <t xml:space="preserve">A few times a week</t>
  </si>
  <si>
    <t xml:space="preserve">Once a week</t>
  </si>
  <si>
    <t xml:space="preserve">Once every two weeks</t>
  </si>
  <si>
    <t xml:space="preserve">Once a month</t>
  </si>
  <si>
    <t xml:space="preserve">Less than once a month</t>
  </si>
  <si>
    <t xml:space="preserve">Never</t>
  </si>
  <si>
    <t xml:space="preserve"> Typically, how often do you treat yourself to small personal luxuries? By “small personal luxuries” we mean things that are a nice treat for yourself but don’t break the bank e.g. beauty or skincare products, tickets to ‘experiences’, health and wellness products, gourmet food and drinks, collectibles and novelty items</t>
  </si>
  <si>
    <t xml:space="preserve">A lot less</t>
  </si>
  <si>
    <t xml:space="preserve">A little less</t>
  </si>
  <si>
    <t xml:space="preserve">About the same</t>
  </si>
  <si>
    <t xml:space="preserve">A little more</t>
  </si>
  <si>
    <t xml:space="preserve">A lot more</t>
  </si>
  <si>
    <t xml:space="preserve"> In the past 12 months, have you spent more or less on small personal luxuries than you did in the 12 months before that?</t>
  </si>
  <si>
    <t xml:space="preserve"> I am full of ideas and enjoy thinking about new ways of doing things</t>
  </si>
  <si>
    <t xml:space="preserve"> I have an active imagination</t>
  </si>
  <si>
    <t xml:space="preserve"> I am curious about many different things</t>
  </si>
  <si>
    <t xml:space="preserve"> I enjoy reflecting on abstract concepts or big-picture ideas</t>
  </si>
  <si>
    <t xml:space="preserve"> I finish tasks even when they become difficult or boring</t>
  </si>
  <si>
    <t xml:space="preserve"> I make plans and stick to them</t>
  </si>
  <si>
    <t xml:space="preserve"> I do things efficiently and stay organised</t>
  </si>
  <si>
    <t xml:space="preserve"> I can be careless at times</t>
  </si>
  <si>
    <t xml:space="preserve">Strongly disagree</t>
  </si>
  <si>
    <t xml:space="preserve">Somewhat disagree</t>
  </si>
  <si>
    <t xml:space="preserve">Neither agree nor disagree</t>
  </si>
  <si>
    <t xml:space="preserve">Somewhat agree</t>
  </si>
  <si>
    <t xml:space="preserve">Strongly agree</t>
  </si>
  <si>
    <t xml:space="preserve">Grid Summary: To what extent do you agree or disagree with each of the following statements?</t>
  </si>
  <si>
    <t xml:space="preserve">To what extent do you agree or disagree with each of the following statements?: I am full of ideas and enjoy thinking about new ways of doing things</t>
  </si>
  <si>
    <t xml:space="preserve">To what extent do you agree or disagree with each of the following statements?: I have an active imagination</t>
  </si>
  <si>
    <t xml:space="preserve">To what extent do you agree or disagree with each of the following statements?: I am curious about many different things</t>
  </si>
  <si>
    <t xml:space="preserve">To what extent do you agree or disagree with each of the following statements?: I enjoy reflecting on abstract concepts or big-picture ideas</t>
  </si>
  <si>
    <t xml:space="preserve">To what extent do you agree or disagree with each of the following statements?: I finish tasks even when they become difficult or boring</t>
  </si>
  <si>
    <t xml:space="preserve">To what extent do you agree or disagree with each of the following statements?: I make plans and stick to them</t>
  </si>
  <si>
    <t xml:space="preserve">To what extent do you agree or disagree with each of the following statements?: I do things efficiently and stay organised</t>
  </si>
  <si>
    <t xml:space="preserve">To what extent do you agree or disagree with each of the following statements?: I can be careless at times</t>
  </si>
  <si>
    <t xml:space="preserve"> I feel comfortable leading discussions or taking charge in group settings</t>
  </si>
  <si>
    <t xml:space="preserve"> I am talkative and sociable</t>
  </si>
  <si>
    <t xml:space="preserve"> I tend to be quiet and reserved</t>
  </si>
  <si>
    <t xml:space="preserve"> I handle stress well and stay calm under pressure</t>
  </si>
  <si>
    <t xml:space="preserve"> I often worry more than I should</t>
  </si>
  <si>
    <t xml:space="preserve">To what extent do you agree or disagree with each of the following statements?: I feel comfortable leading discussions or taking charge in group settings</t>
  </si>
  <si>
    <t xml:space="preserve">To what extent do you agree or disagree with each of the following statements?: I am talkative and sociable</t>
  </si>
  <si>
    <t xml:space="preserve">To what extent do you agree or disagree with each of the following statements?: I tend to be quiet and reserved</t>
  </si>
  <si>
    <t xml:space="preserve">To what extent do you agree or disagree with each of the following statements?: I handle stress well and stay calm under pressure</t>
  </si>
  <si>
    <t xml:space="preserve">To what extent do you agree or disagree with each of the following statements?: I often worry more than I should</t>
  </si>
  <si>
    <t xml:space="preserve"> I believe I can shape my own future through hard work</t>
  </si>
  <si>
    <t xml:space="preserve"> When things go wrong, I focus on what I can do differently next time</t>
  </si>
  <si>
    <t xml:space="preserve"> I am always on the lookout for new opportunities</t>
  </si>
  <si>
    <t xml:space="preserve"> I seek out new opportunities rather than waiting for things to come to me</t>
  </si>
  <si>
    <t xml:space="preserve"> I am usually willing to pay more for something if I know it has been produced ethically</t>
  </si>
  <si>
    <t xml:space="preserve">To what extent do you agree or disagree with each of the following statements?: I believe I can shape my own future through hard work</t>
  </si>
  <si>
    <t xml:space="preserve">To what extent do you agree or disagree with each of the following statements?: When things go wrong, I focus on what I can do differently next time</t>
  </si>
  <si>
    <t xml:space="preserve">To what extent do you agree or disagree with each of the following statements?: I am always on the lookout for new opportunities</t>
  </si>
  <si>
    <t xml:space="preserve">To what extent do you agree or disagree with each of the following statements?: I seek out new opportunities rather than waiting for things to come to me</t>
  </si>
  <si>
    <t xml:space="preserve">To what extent do you agree or disagree with each of the following statements?: I am usually willing to pay more for something if I know it has been produced ethically</t>
  </si>
  <si>
    <t xml:space="preserve">1 – Not at all willing to take risks</t>
  </si>
  <si>
    <t xml:space="preserve">2</t>
  </si>
  <si>
    <t xml:space="preserve">3</t>
  </si>
  <si>
    <t xml:space="preserve">4 – Neutral</t>
  </si>
  <si>
    <t xml:space="preserve">5</t>
  </si>
  <si>
    <t xml:space="preserve">6</t>
  </si>
  <si>
    <t xml:space="preserve">7 – Very willing to take risks</t>
  </si>
  <si>
    <t xml:space="preserve"> Using the scale below, please tell us which of the following best describes your attitude to taking risks in general?</t>
  </si>
  <si>
    <t xml:space="preserve"> High street banks (e.g. Barclays, Lloyds)</t>
  </si>
  <si>
    <t xml:space="preserve"> Business / corporate banks (e.g. RBS, HSBC Commercial)</t>
  </si>
  <si>
    <t xml:space="preserve"> Building societies (e.g. Nationwide, Skipton)</t>
  </si>
  <si>
    <t xml:space="preserve"> Credit unions (e.g. London Mutual, Scotwest)</t>
  </si>
  <si>
    <t xml:space="preserve"> Digital-only banks (e.g. Monzo, Starling)</t>
  </si>
  <si>
    <t xml:space="preserve"> Investment banks &amp; asset managers (e.g. Goldman Sachs, Schroders)</t>
  </si>
  <si>
    <t xml:space="preserve"> Fintech lenders / Alt finance platforms (e.g. Funding Circle, iwoca)</t>
  </si>
  <si>
    <t xml:space="preserve"> Insurance companies &amp; mutuals (e.g. Aviva, Royal London)</t>
  </si>
  <si>
    <t xml:space="preserve"> Private banks &amp; wealth managers (e.g. Coutts, Rathbones)</t>
  </si>
  <si>
    <t xml:space="preserve"> HMRC</t>
  </si>
  <si>
    <t xml:space="preserve"> The Bank of England</t>
  </si>
  <si>
    <t xml:space="preserve"> Innovate UK</t>
  </si>
  <si>
    <t xml:space="preserve"> Your local council</t>
  </si>
  <si>
    <t xml:space="preserve">Completely trust</t>
  </si>
  <si>
    <t xml:space="preserve">Mostly trust</t>
  </si>
  <si>
    <t xml:space="preserve">Somewhat trust</t>
  </si>
  <si>
    <t xml:space="preserve">Slightly trust</t>
  </si>
  <si>
    <t xml:space="preserve">Slightly distrust</t>
  </si>
  <si>
    <t xml:space="preserve">Mostly distrust</t>
  </si>
  <si>
    <t xml:space="preserve">Completely distrust</t>
  </si>
  <si>
    <t xml:space="preserve">Grid Summary: How much, or little, would you say you trust each of the following?</t>
  </si>
  <si>
    <t xml:space="preserve">How much, or little, would you say you trust each of the following?: High street banks (e.g. Barclays, Lloyds)</t>
  </si>
  <si>
    <t xml:space="preserve">How much, or little, would you say you trust each of the following?: Business / corporate banks (e.g. RBS, HSBC Commercial)</t>
  </si>
  <si>
    <t xml:space="preserve">How much, or little, would you say you trust each of the following?: Building societies (e.g. Nationwide, Skipton)</t>
  </si>
  <si>
    <t xml:space="preserve">How much, or little, would you say you trust each of the following?: Credit unions (e.g. London Mutual, Scotwest)</t>
  </si>
  <si>
    <t xml:space="preserve">How much, or little, would you say you trust each of the following?: Digital-only banks (e.g. Monzo, Starling)</t>
  </si>
  <si>
    <t xml:space="preserve">How much, or little, would you say you trust each of the following?: Investment banks &amp; asset managers (e.g. Goldman Sachs, Schroders)</t>
  </si>
  <si>
    <t xml:space="preserve">How much, or little, would you say you trust each of the following?: Fintech lenders / Alt finance platforms (e.g. Funding Circle, iwoca)</t>
  </si>
  <si>
    <t xml:space="preserve">How much, or little, would you say you trust each of the following?: Insurance companies &amp; mutuals (e.g. Aviva, Royal London)</t>
  </si>
  <si>
    <t xml:space="preserve">How much, or little, would you say you trust each of the following?: Private banks &amp; wealth managers (e.g. Coutts, Rathbones)</t>
  </si>
  <si>
    <t xml:space="preserve">How much, or little, would you say you trust each of the following?: HMRC</t>
  </si>
  <si>
    <t xml:space="preserve">How much, or little, would you say you trust each of the following?: The Bank of England</t>
  </si>
  <si>
    <t xml:space="preserve">How much, or little, would you say you trust each of the following?: Innovate UK</t>
  </si>
  <si>
    <t xml:space="preserve">How much, or little, would you say you trust each of the following?: Your local council</t>
  </si>
  <si>
    <t xml:space="preserve">I run a side hustle business alongside other work (e.g. selling products online, freelancing, trading or building a larger business idea)</t>
  </si>
  <si>
    <t xml:space="preserve">I do other odd jobs (e.g. tutoring babysitting, delivery work, cash-in-hand tasks) to supplement my income</t>
  </si>
  <si>
    <t xml:space="preserve">I have started my own business which is my full-time job</t>
  </si>
  <si>
    <t xml:space="preserve">I used to run a business, but no longer do</t>
  </si>
  <si>
    <t xml:space="preserve">I currently run a business, but I was not involved in starting it</t>
  </si>
  <si>
    <t xml:space="preserve">Yes - definitely</t>
  </si>
  <si>
    <t xml:space="preserve">Yes - to some extent</t>
  </si>
  <si>
    <t xml:space="preserve">No - not really</t>
  </si>
  <si>
    <t xml:space="preserve">No - not at all</t>
  </si>
  <si>
    <t xml:space="preserve">Not sure</t>
  </si>
  <si>
    <t xml:space="preserve"> Do you consider yourself to be an entrepreneur?</t>
  </si>
  <si>
    <t xml:space="preserve">BASE: All who have started or run a business</t>
  </si>
  <si>
    <t xml:space="preserve">Better access to finance</t>
  </si>
  <si>
    <t xml:space="preserve">Help with marketing or growing an audience</t>
  </si>
  <si>
    <t xml:space="preserve">Better tools or technology (e.g., payment systems, website, software)</t>
  </si>
  <si>
    <t xml:space="preserve">Mentorship or practical business advice</t>
  </si>
  <si>
    <t xml:space="preserve">N/A - I don’t want my side hustle to be my full time job</t>
  </si>
  <si>
    <t xml:space="preserve">Clearer legal or tax guidance</t>
  </si>
  <si>
    <t xml:space="preserve">BASE: All running a side-hustle or doing odd jobs</t>
  </si>
  <si>
    <t xml:space="preserve">I’m not interested in starting a business</t>
  </si>
  <si>
    <t xml:space="preserve">I want to start a business, but not sure when</t>
  </si>
  <si>
    <t xml:space="preserve">I have considered starting a business, but haven’t taken any steps</t>
  </si>
  <si>
    <t xml:space="preserve">I want to start a business in the next year</t>
  </si>
  <si>
    <t xml:space="preserve">  Cryptocurrency (e.g. Bitcoin, Ethereum)</t>
  </si>
  <si>
    <t xml:space="preserve">  Buy Now, Pay Later services (e.g. Clearpay, Klarna)</t>
  </si>
  <si>
    <t xml:space="preserve"> Digital wallets (e.g. Apple Pay, Google Pay)</t>
  </si>
  <si>
    <t xml:space="preserve"> Online-only or app-based banks (e.g. Monzo, Starling, Revolut, Chase UK)</t>
  </si>
  <si>
    <t xml:space="preserve"> Investing platforms (e.g. Nutmeg, Moneyfarm)</t>
  </si>
  <si>
    <t xml:space="preserve"> Mobile budgeting apps (e.g. Emma, Snoop, YNAB)</t>
  </si>
  <si>
    <t xml:space="preserve"> Stock trading apps (e.g. Freetrade, Trading 212, eToro)</t>
  </si>
  <si>
    <t xml:space="preserve">I had not heard of this before today</t>
  </si>
  <si>
    <t xml:space="preserve">I have heard of this but not used it before</t>
  </si>
  <si>
    <t xml:space="preserve">I have used this before but not in the past 12 months</t>
  </si>
  <si>
    <t xml:space="preserve">I have used this in the past 12 months</t>
  </si>
  <si>
    <t xml:space="preserve">Don’t know</t>
  </si>
  <si>
    <t xml:space="preserve">Grid Summary: In the past 12 months, which, if any, of the following financial tools or services have you heard of or used?</t>
  </si>
  <si>
    <t xml:space="preserve">In the past 12 months, which, if any, of the following financial tools or services have you heard of or used?:  Cryptocurrency (e.g. Bitcoin, Ethereum)</t>
  </si>
  <si>
    <t xml:space="preserve">In the past 12 months, which, if any, of the following financial tools or services have you heard of or used?:  Buy Now, Pay Later services (e.g. Clearpay, Klarna)</t>
  </si>
  <si>
    <t xml:space="preserve">In the past 12 months, which, if any, of the following financial tools or services have you heard of or used?: Digital wallets (e.g. Apple Pay, Google Pay)</t>
  </si>
  <si>
    <t xml:space="preserve">In the past 12 months, which, if any, of the following financial tools or services have you heard of or used?: Online-only or app-based banks (e.g. Monzo, Starling, Revolut, Chase UK)</t>
  </si>
  <si>
    <t xml:space="preserve">In the past 12 months, which, if any, of the following financial tools or services have you heard of or used?: Investing platforms (e.g. Nutmeg, Moneyfarm)</t>
  </si>
  <si>
    <t xml:space="preserve">In the past 12 months, which, if any, of the following financial tools or services have you heard of or used?: Mobile budgeting apps (e.g. Emma, Snoop, YNAB)</t>
  </si>
  <si>
    <t xml:space="preserve">In the past 12 months, which, if any, of the following financial tools or services have you heard of or used?: Stock trading apps (e.g. Freetrade, Trading 212, eToro)</t>
  </si>
  <si>
    <t xml:space="preserve"> Cryptocurrency (e.g. Bitcoin, Ethereum)</t>
  </si>
  <si>
    <t xml:space="preserve"> Buy Now, Pay Later services (e.g. Clearpay, Klarna)</t>
  </si>
  <si>
    <t xml:space="preserve">Very negative</t>
  </si>
  <si>
    <t xml:space="preserve">Negative</t>
  </si>
  <si>
    <t xml:space="preserve">Neither positive nor negative</t>
  </si>
  <si>
    <t xml:space="preserve">Positive</t>
  </si>
  <si>
    <t xml:space="preserve">Very Positive</t>
  </si>
  <si>
    <t xml:space="preserve">Grid Summary: How positive or negative do you feel about this service?</t>
  </si>
  <si>
    <t xml:space="preserve">BASE: All with at least one option they are aware of but have not used</t>
  </si>
  <si>
    <t xml:space="preserve">How positive or negative do you feel about this service?: Cryptocurrency (e.g. Bitcoin, Ethereum)</t>
  </si>
  <si>
    <t xml:space="preserve">How positive or negative do you feel about this service?: Buy Now, Pay Later services (e.g. Clearpay, Klarna)</t>
  </si>
  <si>
    <t xml:space="preserve">How positive or negative do you feel about this service?: Digital wallets (e.g. Apple Pay, Google Pay)</t>
  </si>
  <si>
    <t xml:space="preserve">How positive or negative do you feel about this service?: Online-only or app-based banks (e.g. Monzo, Starling, Revolut, Chase UK)</t>
  </si>
  <si>
    <t xml:space="preserve">How positive or negative do you feel about this service?: Investing platforms (e.g. Nutmeg, Moneyfarm)</t>
  </si>
  <si>
    <t xml:space="preserve">How positive or negative do you feel about this service?: Mobile budgeting apps (e.g. Emma, Snoop, YNAB)</t>
  </si>
  <si>
    <t xml:space="preserve">How positive or negative do you feel about this service?: Stock trading apps (e.g. Freetrade, Trading 212, eToro)</t>
  </si>
  <si>
    <t xml:space="preserve">Several times a week</t>
  </si>
  <si>
    <t xml:space="preserve">About once a week</t>
  </si>
  <si>
    <t xml:space="preserve">About once every two weeks</t>
  </si>
  <si>
    <t xml:space="preserve">About once a month</t>
  </si>
  <si>
    <t xml:space="preserve">About once every 2-3 months</t>
  </si>
  <si>
    <t xml:space="preserve">About once every 6 months</t>
  </si>
  <si>
    <t xml:space="preserve">About once a year</t>
  </si>
  <si>
    <t xml:space="preserve">Less often than once a year</t>
  </si>
  <si>
    <t xml:space="preserve">Don't know / can't remember</t>
  </si>
  <si>
    <t xml:space="preserve"> How often do you tend to buy something using “Buy Now, Pay Later” (e.g. Klarna, Clearpay)?</t>
  </si>
  <si>
    <t xml:space="preserve">BASE: All who have used BNPL</t>
  </si>
  <si>
    <t xml:space="preserve">Clothing, shoes, jewellery or fashion accessories</t>
  </si>
  <si>
    <t xml:space="preserve">Electronics or technology items (e.g., smartphones, computers, gaming devices)</t>
  </si>
  <si>
    <t xml:space="preserve">Household appliances</t>
  </si>
  <si>
    <t xml:space="preserve">Furniture or home decor</t>
  </si>
  <si>
    <t xml:space="preserve">Beauty or personal care products</t>
  </si>
  <si>
    <t xml:space="preserve">Groceries or everyday essentials</t>
  </si>
  <si>
    <t xml:space="preserve">Travel, holidays, or experiences (e.g., concert tickets, hotels, events)</t>
  </si>
  <si>
    <t xml:space="preserve">Gifts for others (friends, family, etc.)</t>
  </si>
  <si>
    <t xml:space="preserve">Children’s items (toys, clothing, school supplies, etc.)</t>
  </si>
  <si>
    <t xml:space="preserve">Health or wellness products/services (gym memberships, fitness equipment, treatments)</t>
  </si>
  <si>
    <t xml:space="preserve">Car-related expenses (e.g., repairs, accessories)</t>
  </si>
  <si>
    <t xml:space="preserve">Education or training courses</t>
  </si>
  <si>
    <t xml:space="preserve">Hobby or leisure items</t>
  </si>
  <si>
    <t xml:space="preserve"> Thinking about the last thing you bought using "Buy Now Pay Later", which of the following categories did your purchase fall into?</t>
  </si>
  <si>
    <t xml:space="preserve">Not made the purchase at all</t>
  </si>
  <si>
    <t xml:space="preserve">Used a debit card/ cash account</t>
  </si>
  <si>
    <t xml:space="preserve">Taken from my personal savings</t>
  </si>
  <si>
    <t xml:space="preserve">Used a credit card</t>
  </si>
  <si>
    <t xml:space="preserve">Taken out a different kind of finance - e.g. a bank loan</t>
  </si>
  <si>
    <t xml:space="preserve">Borrowed money from a friend or family member</t>
  </si>
  <si>
    <t xml:space="preserve">Bought a cheaper alternative product instead</t>
  </si>
  <si>
    <t xml:space="preserve">Waited and saved up to pay for it later</t>
  </si>
  <si>
    <t xml:space="preserve">Other</t>
  </si>
  <si>
    <t xml:space="preserve"> Thinking of the last time you made a purchase using a “Buy Now, Pay Later” service, if you hadn't used it, what would you have done instead?</t>
  </si>
  <si>
    <t xml:space="preserve"> Other:Thinking of the last time you made a purchase using a “Buy Now, Pay Later” service, if you hadn't used it, what would you have done instead?</t>
  </si>
  <si>
    <t xml:space="preserve">£</t>
  </si>
  <si>
    <t xml:space="preserve"> You said that you would have bought a cheaper alternative product instead. How much do you think you would have spent on this cheaper alternative? Please enter a whole number of pounds as numbers (e.g. 10, 50, 100) and not as words (e.g. ten, fifty, a hundred)</t>
  </si>
  <si>
    <t xml:space="preserve">BASE: All who would have bought a cheaper alternative product instead</t>
  </si>
  <si>
    <t xml:space="preserve"> £:You said that you would have bought a cheaper alternative product instead. How much do you think you would have spent on this cheaper alternative? Please enter a whole number of pounds as numbers (e.g. 10, 50, 100) and not as words (e.g. ten, fifty, a hundred)</t>
  </si>
  <si>
    <t xml:space="preserve">Less than one month</t>
  </si>
  <si>
    <t xml:space="preserve">2-3 months</t>
  </si>
  <si>
    <t xml:space="preserve">4-6 months</t>
  </si>
  <si>
    <t xml:space="preserve">6-9 months</t>
  </si>
  <si>
    <t xml:space="preserve">7-12 months</t>
  </si>
  <si>
    <t xml:space="preserve">More than a year</t>
  </si>
  <si>
    <t xml:space="preserve"> You said that you would have waited and saved up to pay for it later. How long do you think it would have taken you to save up the money to buy this upfront?</t>
  </si>
  <si>
    <t xml:space="preserve">BASE: All who would have waited and saved up to pay for it later</t>
  </si>
  <si>
    <t xml:space="preserve">Makes it much harder for me to buy what I need</t>
  </si>
  <si>
    <t xml:space="preserve">Makes it harder to buy what I need</t>
  </si>
  <si>
    <t xml:space="preserve">Has no impact</t>
  </si>
  <si>
    <t xml:space="preserve">Makes it easier to buy what I need</t>
  </si>
  <si>
    <t xml:space="preserve">Makes it much easier for me to buy what I need</t>
  </si>
  <si>
    <t xml:space="preserve"> Would you say that “Buy Now, Pay Later” services generally make it easier or harder for you to buy what you need? Or do they have no impact at all?</t>
  </si>
  <si>
    <t xml:space="preserve">To spread the cost of a larger purchase</t>
  </si>
  <si>
    <t xml:space="preserve">To buy something I couldn’t afford to pay for upfront</t>
  </si>
  <si>
    <t xml:space="preserve">To manage my monthly cash flow</t>
  </si>
  <si>
    <t xml:space="preserve">Because there was no interest or fees</t>
  </si>
  <si>
    <t xml:space="preserve">It was easy and convenient at checkout</t>
  </si>
  <si>
    <t xml:space="preserve">Spacing out my purchases makes me feel more secure</t>
  </si>
  <si>
    <t xml:space="preserve">I use it regularly so it’s normal for me</t>
  </si>
  <si>
    <t xml:space="preserve">Savings account with a high street bank (e.g. Lloyds, HSBC)</t>
  </si>
  <si>
    <t xml:space="preserve">Keeping money in your current account</t>
  </si>
  <si>
    <t xml:space="preserve">Cash ISA</t>
  </si>
  <si>
    <t xml:space="preserve">Savings account with an online-only bank (e.g. Monzo, Starling)</t>
  </si>
  <si>
    <t xml:space="preserve">Stocks and shares ISA</t>
  </si>
  <si>
    <t xml:space="preserve">Owning individual stocks and shares directly</t>
  </si>
  <si>
    <t xml:space="preserve">Cryptocurrency (e.g. Bitcoin, Ethereum)</t>
  </si>
  <si>
    <t xml:space="preserve">Bonds (from a government or company that pays regular interest)</t>
  </si>
  <si>
    <t xml:space="preserve">Mutual funds (a diverse portfolio of different stocks, bonds or other assets)</t>
  </si>
  <si>
    <t xml:space="preserve">None of these</t>
  </si>
  <si>
    <t xml:space="preserve">Here is a list of ways that people can save or invest their money. Which of the following have you used to save money or invested in, if any? Please select all that apply</t>
  </si>
  <si>
    <t xml:space="preserve"> Savings account with a high street bank (e.g. Lloyds, HSBC)</t>
  </si>
  <si>
    <t xml:space="preserve"> Savings account with an online-only bank (e.g. Monzo, Starling)</t>
  </si>
  <si>
    <t xml:space="preserve"> Keeping money in your current account</t>
  </si>
  <si>
    <t xml:space="preserve"> Cash ISA</t>
  </si>
  <si>
    <t xml:space="preserve"> Stocks and shares ISA</t>
  </si>
  <si>
    <t xml:space="preserve"> Owning individual stocks and shares directly</t>
  </si>
  <si>
    <t xml:space="preserve"> Mutual funds (a diverse portfolio of different stocks, bonds or other assets)</t>
  </si>
  <si>
    <t xml:space="preserve"> Bonds (from a government or company that pays regular interest)</t>
  </si>
  <si>
    <t xml:space="preserve">Definitely would consider</t>
  </si>
  <si>
    <t xml:space="preserve">Probably would consider</t>
  </si>
  <si>
    <t xml:space="preserve">Might or might not consider</t>
  </si>
  <si>
    <t xml:space="preserve">Probably wouldn’t consider</t>
  </si>
  <si>
    <t xml:space="preserve">Definitely wouldn’t consider</t>
  </si>
  <si>
    <t xml:space="preserve">Grid Summary: Please tell us whether or not you would consider saving or investing money in each of these in the future.</t>
  </si>
  <si>
    <t xml:space="preserve">BASE: All aware of but not used each option</t>
  </si>
  <si>
    <t xml:space="preserve">Please tell us whether or not you would consider saving or investing money in each of these in the future.: Cryptocurrency (e.g. Bitcoin, Ethereum)</t>
  </si>
  <si>
    <t xml:space="preserve">Please tell us whether or not you would consider saving or investing money in each of these in the future.: Savings account with a high street bank (e.g. Lloyds, HSBC)</t>
  </si>
  <si>
    <t xml:space="preserve">Please tell us whether or not you would consider saving or investing money in each of these in the future.: Savings account with an online-only bank (e.g. Monzo, Starling)</t>
  </si>
  <si>
    <t xml:space="preserve">Please tell us whether or not you would consider saving or investing money in each of these in the future.: Keeping money in your current account</t>
  </si>
  <si>
    <t xml:space="preserve">Please tell us whether or not you would consider saving or investing money in each of these in the future.: Cash ISA</t>
  </si>
  <si>
    <t xml:space="preserve">Please tell us whether or not you would consider saving or investing money in each of these in the future.: Stocks and shares ISA</t>
  </si>
  <si>
    <t xml:space="preserve">Please tell us whether or not you would consider saving or investing money in each of these in the future.: Owning individual stocks and shares directly</t>
  </si>
  <si>
    <t xml:space="preserve">Please tell us whether or not you would consider saving or investing money in each of these in the future.: Mutual funds (a diverse portfolio of different stocks, bonds or other assets)</t>
  </si>
  <si>
    <t xml:space="preserve">Please tell us whether or not you would consider saving or investing money in each of these in the future.: Bonds (from a government or company that pays regular interest)</t>
  </si>
  <si>
    <t xml:space="preserve">Extremely risky</t>
  </si>
  <si>
    <t xml:space="preserve">Somewhat risky</t>
  </si>
  <si>
    <t xml:space="preserve">Slightly risky</t>
  </si>
  <si>
    <t xml:space="preserve">Mostly safe</t>
  </si>
  <si>
    <t xml:space="preserve">Completely safe</t>
  </si>
  <si>
    <t xml:space="preserve">Grid Summary: For each of the following options for saving or storing money, how safe or risky do you perceive it to be?</t>
  </si>
  <si>
    <t xml:space="preserve">For each of the following options for saving or storing money, how safe or risky do you perceive it to be?: Cryptocurrency (e.g. Bitcoin, Ethereum)</t>
  </si>
  <si>
    <t xml:space="preserve">For each of the following options for saving or storing money, how safe or risky do you perceive it to be?: Savings account with a high street bank (e.g. Lloyds, HSBC)</t>
  </si>
  <si>
    <t xml:space="preserve">For each of the following options for saving or storing money, how safe or risky do you perceive it to be?: Savings account with an online-only bank (e.g. Monzo, Starling)</t>
  </si>
  <si>
    <t xml:space="preserve">For each of the following options for saving or storing money, how safe or risky do you perceive it to be?: Keeping money in your current account</t>
  </si>
  <si>
    <t xml:space="preserve">For each of the following options for saving or storing money, how safe or risky do you perceive it to be?: Cash ISA</t>
  </si>
  <si>
    <t xml:space="preserve">For each of the following options for saving or storing money, how safe or risky do you perceive it to be?: Stocks and shares ISA</t>
  </si>
  <si>
    <t xml:space="preserve">For each of the following options for saving or storing money, how safe or risky do you perceive it to be?: Owning individual stocks and shares directly</t>
  </si>
  <si>
    <t xml:space="preserve">For each of the following options for saving or storing money, how safe or risky do you perceive it to be?: Mutual funds (a diverse portfolio of different stocks, bonds or other assets)</t>
  </si>
  <si>
    <t xml:space="preserve">For each of the following options for saving or storing money, how safe or risky do you perceive it to be?: Bonds (from a government or company that pays regular interest)</t>
  </si>
  <si>
    <t xml:space="preserve">Somewhat negative</t>
  </si>
  <si>
    <t xml:space="preserve">Slightly negative</t>
  </si>
  <si>
    <t xml:space="preserve">Neutral</t>
  </si>
  <si>
    <t xml:space="preserve">Slightly positive</t>
  </si>
  <si>
    <t xml:space="preserve">Somewhat positive</t>
  </si>
  <si>
    <t xml:space="preserve">Very positive</t>
  </si>
  <si>
    <t xml:space="preserve">Grid Summary: How positive or negative do you feel about each of these options for saving or investing money?</t>
  </si>
  <si>
    <t xml:space="preserve">How positive or negative do you feel about each of these options for saving or investing money?: Cryptocurrency (e.g. Bitcoin, Ethereum)</t>
  </si>
  <si>
    <t xml:space="preserve">How positive or negative do you feel about each of these options for saving or investing money?: Savings account with a high street bank (e.g. Lloyds, HSBC)</t>
  </si>
  <si>
    <t xml:space="preserve">How positive or negative do you feel about each of these options for saving or investing money?: Savings account with an online-only bank (e.g. Monzo, Starling)</t>
  </si>
  <si>
    <t xml:space="preserve">How positive or negative do you feel about each of these options for saving or investing money?: Keeping money in your current account</t>
  </si>
  <si>
    <t xml:space="preserve">How positive or negative do you feel about each of these options for saving or investing money?: Cash ISA</t>
  </si>
  <si>
    <t xml:space="preserve">How positive or negative do you feel about each of these options for saving or investing money?: Stocks and shares ISA</t>
  </si>
  <si>
    <t xml:space="preserve">How positive or negative do you feel about each of these options for saving or investing money?: Owning individual stocks and shares directly</t>
  </si>
  <si>
    <t xml:space="preserve">How positive or negative do you feel about each of these options for saving or investing money?: Mutual funds (a diverse portfolio of different stocks, bonds or other assets)</t>
  </si>
  <si>
    <t xml:space="preserve">How positive or negative do you feel about each of these options for saving or investing money?: Bonds (from a government or company that pays regular interest)</t>
  </si>
  <si>
    <t xml:space="preserve">I don’t fully understand how it works</t>
  </si>
  <si>
    <t xml:space="preserve">It’s too volatile and unpredictable</t>
  </si>
  <si>
    <t xml:space="preserve">It feels too complicated or high risk for the average person</t>
  </si>
  <si>
    <t xml:space="preserve">It’s not properly regulated</t>
  </si>
  <si>
    <t xml:space="preserve">I don’t trust the companies or platforms offering it</t>
  </si>
  <si>
    <t xml:space="preserve">I’m worried about losing access to my wallet or funds</t>
  </si>
  <si>
    <t xml:space="preserve">I see it as part of the future of money</t>
  </si>
  <si>
    <t xml:space="preserve">I believe it’s a valuable long-term investment</t>
  </si>
  <si>
    <t xml:space="preserve">I trust the technology behind it (e.g., blockchain)</t>
  </si>
  <si>
    <t xml:space="preserve">I like the idea of decentralized finance</t>
  </si>
  <si>
    <t xml:space="preserve">I’ve had a positive experience using or investing in it</t>
  </si>
  <si>
    <t xml:space="preserve">I’ve had a bad experience or know someone who has</t>
  </si>
  <si>
    <t xml:space="preserve">Very likely</t>
  </si>
  <si>
    <t xml:space="preserve">Somewhat likely</t>
  </si>
  <si>
    <t xml:space="preserve">Neither likely nor unlikely</t>
  </si>
  <si>
    <t xml:space="preserve">Somewhat unlikely</t>
  </si>
  <si>
    <t xml:space="preserve">Very unlikely</t>
  </si>
  <si>
    <t xml:space="preserve"> Thinking about your savings strategy over the next five years, how likely are you to include cryptocurrency (e.g., Bitcoin, Ethereum) as part of your savings or investments?</t>
  </si>
  <si>
    <t xml:space="preserve">I will plan to cut back future spending on non-essential items (e.g. If something I want to buy costs £100, I will skip buying a £5 coffee on my way to work 20 times)</t>
  </si>
  <si>
    <t xml:space="preserve">If I get a discount, I have earned money on the purchase</t>
  </si>
  <si>
    <t xml:space="preserve">I think about cost per use (e.g. If something I want to buy costs £100 and I use it 10 times, it costs only £10 per use)</t>
  </si>
  <si>
    <t xml:space="preserve">If I have saved money elsewhere I deserve a treat (e.g., If I made my work lunches last week, I saved £x which I now have to spare to purchase what I want)</t>
  </si>
  <si>
    <t xml:space="preserve">If I pay in cash, no money has left my account, so the purchase feels ‘free’</t>
  </si>
  <si>
    <t xml:space="preserve">When budgeting or making spending decisions, which of the following approaches do you agree with? Select all that apply</t>
  </si>
  <si>
    <t xml:space="preserve">Shop around to compare prices and find the outlet that’s selling the item at the best price</t>
  </si>
  <si>
    <t xml:space="preserve">Use loyalty points or rewards programs</t>
  </si>
  <si>
    <t xml:space="preserve">Wait for sales or promotional periods (e.g., Black Friday, seasonal sales)</t>
  </si>
  <si>
    <t xml:space="preserve">Search online for vouchers, discount codes, or cashback offers</t>
  </si>
  <si>
    <t xml:space="preserve">Use price-comparison websites or apps</t>
  </si>
  <si>
    <t xml:space="preserve">Buy second-hand or refurbished items</t>
  </si>
  <si>
    <t xml:space="preserve">Sell items you no longer need to raise extra cash</t>
  </si>
  <si>
    <t xml:space="preserve">Sign up for newsletters or marketing emails for exclusive offers</t>
  </si>
  <si>
    <t xml:space="preserve">Negotiate or ask retailers directly for a discount</t>
  </si>
  <si>
    <t xml:space="preserve">Follow social media accounts for promotions or giveaways</t>
  </si>
  <si>
    <t xml:space="preserve">Ask friends or family for referral or introductory codes</t>
  </si>
  <si>
    <t xml:space="preserve">N/A - I don’t typically take specific actions to save money</t>
  </si>
  <si>
    <t xml:space="preserve">None of the above</t>
  </si>
  <si>
    <t xml:space="preserve">Yes, and I’ve used one</t>
  </si>
  <si>
    <t xml:space="preserve">Yes, but I haven’t used one</t>
  </si>
  <si>
    <t xml:space="preserve">No, I haven’t heard of these</t>
  </si>
  <si>
    <t xml:space="preserve">I’m not sure</t>
  </si>
  <si>
    <t xml:space="preserve"> Have you heard of or used crypto wallets to store value or savings?</t>
  </si>
  <si>
    <t xml:space="preserve">Being in full control of my own funds</t>
  </si>
  <si>
    <t xml:space="preserve">Easy access to my funds whenever I need them</t>
  </si>
  <si>
    <t xml:space="preserve">The ability to store and grow long-term savings</t>
  </si>
  <si>
    <t xml:space="preserve">Privacy and anonymity</t>
  </si>
  <si>
    <t xml:space="preserve">The ability to send or receive money quickly</t>
  </si>
  <si>
    <t xml:space="preserve">The potential for high returns compared to traditional savings</t>
  </si>
  <si>
    <t xml:space="preserve">Strong security features (e.g. encryption, 2FA, self-custody)</t>
  </si>
  <si>
    <t xml:space="preserve">Good user experience (design, ease of use)</t>
  </si>
  <si>
    <t xml:space="preserve">Protection from inflation or currency instability</t>
  </si>
  <si>
    <t xml:space="preserve">Not having to rely on a bank or traditional institution</t>
  </si>
  <si>
    <t xml:space="preserve">Integration with other tools or platforms I use</t>
  </si>
  <si>
    <t xml:space="preserve">Customer support or education available</t>
  </si>
  <si>
    <t xml:space="preserve">What features of crypto wallets do you enjoy or find useful, if any? Select all that apply</t>
  </si>
  <si>
    <t xml:space="preserve">BASE: All who have used crypto wallets</t>
  </si>
  <si>
    <t xml:space="preserve">I don’t own any cryptocurrency</t>
  </si>
  <si>
    <t xml:space="preserve">I don’t feel they’re safe or secure enough</t>
  </si>
  <si>
    <t xml:space="preserve">I don’t know enough about how they work</t>
  </si>
  <si>
    <t xml:space="preserve">They’re not regulated or backed by a trusted authority</t>
  </si>
  <si>
    <t xml:space="preserve">I’ve heard about scams or hacking</t>
  </si>
  <si>
    <t xml:space="preserve">It feels too complicated or technical</t>
  </si>
  <si>
    <t xml:space="preserve">I don’t trust the companies or platforms behind them</t>
  </si>
  <si>
    <t xml:space="preserve">I don’t think crypto is a good investment</t>
  </si>
  <si>
    <t xml:space="preserve">I don’t see a clear benefit compared to traditional savings</t>
  </si>
  <si>
    <t xml:space="preserve">I'm worried about losing access or forgetting my login</t>
  </si>
  <si>
    <t xml:space="preserve">I don’t know how to choose the right one</t>
  </si>
  <si>
    <t xml:space="preserve">What stops you from making use of crypto wallets? Select all that apply</t>
  </si>
  <si>
    <t xml:space="preserve">BASE: All aware of crypto wallets but not used</t>
  </si>
  <si>
    <t xml:space="preserve">The size of the library of songs available</t>
  </si>
  <si>
    <t xml:space="preserve">Playlists by mood, genre, or activity</t>
  </si>
  <si>
    <t xml:space="preserve">Being able to download for offline listening</t>
  </si>
  <si>
    <t xml:space="preserve">N/A - I do not use these services</t>
  </si>
  <si>
    <t xml:space="preserve">Recommendations for playlists and new music</t>
  </si>
  <si>
    <t xml:space="preserve">Seeing the lyrics for songs</t>
  </si>
  <si>
    <t xml:space="preserve">Syncing across devices (e.g. computer, phone, car)</t>
  </si>
  <si>
    <t xml:space="preserve">Being able to share playlists and tracks with friends or on social media.</t>
  </si>
  <si>
    <t xml:space="preserve">High-quality audio options (e.g. Tidal HiFi, Apple Lossless)</t>
  </si>
  <si>
    <t xml:space="preserve">Access to exclusive content e.g. podcasts</t>
  </si>
  <si>
    <t xml:space="preserve">Family, student, and bundle plans (e.g. Apple One, Amazon Prime)</t>
  </si>
  <si>
    <t xml:space="preserve">N/A - I do not like anything about using these services</t>
  </si>
  <si>
    <t xml:space="preserve">Thinking about music and audio streaming services (e.g. Spotify, Apple Music, YouTube Music), please tell us what you most like about using them, if anything?</t>
  </si>
  <si>
    <t xml:space="preserve">0</t>
  </si>
  <si>
    <t xml:space="preserve">The cost of a subscription</t>
  </si>
  <si>
    <t xml:space="preserve">*</t>
  </si>
  <si>
    <t xml:space="preserve">Adverts on free plans</t>
  </si>
  <si>
    <t xml:space="preserve">Not being able to skip ahead on free plans</t>
  </si>
  <si>
    <t xml:space="preserve">Lower quality audio on free plans</t>
  </si>
  <si>
    <t xml:space="preserve">Using up my mobile data</t>
  </si>
  <si>
    <t xml:space="preserve">Not being able to download content on free plans</t>
  </si>
  <si>
    <t xml:space="preserve">Recommendations are sometimes poor</t>
  </si>
  <si>
    <t xml:space="preserve">Not all artists are available</t>
  </si>
  <si>
    <t xml:space="preserve">Not all songs are available for some artists</t>
  </si>
  <si>
    <t xml:space="preserve">Regional restrictions limit some international content.</t>
  </si>
  <si>
    <t xml:space="preserve">Low royalties paid to artists</t>
  </si>
  <si>
    <t xml:space="preserve">N/A - I do not dislike anything about using these services</t>
  </si>
  <si>
    <t xml:space="preserve"> [OLD VERSION] And please tell us what you most dislike about using music and audio streaming services (e.g. Spotify, Apple Music, YouTube Music).</t>
  </si>
  <si>
    <t xml:space="preserve">BASE: Question randomly assigned to respondents</t>
  </si>
  <si>
    <t xml:space="preserve">And please tell us what you most dislike about using music and audio streaming services (e.g. Spotify, Apple Music, YouTube Music).</t>
  </si>
  <si>
    <t xml:space="preserve">Yes</t>
  </si>
  <si>
    <t xml:space="preserve">No</t>
  </si>
  <si>
    <t xml:space="preserve">Prefer not to say</t>
  </si>
  <si>
    <t xml:space="preserve"> Have you ever been rejected from a bank loan?</t>
  </si>
  <si>
    <t xml:space="preserve">Full Results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</si>
</sst>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6" formatCode="0"/>
    <numFmt numFmtId="167" formatCode="0"/>
    <numFmt numFmtId="168" formatCode="0%"/>
    <numFmt numFmtId="169" formatCode="0%"/>
  </numFmts>
  <fonts count="12">
    <font>
      <sz val="11"/>
      <color rgb="FF000000"/>
      <name val="Calibri"/>
      <family val="2"/>
      <scheme val="minor"/>
    </font>
    <font>
      <sz val="18"/>
      <color rgb="FF000000"/>
      <name val="Calibri"/>
      <b/>
    </font>
    <font>
      <sz val="14"/>
      <color rgb="FF000000"/>
      <name val="Calibri"/>
      <b/>
    </font>
    <font>
      <sz val="14"/>
      <color rgb="FF000000"/>
      <name val="Calibri"/>
    </font>
    <font>
      <sz val="13"/>
      <color rgb="FF000000"/>
      <name val="Calibri"/>
    </font>
    <font>
      <sz val="13"/>
      <color rgb="FF000000"/>
      <name val="Calibri"/>
      <i/>
    </font>
    <font>
      <sz val="13"/>
      <color theme="10"/>
      <name val="Calibri"/>
      <i/>
      <u val="single"/>
    </font>
    <font>
      <sz val="11"/>
      <color rgb="FF000000"/>
      <name val="Calibri"/>
      <b/>
    </font>
    <font>
      <sz val="11"/>
      <color rgb="FF000000"/>
      <name val="Calibri"/>
    </font>
    <font>
      <sz val="11"/>
      <color theme="10"/>
      <name val="Calibri"/>
      <u val="single"/>
    </font>
    <font>
      <sz val="12"/>
      <color rgb="FF000000"/>
      <name val="Calibri"/>
      <b/>
    </font>
    <font>
      <sz val="11"/>
      <color rgb="FF000000"/>
      <name val="Calibri"/>
      <b/>
      <i/>
    </font>
  </fonts>
  <fills count="2">
    <fill>
      <patternFill patternType="none"/>
    </fill>
    <fill>
      <patternFill patternType="gray125"/>
    </fill>
  </fills>
  <borders count="4">
    <border>
      <left/>
      <right/>
      <top/>
      <bottom/>
      <diagonal/>
    </border>
    <border>
      <top style="thin">
        <color rgb="FF000000"/>
      </top>
    </border>
    <border>
      <bottom style="thin">
        <color rgb="FF000000"/>
      </bottom>
    </border>
    <border>
      <top style="thin">
        <color rgb="FF000000"/>
      </top>
      <bottom style="thin">
        <color rgb="FF000000"/>
      </bottom>
    </border>
  </borders>
  <cellStyleXfs count="1">
    <xf numFmtId="0" fontId="0" fillId="0" borderId="0"/>
  </cellStyleXfs>
  <cellXfs count="24">
    <xf numFmtId="0" fontId="0" fillId="0" borderId="0" xfId="0"/>
    <xf numFmtId="0" fontId="1" fillId="0" borderId="0" xfId="0" applyFont="1" applyAlignment="1">
      <alignment horizontal="center" vertical="top" wrapText="1"/>
    </xf>
    <xf numFmtId="0" fontId="2" fillId="0" borderId="0" xfId="0" applyFont="1"/>
    <xf numFmtId="0" fontId="3" fillId="0" borderId="0" xfId="0" applyFont="1" applyAlignment="1">
      <alignment horizontal="left"/>
    </xf>
    <xf numFmtId="0" fontId="4" fillId="0" borderId="0" xfId="0" applyFont="1" applyAlignment="1">
      <alignment horizontal="left" vertical="top" wrapText="1"/>
    </xf>
    <xf numFmtId="0" fontId="5" fillId="0" borderId="0" xfId="0" applyFont="1" applyAlignment="1">
      <alignment horizontal="left" vertical="top"/>
    </xf>
    <xf numFmtId="0" fontId="6" fillId="0" borderId="0" xfId="0" applyFont="1" applyAlignment="1">
      <alignment horizontal="left" vertical="top"/>
    </xf>
    <xf numFmtId="0" fontId="7" fillId="0" borderId="0" xfId="0" applyFont="1"/>
    <xf numFmtId="0" fontId="8" fillId="0" borderId="0" xfId="0" applyFont="1" applyAlignment="1">
      <alignment horizontal="center"/>
    </xf>
    <xf numFmtId="0" fontId="9" fillId="0" borderId="0" xfId="0" applyFont="1"/>
    <xf numFmtId="0" fontId="8" fillId="0" borderId="0" xfId="0" applyFont="1" applyAlignment="1">
      <alignment horizontal="center" vertical="center"/>
    </xf>
    <xf numFmtId="166" fontId="8" fillId="0" borderId="1" xfId="0" applyFont="1" applyNumberFormat="1" applyBorder="1" applyAlignment="1">
      <alignment horizontal="center" vertical="center"/>
    </xf>
    <xf numFmtId="167" fontId="7" fillId="0" borderId="2" xfId="0" applyFont="1" applyNumberFormat="1" applyBorder="1" applyAlignment="1">
      <alignment horizontal="center" vertical="center"/>
    </xf>
    <xf numFmtId="0" fontId="8" fillId="0" borderId="1" xfId="0" applyFont="1" applyBorder="1" applyAlignment="1">
      <alignment horizontal="center" vertical="center" wrapText="1"/>
    </xf>
    <xf numFmtId="0" fontId="7" fillId="0" borderId="1" xfId="0" applyFont="1" applyBorder="1" applyAlignment="1">
      <alignment horizontal="center" vertical="center"/>
    </xf>
    <xf numFmtId="0" fontId="9" fillId="0" borderId="0" xfId="0" applyFont="1" applyAlignment="1">
      <alignment horizontal="center"/>
    </xf>
    <xf numFmtId="0" fontId="10" fillId="0" borderId="0" xfId="0" applyFont="1" applyAlignment="1">
      <alignment vertical="top" wrapText="1"/>
    </xf>
    <xf numFmtId="0" fontId="8" fillId="0" borderId="1" xfId="0" applyFont="1" applyBorder="1" applyAlignment="1">
      <alignment horizontal="center" vertical="center"/>
    </xf>
    <xf numFmtId="0" fontId="8" fillId="0" borderId="1" xfId="0" applyFont="1" applyBorder="1"/>
    <xf numFmtId="168" fontId="8" fillId="0" borderId="0" xfId="0" applyFont="1" applyNumberFormat="1" applyAlignment="1">
      <alignment horizontal="center" vertical="center"/>
    </xf>
    <xf numFmtId="0" fontId="8" fillId="0" borderId="0" xfId="0" applyFont="1" applyAlignment="1">
      <alignment horizontal="center" vertical="center" wrapText="1"/>
    </xf>
    <xf numFmtId="169" fontId="8" fillId="0" borderId="2" xfId="0" applyFont="1" applyNumberFormat="1" applyBorder="1" applyAlignment="1">
      <alignment horizontal="center" vertical="center"/>
    </xf>
    <xf numFmtId="0" fontId="8" fillId="0" borderId="3" xfId="0" applyFont="1" applyBorder="1" applyAlignment="1">
      <alignment horizontal="center" vertical="center" wrapText="1"/>
    </xf>
    <xf numFmtId="0" fontId="11" fillId="0" borderId="0" xfId="0" applyFont="1"/>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worksheet" Target="worksheets/sheet14.xml"/><Relationship Id="rId15" Type="http://schemas.openxmlformats.org/officeDocument/2006/relationships/worksheet" Target="worksheets/sheet15.xml"/><Relationship Id="rId16" Type="http://schemas.openxmlformats.org/officeDocument/2006/relationships/worksheet" Target="worksheets/sheet16.xml"/><Relationship Id="rId17" Type="http://schemas.openxmlformats.org/officeDocument/2006/relationships/worksheet" Target="worksheets/sheet17.xml"/><Relationship Id="rId18" Type="http://schemas.openxmlformats.org/officeDocument/2006/relationships/worksheet" Target="worksheets/sheet18.xml"/><Relationship Id="rId19" Type="http://schemas.openxmlformats.org/officeDocument/2006/relationships/worksheet" Target="worksheets/sheet19.xml"/><Relationship Id="rId20" Type="http://schemas.openxmlformats.org/officeDocument/2006/relationships/worksheet" Target="worksheets/sheet20.xml"/><Relationship Id="rId21" Type="http://schemas.openxmlformats.org/officeDocument/2006/relationships/worksheet" Target="worksheets/sheet21.xml"/><Relationship Id="rId22" Type="http://schemas.openxmlformats.org/officeDocument/2006/relationships/worksheet" Target="worksheets/sheet22.xml"/><Relationship Id="rId23" Type="http://schemas.openxmlformats.org/officeDocument/2006/relationships/worksheet" Target="worksheets/sheet23.xml"/><Relationship Id="rId24" Type="http://schemas.openxmlformats.org/officeDocument/2006/relationships/worksheet" Target="worksheets/sheet24.xml"/><Relationship Id="rId25" Type="http://schemas.openxmlformats.org/officeDocument/2006/relationships/worksheet" Target="worksheets/sheet25.xml"/><Relationship Id="rId26" Type="http://schemas.openxmlformats.org/officeDocument/2006/relationships/worksheet" Target="worksheets/sheet26.xml"/><Relationship Id="rId27" Type="http://schemas.openxmlformats.org/officeDocument/2006/relationships/worksheet" Target="worksheets/sheet27.xml"/><Relationship Id="rId28" Type="http://schemas.openxmlformats.org/officeDocument/2006/relationships/worksheet" Target="worksheets/sheet28.xml"/><Relationship Id="rId29" Type="http://schemas.openxmlformats.org/officeDocument/2006/relationships/worksheet" Target="worksheets/sheet29.xml"/><Relationship Id="rId30" Type="http://schemas.openxmlformats.org/officeDocument/2006/relationships/worksheet" Target="worksheets/sheet30.xml"/><Relationship Id="rId31" Type="http://schemas.openxmlformats.org/officeDocument/2006/relationships/worksheet" Target="worksheets/sheet31.xml"/><Relationship Id="rId32" Type="http://schemas.openxmlformats.org/officeDocument/2006/relationships/worksheet" Target="worksheets/sheet32.xml"/><Relationship Id="rId33" Type="http://schemas.openxmlformats.org/officeDocument/2006/relationships/worksheet" Target="worksheets/sheet33.xml"/><Relationship Id="rId34" Type="http://schemas.openxmlformats.org/officeDocument/2006/relationships/worksheet" Target="worksheets/sheet34.xml"/><Relationship Id="rId35" Type="http://schemas.openxmlformats.org/officeDocument/2006/relationships/worksheet" Target="worksheets/sheet35.xml"/><Relationship Id="rId36" Type="http://schemas.openxmlformats.org/officeDocument/2006/relationships/worksheet" Target="worksheets/sheet36.xml"/><Relationship Id="rId37" Type="http://schemas.openxmlformats.org/officeDocument/2006/relationships/worksheet" Target="worksheets/sheet37.xml"/><Relationship Id="rId38" Type="http://schemas.openxmlformats.org/officeDocument/2006/relationships/worksheet" Target="worksheets/sheet38.xml"/><Relationship Id="rId39" Type="http://schemas.openxmlformats.org/officeDocument/2006/relationships/worksheet" Target="worksheets/sheet39.xml"/><Relationship Id="rId40" Type="http://schemas.openxmlformats.org/officeDocument/2006/relationships/worksheet" Target="worksheets/sheet40.xml"/><Relationship Id="rId41" Type="http://schemas.openxmlformats.org/officeDocument/2006/relationships/worksheet" Target="worksheets/sheet41.xml"/><Relationship Id="rId42" Type="http://schemas.openxmlformats.org/officeDocument/2006/relationships/worksheet" Target="worksheets/sheet42.xml"/><Relationship Id="rId43" Type="http://schemas.openxmlformats.org/officeDocument/2006/relationships/worksheet" Target="worksheets/sheet43.xml"/><Relationship Id="rId44" Type="http://schemas.openxmlformats.org/officeDocument/2006/relationships/worksheet" Target="worksheets/sheet44.xml"/><Relationship Id="rId45" Type="http://schemas.openxmlformats.org/officeDocument/2006/relationships/worksheet" Target="worksheets/sheet45.xml"/><Relationship Id="rId46" Type="http://schemas.openxmlformats.org/officeDocument/2006/relationships/worksheet" Target="worksheets/sheet46.xml"/><Relationship Id="rId47" Type="http://schemas.openxmlformats.org/officeDocument/2006/relationships/worksheet" Target="worksheets/sheet47.xml"/><Relationship Id="rId48" Type="http://schemas.openxmlformats.org/officeDocument/2006/relationships/worksheet" Target="worksheets/sheet48.xml"/><Relationship Id="rId49" Type="http://schemas.openxmlformats.org/officeDocument/2006/relationships/worksheet" Target="worksheets/sheet49.xml"/><Relationship Id="rId50" Type="http://schemas.openxmlformats.org/officeDocument/2006/relationships/worksheet" Target="worksheets/sheet50.xml"/><Relationship Id="rId51" Type="http://schemas.openxmlformats.org/officeDocument/2006/relationships/worksheet" Target="worksheets/sheet51.xml"/><Relationship Id="rId52" Type="http://schemas.openxmlformats.org/officeDocument/2006/relationships/worksheet" Target="worksheets/sheet52.xml"/><Relationship Id="rId53" Type="http://schemas.openxmlformats.org/officeDocument/2006/relationships/worksheet" Target="worksheets/sheet53.xml"/><Relationship Id="rId54" Type="http://schemas.openxmlformats.org/officeDocument/2006/relationships/worksheet" Target="worksheets/sheet54.xml"/><Relationship Id="rId55" Type="http://schemas.openxmlformats.org/officeDocument/2006/relationships/worksheet" Target="worksheets/sheet55.xml"/><Relationship Id="rId56" Type="http://schemas.openxmlformats.org/officeDocument/2006/relationships/worksheet" Target="worksheets/sheet56.xml"/><Relationship Id="rId57" Type="http://schemas.openxmlformats.org/officeDocument/2006/relationships/worksheet" Target="worksheets/sheet57.xml"/><Relationship Id="rId58" Type="http://schemas.openxmlformats.org/officeDocument/2006/relationships/worksheet" Target="worksheets/sheet58.xml"/><Relationship Id="rId59" Type="http://schemas.openxmlformats.org/officeDocument/2006/relationships/worksheet" Target="worksheets/sheet59.xml"/><Relationship Id="rId60" Type="http://schemas.openxmlformats.org/officeDocument/2006/relationships/worksheet" Target="worksheets/sheet60.xml"/><Relationship Id="rId61" Type="http://schemas.openxmlformats.org/officeDocument/2006/relationships/worksheet" Target="worksheets/sheet61.xml"/><Relationship Id="rId62" Type="http://schemas.openxmlformats.org/officeDocument/2006/relationships/worksheet" Target="worksheets/sheet62.xml"/><Relationship Id="rId63" Type="http://schemas.openxmlformats.org/officeDocument/2006/relationships/worksheet" Target="worksheets/sheet63.xml"/><Relationship Id="rId64" Type="http://schemas.openxmlformats.org/officeDocument/2006/relationships/worksheet" Target="worksheets/sheet64.xml"/><Relationship Id="rId65" Type="http://schemas.openxmlformats.org/officeDocument/2006/relationships/worksheet" Target="worksheets/sheet65.xml"/><Relationship Id="rId66" Type="http://schemas.openxmlformats.org/officeDocument/2006/relationships/worksheet" Target="worksheets/sheet66.xml"/><Relationship Id="rId67" Type="http://schemas.openxmlformats.org/officeDocument/2006/relationships/worksheet" Target="worksheets/sheet67.xml"/><Relationship Id="rId68" Type="http://schemas.openxmlformats.org/officeDocument/2006/relationships/worksheet" Target="worksheets/sheet68.xml"/><Relationship Id="rId69" Type="http://schemas.openxmlformats.org/officeDocument/2006/relationships/worksheet" Target="worksheets/sheet69.xml"/><Relationship Id="rId70" Type="http://schemas.openxmlformats.org/officeDocument/2006/relationships/worksheet" Target="worksheets/sheet70.xml"/><Relationship Id="rId71" Type="http://schemas.openxmlformats.org/officeDocument/2006/relationships/worksheet" Target="worksheets/sheet71.xml"/><Relationship Id="rId72" Type="http://schemas.openxmlformats.org/officeDocument/2006/relationships/worksheet" Target="worksheets/sheet72.xml"/><Relationship Id="rId73" Type="http://schemas.openxmlformats.org/officeDocument/2006/relationships/worksheet" Target="worksheets/sheet73.xml"/><Relationship Id="rId74" Type="http://schemas.openxmlformats.org/officeDocument/2006/relationships/worksheet" Target="worksheets/sheet74.xml"/><Relationship Id="rId75" Type="http://schemas.openxmlformats.org/officeDocument/2006/relationships/worksheet" Target="worksheets/sheet75.xml"/><Relationship Id="rId76" Type="http://schemas.openxmlformats.org/officeDocument/2006/relationships/worksheet" Target="worksheets/sheet76.xml"/><Relationship Id="rId77" Type="http://schemas.openxmlformats.org/officeDocument/2006/relationships/worksheet" Target="worksheets/sheet77.xml"/><Relationship Id="rId78" Type="http://schemas.openxmlformats.org/officeDocument/2006/relationships/worksheet" Target="worksheets/sheet78.xml"/><Relationship Id="rId79" Type="http://schemas.openxmlformats.org/officeDocument/2006/relationships/worksheet" Target="worksheets/sheet79.xml"/><Relationship Id="rId80" Type="http://schemas.openxmlformats.org/officeDocument/2006/relationships/worksheet" Target="worksheets/sheet80.xml"/><Relationship Id="rId81" Type="http://schemas.openxmlformats.org/officeDocument/2006/relationships/worksheet" Target="worksheets/sheet81.xml"/><Relationship Id="rId82" Type="http://schemas.openxmlformats.org/officeDocument/2006/relationships/worksheet" Target="worksheets/sheet82.xml"/><Relationship Id="rId83" Type="http://schemas.openxmlformats.org/officeDocument/2006/relationships/worksheet" Target="worksheets/sheet83.xml"/><Relationship Id="rId84" Type="http://schemas.openxmlformats.org/officeDocument/2006/relationships/worksheet" Target="worksheets/sheet84.xml"/><Relationship Id="rId85" Type="http://schemas.openxmlformats.org/officeDocument/2006/relationships/worksheet" Target="worksheets/sheet85.xml"/><Relationship Id="rId86" Type="http://schemas.openxmlformats.org/officeDocument/2006/relationships/worksheet" Target="worksheets/sheet86.xml"/><Relationship Id="rId87" Type="http://schemas.openxmlformats.org/officeDocument/2006/relationships/worksheet" Target="worksheets/sheet87.xml"/><Relationship Id="rId88" Type="http://schemas.openxmlformats.org/officeDocument/2006/relationships/worksheet" Target="worksheets/sheet88.xml"/><Relationship Id="rId89" Type="http://schemas.openxmlformats.org/officeDocument/2006/relationships/worksheet" Target="worksheets/sheet89.xml"/><Relationship Id="rId90" Type="http://schemas.openxmlformats.org/officeDocument/2006/relationships/worksheet" Target="worksheets/sheet90.xml"/><Relationship Id="rId91" Type="http://schemas.openxmlformats.org/officeDocument/2006/relationships/worksheet" Target="worksheets/sheet91.xml"/><Relationship Id="rId92" Type="http://schemas.openxmlformats.org/officeDocument/2006/relationships/worksheet" Target="worksheets/sheet92.xml"/><Relationship Id="rId93" Type="http://schemas.openxmlformats.org/officeDocument/2006/relationships/worksheet" Target="worksheets/sheet93.xml"/><Relationship Id="rId94" Type="http://schemas.openxmlformats.org/officeDocument/2006/relationships/worksheet" Target="worksheets/sheet94.xml"/><Relationship Id="rId95" Type="http://schemas.openxmlformats.org/officeDocument/2006/relationships/worksheet" Target="worksheets/sheet95.xml"/><Relationship Id="rId96" Type="http://schemas.openxmlformats.org/officeDocument/2006/relationships/worksheet" Target="worksheets/sheet96.xml"/><Relationship Id="rId97" Type="http://schemas.openxmlformats.org/officeDocument/2006/relationships/worksheet" Target="worksheets/sheet97.xml"/><Relationship Id="rId98" Type="http://schemas.openxmlformats.org/officeDocument/2006/relationships/worksheet" Target="worksheets/sheet98.xml"/><Relationship Id="rId99" Type="http://schemas.openxmlformats.org/officeDocument/2006/relationships/worksheet" Target="worksheets/sheet99.xml"/><Relationship Id="rId100" Type="http://schemas.openxmlformats.org/officeDocument/2006/relationships/worksheet" Target="worksheets/sheet100.xml"/><Relationship Id="rId101" Type="http://schemas.openxmlformats.org/officeDocument/2006/relationships/worksheet" Target="worksheets/sheet101.xml"/><Relationship Id="rId102" Type="http://schemas.openxmlformats.org/officeDocument/2006/relationships/worksheet" Target="worksheets/sheet102.xml"/><Relationship Id="rId103" Type="http://schemas.openxmlformats.org/officeDocument/2006/relationships/worksheet" Target="worksheets/sheet103.xml"/><Relationship Id="rId104" Type="http://schemas.openxmlformats.org/officeDocument/2006/relationships/worksheet" Target="worksheets/sheet104.xml"/><Relationship Id="rId105" Type="http://schemas.openxmlformats.org/officeDocument/2006/relationships/worksheet" Target="worksheets/sheet105.xml"/><Relationship Id="rId106" Type="http://schemas.openxmlformats.org/officeDocument/2006/relationships/worksheet" Target="worksheets/sheet106.xml"/><Relationship Id="rId107" Type="http://schemas.openxmlformats.org/officeDocument/2006/relationships/worksheet" Target="worksheets/sheet107.xml"/><Relationship Id="rId108" Type="http://schemas.openxmlformats.org/officeDocument/2006/relationships/worksheet" Target="worksheets/sheet108.xml"/><Relationship Id="rId109" Type="http://schemas.openxmlformats.org/officeDocument/2006/relationships/worksheet" Target="worksheets/sheet109.xml"/><Relationship Id="rId110" Type="http://schemas.openxmlformats.org/officeDocument/2006/relationships/worksheet" Target="worksheets/sheet110.xml"/><Relationship Id="rId111" Type="http://schemas.openxmlformats.org/officeDocument/2006/relationships/worksheet" Target="worksheets/sheet111.xml"/><Relationship Id="rId112" Type="http://schemas.openxmlformats.org/officeDocument/2006/relationships/worksheet" Target="worksheets/sheet112.xml"/><Relationship Id="rId113" Type="http://schemas.openxmlformats.org/officeDocument/2006/relationships/worksheet" Target="worksheets/sheet113.xml"/><Relationship Id="rId114" Type="http://schemas.openxmlformats.org/officeDocument/2006/relationships/worksheet" Target="worksheets/sheet114.xml"/><Relationship Id="rId115" Type="http://schemas.openxmlformats.org/officeDocument/2006/relationships/worksheet" Target="worksheets/sheet115.xml"/><Relationship Id="rId116" Type="http://schemas.openxmlformats.org/officeDocument/2006/relationships/worksheet" Target="worksheets/sheet116.xml"/><Relationship Id="rId117" Type="http://schemas.openxmlformats.org/officeDocument/2006/relationships/worksheet" Target="worksheets/sheet117.xml"/><Relationship Id="rId118" Type="http://schemas.openxmlformats.org/officeDocument/2006/relationships/worksheet" Target="worksheets/sheet118.xml"/><Relationship Id="rId119" Type="http://schemas.openxmlformats.org/officeDocument/2006/relationships/worksheet" Target="worksheets/sheet119.xml"/><Relationship Id="rId120" Type="http://schemas.openxmlformats.org/officeDocument/2006/relationships/worksheet" Target="worksheets/sheet120.xml"/><Relationship Id="rId121" Type="http://schemas.openxmlformats.org/officeDocument/2006/relationships/theme" Target="theme/theme1.xml"/><Relationship Id="rId122" Type="http://schemas.openxmlformats.org/officeDocument/2006/relationships/styles" Target="styles.xml"/><Relationship Id="rId123" Type="http://schemas.openxmlformats.org/officeDocument/2006/relationships/sharedStrings" Target="sharedStrings.xml"/></Relationships>
</file>

<file path=xl/drawings/_rels/drawing1.xml.rels><?xml version="1.0" encoding="UTF-8" standalone="yes"?><Relationships xmlns="http://schemas.openxmlformats.org/package/2006/relationships"><Relationship Id="rId1" Type="http://schemas.openxmlformats.org/officeDocument/2006/relationships/image" Target="../media/image1.jpg"/></Relationships>
</file>

<file path=xl/drawings/_rels/drawing2.xml.rels><?xml version="1.0" encoding="UTF-8" standalone="yes"?><Relationships xmlns="http://schemas.openxmlformats.org/package/2006/relationships"><Relationship Id="rId1" Type="http://schemas.openxmlformats.org/officeDocument/2006/relationships/image" Target="../media/image2.jpg"/></Relationships>
</file>

<file path=xl/drawings/_rels/drawing3.xml.rels><?xml version="1.0" encoding="UTF-8" standalone="yes"?><Relationships xmlns="http://schemas.openxmlformats.org/package/2006/relationships"><Relationship Id="rId1" Type="http://schemas.openxmlformats.org/officeDocument/2006/relationships/image" Target="../media/image3.jpg"/></Relationships>
</file>

<file path=xl/drawings/_rels/drawing4.xml.rels><?xml version="1.0" encoding="UTF-8" standalone="yes"?><Relationships xmlns="http://schemas.openxmlformats.org/package/2006/relationships"><Relationship Id="rId1" Type="http://schemas.openxmlformats.org/officeDocument/2006/relationships/image" Target="../media/image4.jpg"/></Relationships>
</file>

<file path=xl/drawings/_rels/drawing5.xml.rels><?xml version="1.0" encoding="UTF-8" standalone="yes"?><Relationships xmlns="http://schemas.openxmlformats.org/package/2006/relationships"><Relationship Id="rId1" Type="http://schemas.openxmlformats.org/officeDocument/2006/relationships/image" Target="../media/image5.jpg"/></Relationships>
</file>

<file path=xl/drawings/_rels/drawing6.xml.rels><?xml version="1.0" encoding="UTF-8" standalone="yes"?><Relationships xmlns="http://schemas.openxmlformats.org/package/2006/relationships"><Relationship Id="rId1" Type="http://schemas.openxmlformats.org/officeDocument/2006/relationships/image" Target="../media/image6.jpg"/></Relationships>
</file>

<file path=xl/drawings/_rels/drawing7.xml.rels><?xml version="1.0" encoding="UTF-8" standalone="yes"?><Relationships xmlns="http://schemas.openxmlformats.org/package/2006/relationships"><Relationship Id="rId1" Type="http://schemas.openxmlformats.org/officeDocument/2006/relationships/image" Target="../media/image7.jpg"/></Relationships>
</file>

<file path=xl/drawings/_rels/drawing8.xml.rels><?xml version="1.0" encoding="UTF-8" standalone="yes"?><Relationships xmlns="http://schemas.openxmlformats.org/package/2006/relationships"><Relationship Id="rId1" Type="http://schemas.openxmlformats.org/officeDocument/2006/relationships/image" Target="../media/image8.jpg"/></Relationships>
</file>

<file path=xl/drawings/_rels/drawing9.xml.rels><?xml version="1.0" encoding="UTF-8" standalone="yes"?><Relationships xmlns="http://schemas.openxmlformats.org/package/2006/relationships"><Relationship Id="rId1" Type="http://schemas.openxmlformats.org/officeDocument/2006/relationships/image" Target="../media/image9.jpg"/></Relationships>
</file>

<file path=xl/drawings/_rels/drawing10.xml.rels><?xml version="1.0" encoding="UTF-8" standalone="yes"?><Relationships xmlns="http://schemas.openxmlformats.org/package/2006/relationships"><Relationship Id="rId1" Type="http://schemas.openxmlformats.org/officeDocument/2006/relationships/image" Target="../media/image10.jpg"/></Relationships>
</file>

<file path=xl/drawings/_rels/drawing11.xml.rels><?xml version="1.0" encoding="UTF-8" standalone="yes"?><Relationships xmlns="http://schemas.openxmlformats.org/package/2006/relationships"><Relationship Id="rId1" Type="http://schemas.openxmlformats.org/officeDocument/2006/relationships/image" Target="../media/image11.jpg"/></Relationships>
</file>

<file path=xl/drawings/_rels/drawing12.xml.rels><?xml version="1.0" encoding="UTF-8" standalone="yes"?><Relationships xmlns="http://schemas.openxmlformats.org/package/2006/relationships"><Relationship Id="rId1" Type="http://schemas.openxmlformats.org/officeDocument/2006/relationships/image" Target="../media/image12.jpg"/></Relationships>
</file>

<file path=xl/drawings/_rels/drawing13.xml.rels><?xml version="1.0" encoding="UTF-8" standalone="yes"?><Relationships xmlns="http://schemas.openxmlformats.org/package/2006/relationships"><Relationship Id="rId1" Type="http://schemas.openxmlformats.org/officeDocument/2006/relationships/image" Target="../media/image13.jpg"/></Relationships>
</file>

<file path=xl/drawings/_rels/drawing14.xml.rels><?xml version="1.0" encoding="UTF-8" standalone="yes"?><Relationships xmlns="http://schemas.openxmlformats.org/package/2006/relationships"><Relationship Id="rId1" Type="http://schemas.openxmlformats.org/officeDocument/2006/relationships/image" Target="../media/image14.jpg"/></Relationships>
</file>

<file path=xl/drawings/_rels/drawing15.xml.rels><?xml version="1.0" encoding="UTF-8" standalone="yes"?><Relationships xmlns="http://schemas.openxmlformats.org/package/2006/relationships"><Relationship Id="rId1" Type="http://schemas.openxmlformats.org/officeDocument/2006/relationships/image" Target="../media/image15.jpg"/></Relationships>
</file>

<file path=xl/drawings/_rels/drawing16.xml.rels><?xml version="1.0" encoding="UTF-8" standalone="yes"?><Relationships xmlns="http://schemas.openxmlformats.org/package/2006/relationships"><Relationship Id="rId1" Type="http://schemas.openxmlformats.org/officeDocument/2006/relationships/image" Target="../media/image16.jpg"/></Relationships>
</file>

<file path=xl/drawings/_rels/drawing17.xml.rels><?xml version="1.0" encoding="UTF-8" standalone="yes"?><Relationships xmlns="http://schemas.openxmlformats.org/package/2006/relationships"><Relationship Id="rId1" Type="http://schemas.openxmlformats.org/officeDocument/2006/relationships/image" Target="../media/image17.jpg"/></Relationships>
</file>

<file path=xl/drawings/_rels/drawing18.xml.rels><?xml version="1.0" encoding="UTF-8" standalone="yes"?><Relationships xmlns="http://schemas.openxmlformats.org/package/2006/relationships"><Relationship Id="rId1" Type="http://schemas.openxmlformats.org/officeDocument/2006/relationships/image" Target="../media/image18.jpg"/></Relationships>
</file>

<file path=xl/drawings/_rels/drawing19.xml.rels><?xml version="1.0" encoding="UTF-8" standalone="yes"?><Relationships xmlns="http://schemas.openxmlformats.org/package/2006/relationships"><Relationship Id="rId1" Type="http://schemas.openxmlformats.org/officeDocument/2006/relationships/image" Target="../media/image19.jpg"/></Relationships>
</file>

<file path=xl/drawings/_rels/drawing20.xml.rels><?xml version="1.0" encoding="UTF-8" standalone="yes"?><Relationships xmlns="http://schemas.openxmlformats.org/package/2006/relationships"><Relationship Id="rId1" Type="http://schemas.openxmlformats.org/officeDocument/2006/relationships/image" Target="../media/image20.jpg"/></Relationships>
</file>

<file path=xl/drawings/_rels/drawing21.xml.rels><?xml version="1.0" encoding="UTF-8" standalone="yes"?><Relationships xmlns="http://schemas.openxmlformats.org/package/2006/relationships"><Relationship Id="rId1" Type="http://schemas.openxmlformats.org/officeDocument/2006/relationships/image" Target="../media/image21.jpg"/></Relationships>
</file>

<file path=xl/drawings/_rels/drawing22.xml.rels><?xml version="1.0" encoding="UTF-8" standalone="yes"?><Relationships xmlns="http://schemas.openxmlformats.org/package/2006/relationships"><Relationship Id="rId1" Type="http://schemas.openxmlformats.org/officeDocument/2006/relationships/image" Target="../media/image22.jpg"/></Relationships>
</file>

<file path=xl/drawings/_rels/drawing23.xml.rels><?xml version="1.0" encoding="UTF-8" standalone="yes"?><Relationships xmlns="http://schemas.openxmlformats.org/package/2006/relationships"><Relationship Id="rId1" Type="http://schemas.openxmlformats.org/officeDocument/2006/relationships/image" Target="../media/image23.jpg"/></Relationships>
</file>

<file path=xl/drawings/_rels/drawing24.xml.rels><?xml version="1.0" encoding="UTF-8" standalone="yes"?><Relationships xmlns="http://schemas.openxmlformats.org/package/2006/relationships"><Relationship Id="rId1" Type="http://schemas.openxmlformats.org/officeDocument/2006/relationships/image" Target="../media/image24.jpg"/></Relationships>
</file>

<file path=xl/drawings/_rels/drawing25.xml.rels><?xml version="1.0" encoding="UTF-8" standalone="yes"?><Relationships xmlns="http://schemas.openxmlformats.org/package/2006/relationships"><Relationship Id="rId1" Type="http://schemas.openxmlformats.org/officeDocument/2006/relationships/image" Target="../media/image25.jpg"/></Relationships>
</file>

<file path=xl/drawings/_rels/drawing26.xml.rels><?xml version="1.0" encoding="UTF-8" standalone="yes"?><Relationships xmlns="http://schemas.openxmlformats.org/package/2006/relationships"><Relationship Id="rId1" Type="http://schemas.openxmlformats.org/officeDocument/2006/relationships/image" Target="../media/image26.jpg"/></Relationships>
</file>

<file path=xl/drawings/_rels/drawing27.xml.rels><?xml version="1.0" encoding="UTF-8" standalone="yes"?><Relationships xmlns="http://schemas.openxmlformats.org/package/2006/relationships"><Relationship Id="rId1" Type="http://schemas.openxmlformats.org/officeDocument/2006/relationships/image" Target="../media/image27.jpg"/></Relationships>
</file>

<file path=xl/drawings/_rels/drawing28.xml.rels><?xml version="1.0" encoding="UTF-8" standalone="yes"?><Relationships xmlns="http://schemas.openxmlformats.org/package/2006/relationships"><Relationship Id="rId1" Type="http://schemas.openxmlformats.org/officeDocument/2006/relationships/image" Target="../media/image28.jpg"/></Relationships>
</file>

<file path=xl/drawings/_rels/drawing29.xml.rels><?xml version="1.0" encoding="UTF-8" standalone="yes"?><Relationships xmlns="http://schemas.openxmlformats.org/package/2006/relationships"><Relationship Id="rId1" Type="http://schemas.openxmlformats.org/officeDocument/2006/relationships/image" Target="../media/image29.jpg"/></Relationships>
</file>

<file path=xl/drawings/_rels/drawing30.xml.rels><?xml version="1.0" encoding="UTF-8" standalone="yes"?><Relationships xmlns="http://schemas.openxmlformats.org/package/2006/relationships"><Relationship Id="rId1" Type="http://schemas.openxmlformats.org/officeDocument/2006/relationships/image" Target="../media/image30.jpg"/></Relationships>
</file>

<file path=xl/drawings/_rels/drawing31.xml.rels><?xml version="1.0" encoding="UTF-8" standalone="yes"?><Relationships xmlns="http://schemas.openxmlformats.org/package/2006/relationships"><Relationship Id="rId1" Type="http://schemas.openxmlformats.org/officeDocument/2006/relationships/image" Target="../media/image31.jpg"/></Relationships>
</file>

<file path=xl/drawings/_rels/drawing32.xml.rels><?xml version="1.0" encoding="UTF-8" standalone="yes"?><Relationships xmlns="http://schemas.openxmlformats.org/package/2006/relationships"><Relationship Id="rId1" Type="http://schemas.openxmlformats.org/officeDocument/2006/relationships/image" Target="../media/image32.jpg"/></Relationships>
</file>

<file path=xl/drawings/_rels/drawing33.xml.rels><?xml version="1.0" encoding="UTF-8" standalone="yes"?><Relationships xmlns="http://schemas.openxmlformats.org/package/2006/relationships"><Relationship Id="rId1" Type="http://schemas.openxmlformats.org/officeDocument/2006/relationships/image" Target="../media/image33.jpg"/></Relationships>
</file>

<file path=xl/drawings/_rels/drawing34.xml.rels><?xml version="1.0" encoding="UTF-8" standalone="yes"?><Relationships xmlns="http://schemas.openxmlformats.org/package/2006/relationships"><Relationship Id="rId1" Type="http://schemas.openxmlformats.org/officeDocument/2006/relationships/image" Target="../media/image34.jpg"/></Relationships>
</file>

<file path=xl/drawings/_rels/drawing35.xml.rels><?xml version="1.0" encoding="UTF-8" standalone="yes"?><Relationships xmlns="http://schemas.openxmlformats.org/package/2006/relationships"><Relationship Id="rId1" Type="http://schemas.openxmlformats.org/officeDocument/2006/relationships/image" Target="../media/image35.jpg"/></Relationships>
</file>

<file path=xl/drawings/_rels/drawing36.xml.rels><?xml version="1.0" encoding="UTF-8" standalone="yes"?><Relationships xmlns="http://schemas.openxmlformats.org/package/2006/relationships"><Relationship Id="rId1" Type="http://schemas.openxmlformats.org/officeDocument/2006/relationships/image" Target="../media/image36.jpg"/></Relationships>
</file>

<file path=xl/drawings/_rels/drawing37.xml.rels><?xml version="1.0" encoding="UTF-8" standalone="yes"?><Relationships xmlns="http://schemas.openxmlformats.org/package/2006/relationships"><Relationship Id="rId1" Type="http://schemas.openxmlformats.org/officeDocument/2006/relationships/image" Target="../media/image37.jpg"/></Relationships>
</file>

<file path=xl/drawings/_rels/drawing38.xml.rels><?xml version="1.0" encoding="UTF-8" standalone="yes"?><Relationships xmlns="http://schemas.openxmlformats.org/package/2006/relationships"><Relationship Id="rId1" Type="http://schemas.openxmlformats.org/officeDocument/2006/relationships/image" Target="../media/image38.jpg"/></Relationships>
</file>

<file path=xl/drawings/_rels/drawing39.xml.rels><?xml version="1.0" encoding="UTF-8" standalone="yes"?><Relationships xmlns="http://schemas.openxmlformats.org/package/2006/relationships"><Relationship Id="rId1" Type="http://schemas.openxmlformats.org/officeDocument/2006/relationships/image" Target="../media/image39.jpg"/></Relationships>
</file>

<file path=xl/drawings/_rels/drawing40.xml.rels><?xml version="1.0" encoding="UTF-8" standalone="yes"?><Relationships xmlns="http://schemas.openxmlformats.org/package/2006/relationships"><Relationship Id="rId1" Type="http://schemas.openxmlformats.org/officeDocument/2006/relationships/image" Target="../media/image40.jpg"/></Relationships>
</file>

<file path=xl/drawings/_rels/drawing41.xml.rels><?xml version="1.0" encoding="UTF-8" standalone="yes"?><Relationships xmlns="http://schemas.openxmlformats.org/package/2006/relationships"><Relationship Id="rId1" Type="http://schemas.openxmlformats.org/officeDocument/2006/relationships/image" Target="../media/image41.jpg"/></Relationships>
</file>

<file path=xl/drawings/_rels/drawing42.xml.rels><?xml version="1.0" encoding="UTF-8" standalone="yes"?><Relationships xmlns="http://schemas.openxmlformats.org/package/2006/relationships"><Relationship Id="rId1" Type="http://schemas.openxmlformats.org/officeDocument/2006/relationships/image" Target="../media/image42.jpg"/></Relationships>
</file>

<file path=xl/drawings/_rels/drawing43.xml.rels><?xml version="1.0" encoding="UTF-8" standalone="yes"?><Relationships xmlns="http://schemas.openxmlformats.org/package/2006/relationships"><Relationship Id="rId1" Type="http://schemas.openxmlformats.org/officeDocument/2006/relationships/image" Target="../media/image43.jpg"/></Relationships>
</file>

<file path=xl/drawings/_rels/drawing44.xml.rels><?xml version="1.0" encoding="UTF-8" standalone="yes"?><Relationships xmlns="http://schemas.openxmlformats.org/package/2006/relationships"><Relationship Id="rId1" Type="http://schemas.openxmlformats.org/officeDocument/2006/relationships/image" Target="../media/image44.jpg"/></Relationships>
</file>

<file path=xl/drawings/_rels/drawing45.xml.rels><?xml version="1.0" encoding="UTF-8" standalone="yes"?><Relationships xmlns="http://schemas.openxmlformats.org/package/2006/relationships"><Relationship Id="rId1" Type="http://schemas.openxmlformats.org/officeDocument/2006/relationships/image" Target="../media/image45.jpg"/></Relationships>
</file>

<file path=xl/drawings/_rels/drawing46.xml.rels><?xml version="1.0" encoding="UTF-8" standalone="yes"?><Relationships xmlns="http://schemas.openxmlformats.org/package/2006/relationships"><Relationship Id="rId1" Type="http://schemas.openxmlformats.org/officeDocument/2006/relationships/image" Target="../media/image46.jpg"/></Relationships>
</file>

<file path=xl/drawings/_rels/drawing47.xml.rels><?xml version="1.0" encoding="UTF-8" standalone="yes"?><Relationships xmlns="http://schemas.openxmlformats.org/package/2006/relationships"><Relationship Id="rId1" Type="http://schemas.openxmlformats.org/officeDocument/2006/relationships/image" Target="../media/image47.jpg"/></Relationships>
</file>

<file path=xl/drawings/_rels/drawing48.xml.rels><?xml version="1.0" encoding="UTF-8" standalone="yes"?><Relationships xmlns="http://schemas.openxmlformats.org/package/2006/relationships"><Relationship Id="rId1" Type="http://schemas.openxmlformats.org/officeDocument/2006/relationships/image" Target="../media/image48.jpg"/></Relationships>
</file>

<file path=xl/drawings/_rels/drawing49.xml.rels><?xml version="1.0" encoding="UTF-8" standalone="yes"?><Relationships xmlns="http://schemas.openxmlformats.org/package/2006/relationships"><Relationship Id="rId1" Type="http://schemas.openxmlformats.org/officeDocument/2006/relationships/image" Target="../media/image49.jpg"/></Relationships>
</file>

<file path=xl/drawings/_rels/drawing50.xml.rels><?xml version="1.0" encoding="UTF-8" standalone="yes"?><Relationships xmlns="http://schemas.openxmlformats.org/package/2006/relationships"><Relationship Id="rId1" Type="http://schemas.openxmlformats.org/officeDocument/2006/relationships/image" Target="../media/image50.jpg"/></Relationships>
</file>

<file path=xl/drawings/_rels/drawing51.xml.rels><?xml version="1.0" encoding="UTF-8" standalone="yes"?><Relationships xmlns="http://schemas.openxmlformats.org/package/2006/relationships"><Relationship Id="rId1" Type="http://schemas.openxmlformats.org/officeDocument/2006/relationships/image" Target="../media/image51.jpg"/></Relationships>
</file>

<file path=xl/drawings/_rels/drawing52.xml.rels><?xml version="1.0" encoding="UTF-8" standalone="yes"?><Relationships xmlns="http://schemas.openxmlformats.org/package/2006/relationships"><Relationship Id="rId1" Type="http://schemas.openxmlformats.org/officeDocument/2006/relationships/image" Target="../media/image52.jpg"/></Relationships>
</file>

<file path=xl/drawings/_rels/drawing53.xml.rels><?xml version="1.0" encoding="UTF-8" standalone="yes"?><Relationships xmlns="http://schemas.openxmlformats.org/package/2006/relationships"><Relationship Id="rId1" Type="http://schemas.openxmlformats.org/officeDocument/2006/relationships/image" Target="../media/image53.jpg"/></Relationships>
</file>

<file path=xl/drawings/_rels/drawing54.xml.rels><?xml version="1.0" encoding="UTF-8" standalone="yes"?><Relationships xmlns="http://schemas.openxmlformats.org/package/2006/relationships"><Relationship Id="rId1" Type="http://schemas.openxmlformats.org/officeDocument/2006/relationships/image" Target="../media/image54.jpg"/></Relationships>
</file>

<file path=xl/drawings/_rels/drawing55.xml.rels><?xml version="1.0" encoding="UTF-8" standalone="yes"?><Relationships xmlns="http://schemas.openxmlformats.org/package/2006/relationships"><Relationship Id="rId1" Type="http://schemas.openxmlformats.org/officeDocument/2006/relationships/image" Target="../media/image55.jpg"/></Relationships>
</file>

<file path=xl/drawings/_rels/drawing56.xml.rels><?xml version="1.0" encoding="UTF-8" standalone="yes"?><Relationships xmlns="http://schemas.openxmlformats.org/package/2006/relationships"><Relationship Id="rId1" Type="http://schemas.openxmlformats.org/officeDocument/2006/relationships/image" Target="../media/image56.jpg"/></Relationships>
</file>

<file path=xl/drawings/_rels/drawing57.xml.rels><?xml version="1.0" encoding="UTF-8" standalone="yes"?><Relationships xmlns="http://schemas.openxmlformats.org/package/2006/relationships"><Relationship Id="rId1" Type="http://schemas.openxmlformats.org/officeDocument/2006/relationships/image" Target="../media/image57.jpg"/></Relationships>
</file>

<file path=xl/drawings/_rels/drawing58.xml.rels><?xml version="1.0" encoding="UTF-8" standalone="yes"?><Relationships xmlns="http://schemas.openxmlformats.org/package/2006/relationships"><Relationship Id="rId1" Type="http://schemas.openxmlformats.org/officeDocument/2006/relationships/image" Target="../media/image58.jpg"/></Relationships>
</file>

<file path=xl/drawings/_rels/drawing59.xml.rels><?xml version="1.0" encoding="UTF-8" standalone="yes"?><Relationships xmlns="http://schemas.openxmlformats.org/package/2006/relationships"><Relationship Id="rId1" Type="http://schemas.openxmlformats.org/officeDocument/2006/relationships/image" Target="../media/image59.jpg"/></Relationships>
</file>

<file path=xl/drawings/_rels/drawing60.xml.rels><?xml version="1.0" encoding="UTF-8" standalone="yes"?><Relationships xmlns="http://schemas.openxmlformats.org/package/2006/relationships"><Relationship Id="rId1" Type="http://schemas.openxmlformats.org/officeDocument/2006/relationships/image" Target="../media/image60.jpg"/></Relationships>
</file>

<file path=xl/drawings/_rels/drawing61.xml.rels><?xml version="1.0" encoding="UTF-8" standalone="yes"?><Relationships xmlns="http://schemas.openxmlformats.org/package/2006/relationships"><Relationship Id="rId1" Type="http://schemas.openxmlformats.org/officeDocument/2006/relationships/image" Target="../media/image61.jpg"/></Relationships>
</file>

<file path=xl/drawings/_rels/drawing62.xml.rels><?xml version="1.0" encoding="UTF-8" standalone="yes"?><Relationships xmlns="http://schemas.openxmlformats.org/package/2006/relationships"><Relationship Id="rId1" Type="http://schemas.openxmlformats.org/officeDocument/2006/relationships/image" Target="../media/image62.jpg"/></Relationships>
</file>

<file path=xl/drawings/_rels/drawing63.xml.rels><?xml version="1.0" encoding="UTF-8" standalone="yes"?><Relationships xmlns="http://schemas.openxmlformats.org/package/2006/relationships"><Relationship Id="rId1" Type="http://schemas.openxmlformats.org/officeDocument/2006/relationships/image" Target="../media/image63.jpg"/></Relationships>
</file>

<file path=xl/drawings/_rels/drawing64.xml.rels><?xml version="1.0" encoding="UTF-8" standalone="yes"?><Relationships xmlns="http://schemas.openxmlformats.org/package/2006/relationships"><Relationship Id="rId1" Type="http://schemas.openxmlformats.org/officeDocument/2006/relationships/image" Target="../media/image64.jpg"/></Relationships>
</file>

<file path=xl/drawings/_rels/drawing65.xml.rels><?xml version="1.0" encoding="UTF-8" standalone="yes"?><Relationships xmlns="http://schemas.openxmlformats.org/package/2006/relationships"><Relationship Id="rId1" Type="http://schemas.openxmlformats.org/officeDocument/2006/relationships/image" Target="../media/image65.jpg"/></Relationships>
</file>

<file path=xl/drawings/_rels/drawing66.xml.rels><?xml version="1.0" encoding="UTF-8" standalone="yes"?><Relationships xmlns="http://schemas.openxmlformats.org/package/2006/relationships"><Relationship Id="rId1" Type="http://schemas.openxmlformats.org/officeDocument/2006/relationships/image" Target="../media/image66.jpg"/></Relationships>
</file>

<file path=xl/drawings/_rels/drawing67.xml.rels><?xml version="1.0" encoding="UTF-8" standalone="yes"?><Relationships xmlns="http://schemas.openxmlformats.org/package/2006/relationships"><Relationship Id="rId1" Type="http://schemas.openxmlformats.org/officeDocument/2006/relationships/image" Target="../media/image67.jpg"/></Relationships>
</file>

<file path=xl/drawings/_rels/drawing68.xml.rels><?xml version="1.0" encoding="UTF-8" standalone="yes"?><Relationships xmlns="http://schemas.openxmlformats.org/package/2006/relationships"><Relationship Id="rId1" Type="http://schemas.openxmlformats.org/officeDocument/2006/relationships/image" Target="../media/image68.jpg"/></Relationships>
</file>

<file path=xl/drawings/_rels/drawing69.xml.rels><?xml version="1.0" encoding="UTF-8" standalone="yes"?><Relationships xmlns="http://schemas.openxmlformats.org/package/2006/relationships"><Relationship Id="rId1" Type="http://schemas.openxmlformats.org/officeDocument/2006/relationships/image" Target="../media/image69.jpg"/></Relationships>
</file>

<file path=xl/drawings/_rels/drawing70.xml.rels><?xml version="1.0" encoding="UTF-8" standalone="yes"?><Relationships xmlns="http://schemas.openxmlformats.org/package/2006/relationships"><Relationship Id="rId1" Type="http://schemas.openxmlformats.org/officeDocument/2006/relationships/image" Target="../media/image70.jpg"/></Relationships>
</file>

<file path=xl/drawings/_rels/drawing71.xml.rels><?xml version="1.0" encoding="UTF-8" standalone="yes"?><Relationships xmlns="http://schemas.openxmlformats.org/package/2006/relationships"><Relationship Id="rId1" Type="http://schemas.openxmlformats.org/officeDocument/2006/relationships/image" Target="../media/image71.jpg"/></Relationships>
</file>

<file path=xl/drawings/_rels/drawing72.xml.rels><?xml version="1.0" encoding="UTF-8" standalone="yes"?><Relationships xmlns="http://schemas.openxmlformats.org/package/2006/relationships"><Relationship Id="rId1" Type="http://schemas.openxmlformats.org/officeDocument/2006/relationships/image" Target="../media/image72.jpg"/></Relationships>
</file>

<file path=xl/drawings/_rels/drawing73.xml.rels><?xml version="1.0" encoding="UTF-8" standalone="yes"?><Relationships xmlns="http://schemas.openxmlformats.org/package/2006/relationships"><Relationship Id="rId1" Type="http://schemas.openxmlformats.org/officeDocument/2006/relationships/image" Target="../media/image73.jpg"/></Relationships>
</file>

<file path=xl/drawings/_rels/drawing74.xml.rels><?xml version="1.0" encoding="UTF-8" standalone="yes"?><Relationships xmlns="http://schemas.openxmlformats.org/package/2006/relationships"><Relationship Id="rId1" Type="http://schemas.openxmlformats.org/officeDocument/2006/relationships/image" Target="../media/image74.jpg"/></Relationships>
</file>

<file path=xl/drawings/_rels/drawing75.xml.rels><?xml version="1.0" encoding="UTF-8" standalone="yes"?><Relationships xmlns="http://schemas.openxmlformats.org/package/2006/relationships"><Relationship Id="rId1" Type="http://schemas.openxmlformats.org/officeDocument/2006/relationships/image" Target="../media/image75.jpg"/></Relationships>
</file>

<file path=xl/drawings/_rels/drawing76.xml.rels><?xml version="1.0" encoding="UTF-8" standalone="yes"?><Relationships xmlns="http://schemas.openxmlformats.org/package/2006/relationships"><Relationship Id="rId1" Type="http://schemas.openxmlformats.org/officeDocument/2006/relationships/image" Target="../media/image76.jpg"/></Relationships>
</file>

<file path=xl/drawings/_rels/drawing77.xml.rels><?xml version="1.0" encoding="UTF-8" standalone="yes"?><Relationships xmlns="http://schemas.openxmlformats.org/package/2006/relationships"><Relationship Id="rId1" Type="http://schemas.openxmlformats.org/officeDocument/2006/relationships/image" Target="../media/image77.jpg"/></Relationships>
</file>

<file path=xl/drawings/_rels/drawing78.xml.rels><?xml version="1.0" encoding="UTF-8" standalone="yes"?><Relationships xmlns="http://schemas.openxmlformats.org/package/2006/relationships"><Relationship Id="rId1" Type="http://schemas.openxmlformats.org/officeDocument/2006/relationships/image" Target="../media/image78.jpg"/></Relationships>
</file>

<file path=xl/drawings/_rels/drawing79.xml.rels><?xml version="1.0" encoding="UTF-8" standalone="yes"?><Relationships xmlns="http://schemas.openxmlformats.org/package/2006/relationships"><Relationship Id="rId1" Type="http://schemas.openxmlformats.org/officeDocument/2006/relationships/image" Target="../media/image79.jpg"/></Relationships>
</file>

<file path=xl/drawings/_rels/drawing80.xml.rels><?xml version="1.0" encoding="UTF-8" standalone="yes"?><Relationships xmlns="http://schemas.openxmlformats.org/package/2006/relationships"><Relationship Id="rId1" Type="http://schemas.openxmlformats.org/officeDocument/2006/relationships/image" Target="../media/image80.jpg"/></Relationships>
</file>

<file path=xl/drawings/_rels/drawing81.xml.rels><?xml version="1.0" encoding="UTF-8" standalone="yes"?><Relationships xmlns="http://schemas.openxmlformats.org/package/2006/relationships"><Relationship Id="rId1" Type="http://schemas.openxmlformats.org/officeDocument/2006/relationships/image" Target="../media/image81.jpg"/></Relationships>
</file>

<file path=xl/drawings/_rels/drawing82.xml.rels><?xml version="1.0" encoding="UTF-8" standalone="yes"?><Relationships xmlns="http://schemas.openxmlformats.org/package/2006/relationships"><Relationship Id="rId1" Type="http://schemas.openxmlformats.org/officeDocument/2006/relationships/image" Target="../media/image82.jpg"/></Relationships>
</file>

<file path=xl/drawings/_rels/drawing83.xml.rels><?xml version="1.0" encoding="UTF-8" standalone="yes"?><Relationships xmlns="http://schemas.openxmlformats.org/package/2006/relationships"><Relationship Id="rId1" Type="http://schemas.openxmlformats.org/officeDocument/2006/relationships/image" Target="../media/image83.jpg"/></Relationships>
</file>

<file path=xl/drawings/_rels/drawing84.xml.rels><?xml version="1.0" encoding="UTF-8" standalone="yes"?><Relationships xmlns="http://schemas.openxmlformats.org/package/2006/relationships"><Relationship Id="rId1" Type="http://schemas.openxmlformats.org/officeDocument/2006/relationships/image" Target="../media/image84.jpg"/></Relationships>
</file>

<file path=xl/drawings/_rels/drawing85.xml.rels><?xml version="1.0" encoding="UTF-8" standalone="yes"?><Relationships xmlns="http://schemas.openxmlformats.org/package/2006/relationships"><Relationship Id="rId1" Type="http://schemas.openxmlformats.org/officeDocument/2006/relationships/image" Target="../media/image85.jpg"/></Relationships>
</file>

<file path=xl/drawings/_rels/drawing86.xml.rels><?xml version="1.0" encoding="UTF-8" standalone="yes"?><Relationships xmlns="http://schemas.openxmlformats.org/package/2006/relationships"><Relationship Id="rId1" Type="http://schemas.openxmlformats.org/officeDocument/2006/relationships/image" Target="../media/image86.jpg"/></Relationships>
</file>

<file path=xl/drawings/_rels/drawing87.xml.rels><?xml version="1.0" encoding="UTF-8" standalone="yes"?><Relationships xmlns="http://schemas.openxmlformats.org/package/2006/relationships"><Relationship Id="rId1" Type="http://schemas.openxmlformats.org/officeDocument/2006/relationships/image" Target="../media/image87.jpg"/></Relationships>
</file>

<file path=xl/drawings/_rels/drawing88.xml.rels><?xml version="1.0" encoding="UTF-8" standalone="yes"?><Relationships xmlns="http://schemas.openxmlformats.org/package/2006/relationships"><Relationship Id="rId1" Type="http://schemas.openxmlformats.org/officeDocument/2006/relationships/image" Target="../media/image88.jpg"/></Relationships>
</file>

<file path=xl/drawings/_rels/drawing89.xml.rels><?xml version="1.0" encoding="UTF-8" standalone="yes"?><Relationships xmlns="http://schemas.openxmlformats.org/package/2006/relationships"><Relationship Id="rId1" Type="http://schemas.openxmlformats.org/officeDocument/2006/relationships/image" Target="../media/image89.jpg"/></Relationships>
</file>

<file path=xl/drawings/_rels/drawing90.xml.rels><?xml version="1.0" encoding="UTF-8" standalone="yes"?><Relationships xmlns="http://schemas.openxmlformats.org/package/2006/relationships"><Relationship Id="rId1" Type="http://schemas.openxmlformats.org/officeDocument/2006/relationships/image" Target="../media/image90.jpg"/></Relationships>
</file>

<file path=xl/drawings/_rels/drawing91.xml.rels><?xml version="1.0" encoding="UTF-8" standalone="yes"?><Relationships xmlns="http://schemas.openxmlformats.org/package/2006/relationships"><Relationship Id="rId1" Type="http://schemas.openxmlformats.org/officeDocument/2006/relationships/image" Target="../media/image91.jpg"/></Relationships>
</file>

<file path=xl/drawings/_rels/drawing92.xml.rels><?xml version="1.0" encoding="UTF-8" standalone="yes"?><Relationships xmlns="http://schemas.openxmlformats.org/package/2006/relationships"><Relationship Id="rId1" Type="http://schemas.openxmlformats.org/officeDocument/2006/relationships/image" Target="../media/image92.jpg"/></Relationships>
</file>

<file path=xl/drawings/_rels/drawing93.xml.rels><?xml version="1.0" encoding="UTF-8" standalone="yes"?><Relationships xmlns="http://schemas.openxmlformats.org/package/2006/relationships"><Relationship Id="rId1" Type="http://schemas.openxmlformats.org/officeDocument/2006/relationships/image" Target="../media/image93.jpg"/></Relationships>
</file>

<file path=xl/drawings/_rels/drawing94.xml.rels><?xml version="1.0" encoding="UTF-8" standalone="yes"?><Relationships xmlns="http://schemas.openxmlformats.org/package/2006/relationships"><Relationship Id="rId1" Type="http://schemas.openxmlformats.org/officeDocument/2006/relationships/image" Target="../media/image94.jpg"/></Relationships>
</file>

<file path=xl/drawings/_rels/drawing95.xml.rels><?xml version="1.0" encoding="UTF-8" standalone="yes"?><Relationships xmlns="http://schemas.openxmlformats.org/package/2006/relationships"><Relationship Id="rId1" Type="http://schemas.openxmlformats.org/officeDocument/2006/relationships/image" Target="../media/image95.jpg"/></Relationships>
</file>

<file path=xl/drawings/_rels/drawing96.xml.rels><?xml version="1.0" encoding="UTF-8" standalone="yes"?><Relationships xmlns="http://schemas.openxmlformats.org/package/2006/relationships"><Relationship Id="rId1" Type="http://schemas.openxmlformats.org/officeDocument/2006/relationships/image" Target="../media/image96.jpg"/></Relationships>
</file>

<file path=xl/drawings/_rels/drawing97.xml.rels><?xml version="1.0" encoding="UTF-8" standalone="yes"?><Relationships xmlns="http://schemas.openxmlformats.org/package/2006/relationships"><Relationship Id="rId1" Type="http://schemas.openxmlformats.org/officeDocument/2006/relationships/image" Target="../media/image97.jpg"/></Relationships>
</file>

<file path=xl/drawings/_rels/drawing98.xml.rels><?xml version="1.0" encoding="UTF-8" standalone="yes"?><Relationships xmlns="http://schemas.openxmlformats.org/package/2006/relationships"><Relationship Id="rId1" Type="http://schemas.openxmlformats.org/officeDocument/2006/relationships/image" Target="../media/image98.jpg"/></Relationships>
</file>

<file path=xl/drawings/_rels/drawing99.xml.rels><?xml version="1.0" encoding="UTF-8" standalone="yes"?><Relationships xmlns="http://schemas.openxmlformats.org/package/2006/relationships"><Relationship Id="rId1" Type="http://schemas.openxmlformats.org/officeDocument/2006/relationships/image" Target="../media/image99.jpg"/></Relationships>
</file>

<file path=xl/drawings/_rels/drawing100.xml.rels><?xml version="1.0" encoding="UTF-8" standalone="yes"?><Relationships xmlns="http://schemas.openxmlformats.org/package/2006/relationships"><Relationship Id="rId1" Type="http://schemas.openxmlformats.org/officeDocument/2006/relationships/image" Target="../media/image100.jpg"/></Relationships>
</file>

<file path=xl/drawings/_rels/drawing101.xml.rels><?xml version="1.0" encoding="UTF-8" standalone="yes"?><Relationships xmlns="http://schemas.openxmlformats.org/package/2006/relationships"><Relationship Id="rId1" Type="http://schemas.openxmlformats.org/officeDocument/2006/relationships/image" Target="../media/image101.jpg"/></Relationships>
</file>

<file path=xl/drawings/_rels/drawing102.xml.rels><?xml version="1.0" encoding="UTF-8" standalone="yes"?><Relationships xmlns="http://schemas.openxmlformats.org/package/2006/relationships"><Relationship Id="rId1" Type="http://schemas.openxmlformats.org/officeDocument/2006/relationships/image" Target="../media/image102.jpg"/></Relationships>
</file>

<file path=xl/drawings/_rels/drawing103.xml.rels><?xml version="1.0" encoding="UTF-8" standalone="yes"?><Relationships xmlns="http://schemas.openxmlformats.org/package/2006/relationships"><Relationship Id="rId1" Type="http://schemas.openxmlformats.org/officeDocument/2006/relationships/image" Target="../media/image103.jpg"/></Relationships>
</file>

<file path=xl/drawings/_rels/drawing104.xml.rels><?xml version="1.0" encoding="UTF-8" standalone="yes"?><Relationships xmlns="http://schemas.openxmlformats.org/package/2006/relationships"><Relationship Id="rId1" Type="http://schemas.openxmlformats.org/officeDocument/2006/relationships/image" Target="../media/image104.jpg"/></Relationships>
</file>

<file path=xl/drawings/_rels/drawing105.xml.rels><?xml version="1.0" encoding="UTF-8" standalone="yes"?><Relationships xmlns="http://schemas.openxmlformats.org/package/2006/relationships"><Relationship Id="rId1" Type="http://schemas.openxmlformats.org/officeDocument/2006/relationships/image" Target="../media/image105.jpg"/></Relationships>
</file>

<file path=xl/drawings/_rels/drawing106.xml.rels><?xml version="1.0" encoding="UTF-8" standalone="yes"?><Relationships xmlns="http://schemas.openxmlformats.org/package/2006/relationships"><Relationship Id="rId1" Type="http://schemas.openxmlformats.org/officeDocument/2006/relationships/image" Target="../media/image106.jpg"/></Relationships>
</file>

<file path=xl/drawings/_rels/drawing107.xml.rels><?xml version="1.0" encoding="UTF-8" standalone="yes"?><Relationships xmlns="http://schemas.openxmlformats.org/package/2006/relationships"><Relationship Id="rId1" Type="http://schemas.openxmlformats.org/officeDocument/2006/relationships/image" Target="../media/image107.jpg"/></Relationships>
</file>

<file path=xl/drawings/_rels/drawing108.xml.rels><?xml version="1.0" encoding="UTF-8" standalone="yes"?><Relationships xmlns="http://schemas.openxmlformats.org/package/2006/relationships"><Relationship Id="rId1" Type="http://schemas.openxmlformats.org/officeDocument/2006/relationships/image" Target="../media/image108.jpg"/></Relationships>
</file>

<file path=xl/drawings/_rels/drawing109.xml.rels><?xml version="1.0" encoding="UTF-8" standalone="yes"?><Relationships xmlns="http://schemas.openxmlformats.org/package/2006/relationships"><Relationship Id="rId1" Type="http://schemas.openxmlformats.org/officeDocument/2006/relationships/image" Target="../media/image109.jpg"/></Relationships>
</file>

<file path=xl/drawings/_rels/drawing110.xml.rels><?xml version="1.0" encoding="UTF-8" standalone="yes"?><Relationships xmlns="http://schemas.openxmlformats.org/package/2006/relationships"><Relationship Id="rId1" Type="http://schemas.openxmlformats.org/officeDocument/2006/relationships/image" Target="../media/image110.jpg"/></Relationships>
</file>

<file path=xl/drawings/_rels/drawing111.xml.rels><?xml version="1.0" encoding="UTF-8" standalone="yes"?><Relationships xmlns="http://schemas.openxmlformats.org/package/2006/relationships"><Relationship Id="rId1" Type="http://schemas.openxmlformats.org/officeDocument/2006/relationships/image" Target="../media/image111.jpg"/></Relationships>
</file>

<file path=xl/drawings/_rels/drawing112.xml.rels><?xml version="1.0" encoding="UTF-8" standalone="yes"?><Relationships xmlns="http://schemas.openxmlformats.org/package/2006/relationships"><Relationship Id="rId1" Type="http://schemas.openxmlformats.org/officeDocument/2006/relationships/image" Target="../media/image112.jpg"/></Relationships>
</file>

<file path=xl/drawings/_rels/drawing113.xml.rels><?xml version="1.0" encoding="UTF-8" standalone="yes"?><Relationships xmlns="http://schemas.openxmlformats.org/package/2006/relationships"><Relationship Id="rId1" Type="http://schemas.openxmlformats.org/officeDocument/2006/relationships/image" Target="../media/image113.jpg"/></Relationships>
</file>

<file path=xl/drawings/_rels/drawing114.xml.rels><?xml version="1.0" encoding="UTF-8" standalone="yes"?><Relationships xmlns="http://schemas.openxmlformats.org/package/2006/relationships"><Relationship Id="rId1" Type="http://schemas.openxmlformats.org/officeDocument/2006/relationships/image" Target="../media/image114.jpg"/></Relationships>
</file>

<file path=xl/drawings/_rels/drawing115.xml.rels><?xml version="1.0" encoding="UTF-8" standalone="yes"?><Relationships xmlns="http://schemas.openxmlformats.org/package/2006/relationships"><Relationship Id="rId1" Type="http://schemas.openxmlformats.org/officeDocument/2006/relationships/image" Target="../media/image115.jpg"/></Relationships>
</file>

<file path=xl/drawings/_rels/drawing116.xml.rels><?xml version="1.0" encoding="UTF-8" standalone="yes"?><Relationships xmlns="http://schemas.openxmlformats.org/package/2006/relationships"><Relationship Id="rId1" Type="http://schemas.openxmlformats.org/officeDocument/2006/relationships/image" Target="../media/image116.jpg"/></Relationships>
</file>

<file path=xl/drawings/_rels/drawing117.xml.rels><?xml version="1.0" encoding="UTF-8" standalone="yes"?><Relationships xmlns="http://schemas.openxmlformats.org/package/2006/relationships"><Relationship Id="rId1" Type="http://schemas.openxmlformats.org/officeDocument/2006/relationships/image" Target="../media/image117.jpg"/></Relationships>
</file>

<file path=xl/drawings/_rels/drawing118.xml.rels><?xml version="1.0" encoding="UTF-8" standalone="yes"?><Relationships xmlns="http://schemas.openxmlformats.org/package/2006/relationships"><Relationship Id="rId1" Type="http://schemas.openxmlformats.org/officeDocument/2006/relationships/image" Target="../media/image118.jpg"/></Relationships>
</file>

<file path=xl/drawings/_rels/drawing119.xml.rels><?xml version="1.0" encoding="UTF-8" standalone="yes"?><Relationships xmlns="http://schemas.openxmlformats.org/package/2006/relationships"><Relationship Id="rId1" Type="http://schemas.openxmlformats.org/officeDocument/2006/relationships/image" Target="../media/image119.jpg"/></Relationships>
</file>

<file path=xl/drawings/_rels/drawing120.xml.rels><?xml version="1.0" encoding="UTF-8" standalone="yes"?><Relationships xmlns="http://schemas.openxmlformats.org/package/2006/relationships"><Relationship Id="rId1" Type="http://schemas.openxmlformats.org/officeDocument/2006/relationships/image" Target="../media/image120.jpg"/></Relationships>
</file>

<file path=xl/drawings/drawing1.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5</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4389120" cy="82296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3.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4.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5.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6.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7.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8.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9.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0.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1.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2.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3.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4.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5.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6.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7.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8.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9.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20.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21.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22.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23.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24.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25.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26.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27.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28.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29.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30.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31.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32.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33.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34.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35.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36.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37.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38.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39.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40.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41.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42.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43.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44.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45.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46.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47.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48.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49.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50.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51.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52.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53.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54.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55.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56.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57.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58.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59.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60.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61.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62.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63.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64.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65.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66.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67.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68.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69.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70.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71.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72.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73.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74.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75.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76.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77.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78.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79.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80.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81.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82.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83.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84.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85.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86.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87.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88.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89.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90.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91.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92.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93.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94.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95.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96.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97.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98.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99.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00.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01.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02.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03.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04.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05.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06.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07.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08.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09.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10.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11.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12.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13.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14.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15.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16.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17.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18.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19.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20.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ype="http://schemas.openxmlformats.org/officeDocument/2006/relationships/drawing" Target="../drawings/drawing1.xml"/><Relationship Id="rId2" Type="http://schemas.openxmlformats.org/officeDocument/2006/relationships/printerSettings" Target="../printerSettings/printerSettings1.bin"/><Relationship Id="rIdvml" Type="http://schemas.openxmlformats.org/officeDocument/2006/relationships/vmlDrawing" Target="../drawings/vmlDrawing1.vml"/></Relationships>
</file>

<file path=xl/worksheets/_rels/sheet2.xml.rels><?xml version="1.0" encoding="UTF-8" standalone="yes"?><Relationships xmlns="http://schemas.openxmlformats.org/package/2006/relationships"><Relationship Id="rId1" Type="http://schemas.openxmlformats.org/officeDocument/2006/relationships/drawing" Target="../drawings/drawing2.xml"/><Relationship Id="rId2" Type="http://schemas.openxmlformats.org/officeDocument/2006/relationships/printerSettings" Target="../printerSettings/printerSettings2.bin"/><Relationship Id="rIdvml" Type="http://schemas.openxmlformats.org/officeDocument/2006/relationships/vmlDrawing" Target="../drawings/vmlDrawing2.vml"/></Relationships>
</file>

<file path=xl/worksheets/_rels/sheet3.xml.rels><?xml version="1.0" encoding="UTF-8" standalone="yes"?><Relationships xmlns="http://schemas.openxmlformats.org/package/2006/relationships"><Relationship Id="rId1" Type="http://schemas.openxmlformats.org/officeDocument/2006/relationships/drawing" Target="../drawings/drawing3.xml"/><Relationship Id="rId2" Type="http://schemas.openxmlformats.org/officeDocument/2006/relationships/printerSettings" Target="../printerSettings/printerSettings3.bin"/><Relationship Id="rIdvml" Type="http://schemas.openxmlformats.org/officeDocument/2006/relationships/vmlDrawing" Target="../drawings/vmlDrawing3.vml"/></Relationships>
</file>

<file path=xl/worksheets/_rels/sheet4.xml.rels><?xml version="1.0" encoding="UTF-8" standalone="yes"?><Relationships xmlns="http://schemas.openxmlformats.org/package/2006/relationships"><Relationship Id="rId1" Type="http://schemas.openxmlformats.org/officeDocument/2006/relationships/drawing" Target="../drawings/drawing4.xml"/><Relationship Id="rId2" Type="http://schemas.openxmlformats.org/officeDocument/2006/relationships/printerSettings" Target="../printerSettings/printerSettings4.bin"/><Relationship Id="rIdvml" Type="http://schemas.openxmlformats.org/officeDocument/2006/relationships/vmlDrawing" Target="../drawings/vmlDrawing4.vml"/></Relationships>
</file>

<file path=xl/worksheets/_rels/sheet5.xml.rels><?xml version="1.0" encoding="UTF-8" standalone="yes"?><Relationships xmlns="http://schemas.openxmlformats.org/package/2006/relationships"><Relationship Id="rId1" Type="http://schemas.openxmlformats.org/officeDocument/2006/relationships/drawing" Target="../drawings/drawing5.xml"/><Relationship Id="rId2" Type="http://schemas.openxmlformats.org/officeDocument/2006/relationships/printerSettings" Target="../printerSettings/printerSettings5.bin"/><Relationship Id="rIdvml" Type="http://schemas.openxmlformats.org/officeDocument/2006/relationships/vmlDrawing" Target="../drawings/vmlDrawing5.vml"/></Relationships>
</file>

<file path=xl/worksheets/_rels/sheet6.xml.rels><?xml version="1.0" encoding="UTF-8" standalone="yes"?><Relationships xmlns="http://schemas.openxmlformats.org/package/2006/relationships"><Relationship Id="rId1" Type="http://schemas.openxmlformats.org/officeDocument/2006/relationships/drawing" Target="../drawings/drawing6.xml"/><Relationship Id="rId2" Type="http://schemas.openxmlformats.org/officeDocument/2006/relationships/printerSettings" Target="../printerSettings/printerSettings6.bin"/><Relationship Id="rIdvml" Type="http://schemas.openxmlformats.org/officeDocument/2006/relationships/vmlDrawing" Target="../drawings/vmlDrawing6.vml"/></Relationships>
</file>

<file path=xl/worksheets/_rels/sheet7.xml.rels><?xml version="1.0" encoding="UTF-8" standalone="yes"?><Relationships xmlns="http://schemas.openxmlformats.org/package/2006/relationships"><Relationship Id="rId1" Type="http://schemas.openxmlformats.org/officeDocument/2006/relationships/drawing" Target="../drawings/drawing7.xml"/><Relationship Id="rId2" Type="http://schemas.openxmlformats.org/officeDocument/2006/relationships/printerSettings" Target="../printerSettings/printerSettings7.bin"/><Relationship Id="rIdvml" Type="http://schemas.openxmlformats.org/officeDocument/2006/relationships/vmlDrawing" Target="../drawings/vmlDrawing7.vml"/></Relationships>
</file>

<file path=xl/worksheets/_rels/sheet8.xml.rels><?xml version="1.0" encoding="UTF-8" standalone="yes"?><Relationships xmlns="http://schemas.openxmlformats.org/package/2006/relationships"><Relationship Id="rId1" Type="http://schemas.openxmlformats.org/officeDocument/2006/relationships/drawing" Target="../drawings/drawing8.xml"/><Relationship Id="rId2" Type="http://schemas.openxmlformats.org/officeDocument/2006/relationships/printerSettings" Target="../printerSettings/printerSettings8.bin"/><Relationship Id="rIdvml" Type="http://schemas.openxmlformats.org/officeDocument/2006/relationships/vmlDrawing" Target="../drawings/vmlDrawing8.vml"/></Relationships>
</file>

<file path=xl/worksheets/_rels/sheet9.xml.rels><?xml version="1.0" encoding="UTF-8" standalone="yes"?><Relationships xmlns="http://schemas.openxmlformats.org/package/2006/relationships"><Relationship Id="rId1" Type="http://schemas.openxmlformats.org/officeDocument/2006/relationships/drawing" Target="../drawings/drawing9.xml"/><Relationship Id="rId2" Type="http://schemas.openxmlformats.org/officeDocument/2006/relationships/printerSettings" Target="../printerSettings/printerSettings9.bin"/><Relationship Id="rIdvml" Type="http://schemas.openxmlformats.org/officeDocument/2006/relationships/vmlDrawing" Target="../drawings/vmlDrawing9.vml"/></Relationships>
</file>

<file path=xl/worksheets/_rels/sheet10.xml.rels><?xml version="1.0" encoding="UTF-8" standalone="yes"?><Relationships xmlns="http://schemas.openxmlformats.org/package/2006/relationships"><Relationship Id="rId1" Type="http://schemas.openxmlformats.org/officeDocument/2006/relationships/drawing" Target="../drawings/drawing10.xml"/><Relationship Id="rId2" Type="http://schemas.openxmlformats.org/officeDocument/2006/relationships/printerSettings" Target="../printerSettings/printerSettings10.bin"/><Relationship Id="rIdvml" Type="http://schemas.openxmlformats.org/officeDocument/2006/relationships/vmlDrawing" Target="../drawings/vmlDrawing10.vml"/></Relationships>
</file>

<file path=xl/worksheets/_rels/sheet11.xml.rels><?xml version="1.0" encoding="UTF-8" standalone="yes"?><Relationships xmlns="http://schemas.openxmlformats.org/package/2006/relationships"><Relationship Id="rId1" Type="http://schemas.openxmlformats.org/officeDocument/2006/relationships/drawing" Target="../drawings/drawing11.xml"/><Relationship Id="rId2" Type="http://schemas.openxmlformats.org/officeDocument/2006/relationships/printerSettings" Target="../printerSettings/printerSettings11.bin"/><Relationship Id="rIdvml" Type="http://schemas.openxmlformats.org/officeDocument/2006/relationships/vmlDrawing" Target="../drawings/vmlDrawing11.vml"/></Relationships>
</file>

<file path=xl/worksheets/_rels/sheet12.xml.rels><?xml version="1.0" encoding="UTF-8" standalone="yes"?><Relationships xmlns="http://schemas.openxmlformats.org/package/2006/relationships"><Relationship Id="rId1" Type="http://schemas.openxmlformats.org/officeDocument/2006/relationships/drawing" Target="../drawings/drawing12.xml"/><Relationship Id="rId2" Type="http://schemas.openxmlformats.org/officeDocument/2006/relationships/printerSettings" Target="../printerSettings/printerSettings12.bin"/><Relationship Id="rIdvml" Type="http://schemas.openxmlformats.org/officeDocument/2006/relationships/vmlDrawing" Target="../drawings/vmlDrawing12.vml"/></Relationships>
</file>

<file path=xl/worksheets/_rels/sheet13.xml.rels><?xml version="1.0" encoding="UTF-8" standalone="yes"?><Relationships xmlns="http://schemas.openxmlformats.org/package/2006/relationships"><Relationship Id="rId1" Type="http://schemas.openxmlformats.org/officeDocument/2006/relationships/drawing" Target="../drawings/drawing13.xml"/><Relationship Id="rId2" Type="http://schemas.openxmlformats.org/officeDocument/2006/relationships/printerSettings" Target="../printerSettings/printerSettings13.bin"/><Relationship Id="rIdvml" Type="http://schemas.openxmlformats.org/officeDocument/2006/relationships/vmlDrawing" Target="../drawings/vmlDrawing13.vml"/></Relationships>
</file>

<file path=xl/worksheets/_rels/sheet14.xml.rels><?xml version="1.0" encoding="UTF-8" standalone="yes"?><Relationships xmlns="http://schemas.openxmlformats.org/package/2006/relationships"><Relationship Id="rId1" Type="http://schemas.openxmlformats.org/officeDocument/2006/relationships/drawing" Target="../drawings/drawing14.xml"/><Relationship Id="rId2" Type="http://schemas.openxmlformats.org/officeDocument/2006/relationships/printerSettings" Target="../printerSettings/printerSettings14.bin"/><Relationship Id="rIdvml" Type="http://schemas.openxmlformats.org/officeDocument/2006/relationships/vmlDrawing" Target="../drawings/vmlDrawing14.vml"/></Relationships>
</file>

<file path=xl/worksheets/_rels/sheet15.xml.rels><?xml version="1.0" encoding="UTF-8" standalone="yes"?><Relationships xmlns="http://schemas.openxmlformats.org/package/2006/relationships"><Relationship Id="rId1" Type="http://schemas.openxmlformats.org/officeDocument/2006/relationships/drawing" Target="../drawings/drawing15.xml"/><Relationship Id="rId2" Type="http://schemas.openxmlformats.org/officeDocument/2006/relationships/printerSettings" Target="../printerSettings/printerSettings15.bin"/><Relationship Id="rIdvml" Type="http://schemas.openxmlformats.org/officeDocument/2006/relationships/vmlDrawing" Target="../drawings/vmlDrawing15.vml"/></Relationships>
</file>

<file path=xl/worksheets/_rels/sheet16.xml.rels><?xml version="1.0" encoding="UTF-8" standalone="yes"?><Relationships xmlns="http://schemas.openxmlformats.org/package/2006/relationships"><Relationship Id="rId1" Type="http://schemas.openxmlformats.org/officeDocument/2006/relationships/drawing" Target="../drawings/drawing16.xml"/><Relationship Id="rId2" Type="http://schemas.openxmlformats.org/officeDocument/2006/relationships/printerSettings" Target="../printerSettings/printerSettings16.bin"/><Relationship Id="rIdvml" Type="http://schemas.openxmlformats.org/officeDocument/2006/relationships/vmlDrawing" Target="../drawings/vmlDrawing16.vml"/></Relationships>
</file>

<file path=xl/worksheets/_rels/sheet17.xml.rels><?xml version="1.0" encoding="UTF-8" standalone="yes"?><Relationships xmlns="http://schemas.openxmlformats.org/package/2006/relationships"><Relationship Id="rId1" Type="http://schemas.openxmlformats.org/officeDocument/2006/relationships/drawing" Target="../drawings/drawing17.xml"/><Relationship Id="rId2" Type="http://schemas.openxmlformats.org/officeDocument/2006/relationships/printerSettings" Target="../printerSettings/printerSettings17.bin"/><Relationship Id="rIdvml" Type="http://schemas.openxmlformats.org/officeDocument/2006/relationships/vmlDrawing" Target="../drawings/vmlDrawing17.vml"/></Relationships>
</file>

<file path=xl/worksheets/_rels/sheet18.xml.rels><?xml version="1.0" encoding="UTF-8" standalone="yes"?><Relationships xmlns="http://schemas.openxmlformats.org/package/2006/relationships"><Relationship Id="rId1" Type="http://schemas.openxmlformats.org/officeDocument/2006/relationships/drawing" Target="../drawings/drawing18.xml"/><Relationship Id="rId2" Type="http://schemas.openxmlformats.org/officeDocument/2006/relationships/printerSettings" Target="../printerSettings/printerSettings18.bin"/><Relationship Id="rIdvml" Type="http://schemas.openxmlformats.org/officeDocument/2006/relationships/vmlDrawing" Target="../drawings/vmlDrawing18.vml"/></Relationships>
</file>

<file path=xl/worksheets/_rels/sheet19.xml.rels><?xml version="1.0" encoding="UTF-8" standalone="yes"?><Relationships xmlns="http://schemas.openxmlformats.org/package/2006/relationships"><Relationship Id="rId1" Type="http://schemas.openxmlformats.org/officeDocument/2006/relationships/drawing" Target="../drawings/drawing19.xml"/><Relationship Id="rId2" Type="http://schemas.openxmlformats.org/officeDocument/2006/relationships/printerSettings" Target="../printerSettings/printerSettings19.bin"/><Relationship Id="rIdvml" Type="http://schemas.openxmlformats.org/officeDocument/2006/relationships/vmlDrawing" Target="../drawings/vmlDrawing19.vml"/></Relationships>
</file>

<file path=xl/worksheets/_rels/sheet20.xml.rels><?xml version="1.0" encoding="UTF-8" standalone="yes"?><Relationships xmlns="http://schemas.openxmlformats.org/package/2006/relationships"><Relationship Id="rId1" Type="http://schemas.openxmlformats.org/officeDocument/2006/relationships/drawing" Target="../drawings/drawing20.xml"/><Relationship Id="rId2" Type="http://schemas.openxmlformats.org/officeDocument/2006/relationships/printerSettings" Target="../printerSettings/printerSettings20.bin"/><Relationship Id="rIdvml" Type="http://schemas.openxmlformats.org/officeDocument/2006/relationships/vmlDrawing" Target="../drawings/vmlDrawing20.vml"/></Relationships>
</file>

<file path=xl/worksheets/_rels/sheet21.xml.rels><?xml version="1.0" encoding="UTF-8" standalone="yes"?><Relationships xmlns="http://schemas.openxmlformats.org/package/2006/relationships"><Relationship Id="rId1" Type="http://schemas.openxmlformats.org/officeDocument/2006/relationships/drawing" Target="../drawings/drawing21.xml"/><Relationship Id="rId2" Type="http://schemas.openxmlformats.org/officeDocument/2006/relationships/printerSettings" Target="../printerSettings/printerSettings21.bin"/><Relationship Id="rIdvml" Type="http://schemas.openxmlformats.org/officeDocument/2006/relationships/vmlDrawing" Target="../drawings/vmlDrawing21.vml"/></Relationships>
</file>

<file path=xl/worksheets/_rels/sheet22.xml.rels><?xml version="1.0" encoding="UTF-8" standalone="yes"?><Relationships xmlns="http://schemas.openxmlformats.org/package/2006/relationships"><Relationship Id="rId1" Type="http://schemas.openxmlformats.org/officeDocument/2006/relationships/drawing" Target="../drawings/drawing22.xml"/><Relationship Id="rId2" Type="http://schemas.openxmlformats.org/officeDocument/2006/relationships/printerSettings" Target="../printerSettings/printerSettings22.bin"/><Relationship Id="rIdvml" Type="http://schemas.openxmlformats.org/officeDocument/2006/relationships/vmlDrawing" Target="../drawings/vmlDrawing22.vml"/></Relationships>
</file>

<file path=xl/worksheets/_rels/sheet23.xml.rels><?xml version="1.0" encoding="UTF-8" standalone="yes"?><Relationships xmlns="http://schemas.openxmlformats.org/package/2006/relationships"><Relationship Id="rId1" Type="http://schemas.openxmlformats.org/officeDocument/2006/relationships/drawing" Target="../drawings/drawing23.xml"/><Relationship Id="rId2" Type="http://schemas.openxmlformats.org/officeDocument/2006/relationships/printerSettings" Target="../printerSettings/printerSettings23.bin"/><Relationship Id="rIdvml" Type="http://schemas.openxmlformats.org/officeDocument/2006/relationships/vmlDrawing" Target="../drawings/vmlDrawing23.vml"/></Relationships>
</file>

<file path=xl/worksheets/_rels/sheet24.xml.rels><?xml version="1.0" encoding="UTF-8" standalone="yes"?><Relationships xmlns="http://schemas.openxmlformats.org/package/2006/relationships"><Relationship Id="rId1" Type="http://schemas.openxmlformats.org/officeDocument/2006/relationships/drawing" Target="../drawings/drawing24.xml"/><Relationship Id="rId2" Type="http://schemas.openxmlformats.org/officeDocument/2006/relationships/printerSettings" Target="../printerSettings/printerSettings24.bin"/><Relationship Id="rIdvml" Type="http://schemas.openxmlformats.org/officeDocument/2006/relationships/vmlDrawing" Target="../drawings/vmlDrawing24.vml"/></Relationships>
</file>

<file path=xl/worksheets/_rels/sheet25.xml.rels><?xml version="1.0" encoding="UTF-8" standalone="yes"?><Relationships xmlns="http://schemas.openxmlformats.org/package/2006/relationships"><Relationship Id="rId1" Type="http://schemas.openxmlformats.org/officeDocument/2006/relationships/drawing" Target="../drawings/drawing25.xml"/><Relationship Id="rId2" Type="http://schemas.openxmlformats.org/officeDocument/2006/relationships/printerSettings" Target="../printerSettings/printerSettings25.bin"/><Relationship Id="rIdvml" Type="http://schemas.openxmlformats.org/officeDocument/2006/relationships/vmlDrawing" Target="../drawings/vmlDrawing25.vml"/></Relationships>
</file>

<file path=xl/worksheets/_rels/sheet26.xml.rels><?xml version="1.0" encoding="UTF-8" standalone="yes"?><Relationships xmlns="http://schemas.openxmlformats.org/package/2006/relationships"><Relationship Id="rId1" Type="http://schemas.openxmlformats.org/officeDocument/2006/relationships/drawing" Target="../drawings/drawing26.xml"/><Relationship Id="rId2" Type="http://schemas.openxmlformats.org/officeDocument/2006/relationships/printerSettings" Target="../printerSettings/printerSettings26.bin"/><Relationship Id="rIdvml" Type="http://schemas.openxmlformats.org/officeDocument/2006/relationships/vmlDrawing" Target="../drawings/vmlDrawing26.vml"/></Relationships>
</file>

<file path=xl/worksheets/_rels/sheet27.xml.rels><?xml version="1.0" encoding="UTF-8" standalone="yes"?><Relationships xmlns="http://schemas.openxmlformats.org/package/2006/relationships"><Relationship Id="rId1" Type="http://schemas.openxmlformats.org/officeDocument/2006/relationships/drawing" Target="../drawings/drawing27.xml"/><Relationship Id="rId2" Type="http://schemas.openxmlformats.org/officeDocument/2006/relationships/printerSettings" Target="../printerSettings/printerSettings27.bin"/><Relationship Id="rIdvml" Type="http://schemas.openxmlformats.org/officeDocument/2006/relationships/vmlDrawing" Target="../drawings/vmlDrawing27.vml"/></Relationships>
</file>

<file path=xl/worksheets/_rels/sheet28.xml.rels><?xml version="1.0" encoding="UTF-8" standalone="yes"?><Relationships xmlns="http://schemas.openxmlformats.org/package/2006/relationships"><Relationship Id="rId1" Type="http://schemas.openxmlformats.org/officeDocument/2006/relationships/drawing" Target="../drawings/drawing28.xml"/><Relationship Id="rId2" Type="http://schemas.openxmlformats.org/officeDocument/2006/relationships/printerSettings" Target="../printerSettings/printerSettings28.bin"/><Relationship Id="rIdvml" Type="http://schemas.openxmlformats.org/officeDocument/2006/relationships/vmlDrawing" Target="../drawings/vmlDrawing28.vml"/></Relationships>
</file>

<file path=xl/worksheets/_rels/sheet29.xml.rels><?xml version="1.0" encoding="UTF-8" standalone="yes"?><Relationships xmlns="http://schemas.openxmlformats.org/package/2006/relationships"><Relationship Id="rId1" Type="http://schemas.openxmlformats.org/officeDocument/2006/relationships/drawing" Target="../drawings/drawing29.xml"/><Relationship Id="rId2" Type="http://schemas.openxmlformats.org/officeDocument/2006/relationships/printerSettings" Target="../printerSettings/printerSettings29.bin"/><Relationship Id="rIdvml" Type="http://schemas.openxmlformats.org/officeDocument/2006/relationships/vmlDrawing" Target="../drawings/vmlDrawing29.vml"/></Relationships>
</file>

<file path=xl/worksheets/_rels/sheet30.xml.rels><?xml version="1.0" encoding="UTF-8" standalone="yes"?><Relationships xmlns="http://schemas.openxmlformats.org/package/2006/relationships"><Relationship Id="rId1" Type="http://schemas.openxmlformats.org/officeDocument/2006/relationships/drawing" Target="../drawings/drawing30.xml"/><Relationship Id="rId2" Type="http://schemas.openxmlformats.org/officeDocument/2006/relationships/printerSettings" Target="../printerSettings/printerSettings30.bin"/><Relationship Id="rIdvml" Type="http://schemas.openxmlformats.org/officeDocument/2006/relationships/vmlDrawing" Target="../drawings/vmlDrawing30.vml"/></Relationships>
</file>

<file path=xl/worksheets/_rels/sheet31.xml.rels><?xml version="1.0" encoding="UTF-8" standalone="yes"?><Relationships xmlns="http://schemas.openxmlformats.org/package/2006/relationships"><Relationship Id="rId1" Type="http://schemas.openxmlformats.org/officeDocument/2006/relationships/drawing" Target="../drawings/drawing31.xml"/><Relationship Id="rId2" Type="http://schemas.openxmlformats.org/officeDocument/2006/relationships/printerSettings" Target="../printerSettings/printerSettings31.bin"/><Relationship Id="rIdvml" Type="http://schemas.openxmlformats.org/officeDocument/2006/relationships/vmlDrawing" Target="../drawings/vmlDrawing31.vml"/></Relationships>
</file>

<file path=xl/worksheets/_rels/sheet32.xml.rels><?xml version="1.0" encoding="UTF-8" standalone="yes"?><Relationships xmlns="http://schemas.openxmlformats.org/package/2006/relationships"><Relationship Id="rId1" Type="http://schemas.openxmlformats.org/officeDocument/2006/relationships/drawing" Target="../drawings/drawing32.xml"/><Relationship Id="rId2" Type="http://schemas.openxmlformats.org/officeDocument/2006/relationships/printerSettings" Target="../printerSettings/printerSettings32.bin"/><Relationship Id="rIdvml" Type="http://schemas.openxmlformats.org/officeDocument/2006/relationships/vmlDrawing" Target="../drawings/vmlDrawing32.vml"/></Relationships>
</file>

<file path=xl/worksheets/_rels/sheet33.xml.rels><?xml version="1.0" encoding="UTF-8" standalone="yes"?><Relationships xmlns="http://schemas.openxmlformats.org/package/2006/relationships"><Relationship Id="rId1" Type="http://schemas.openxmlformats.org/officeDocument/2006/relationships/drawing" Target="../drawings/drawing33.xml"/><Relationship Id="rId2" Type="http://schemas.openxmlformats.org/officeDocument/2006/relationships/printerSettings" Target="../printerSettings/printerSettings33.bin"/><Relationship Id="rIdvml" Type="http://schemas.openxmlformats.org/officeDocument/2006/relationships/vmlDrawing" Target="../drawings/vmlDrawing33.vml"/></Relationships>
</file>

<file path=xl/worksheets/_rels/sheet34.xml.rels><?xml version="1.0" encoding="UTF-8" standalone="yes"?><Relationships xmlns="http://schemas.openxmlformats.org/package/2006/relationships"><Relationship Id="rId1" Type="http://schemas.openxmlformats.org/officeDocument/2006/relationships/drawing" Target="../drawings/drawing34.xml"/><Relationship Id="rId2" Type="http://schemas.openxmlformats.org/officeDocument/2006/relationships/printerSettings" Target="../printerSettings/printerSettings34.bin"/><Relationship Id="rIdvml" Type="http://schemas.openxmlformats.org/officeDocument/2006/relationships/vmlDrawing" Target="../drawings/vmlDrawing34.vml"/></Relationships>
</file>

<file path=xl/worksheets/_rels/sheet35.xml.rels><?xml version="1.0" encoding="UTF-8" standalone="yes"?><Relationships xmlns="http://schemas.openxmlformats.org/package/2006/relationships"><Relationship Id="rId1" Type="http://schemas.openxmlformats.org/officeDocument/2006/relationships/drawing" Target="../drawings/drawing35.xml"/><Relationship Id="rId2" Type="http://schemas.openxmlformats.org/officeDocument/2006/relationships/printerSettings" Target="../printerSettings/printerSettings35.bin"/><Relationship Id="rIdvml" Type="http://schemas.openxmlformats.org/officeDocument/2006/relationships/vmlDrawing" Target="../drawings/vmlDrawing35.vml"/></Relationships>
</file>

<file path=xl/worksheets/_rels/sheet36.xml.rels><?xml version="1.0" encoding="UTF-8" standalone="yes"?><Relationships xmlns="http://schemas.openxmlformats.org/package/2006/relationships"><Relationship Id="rId1" Type="http://schemas.openxmlformats.org/officeDocument/2006/relationships/drawing" Target="../drawings/drawing36.xml"/><Relationship Id="rId2" Type="http://schemas.openxmlformats.org/officeDocument/2006/relationships/printerSettings" Target="../printerSettings/printerSettings36.bin"/><Relationship Id="rIdvml" Type="http://schemas.openxmlformats.org/officeDocument/2006/relationships/vmlDrawing" Target="../drawings/vmlDrawing36.vml"/></Relationships>
</file>

<file path=xl/worksheets/_rels/sheet37.xml.rels><?xml version="1.0" encoding="UTF-8" standalone="yes"?><Relationships xmlns="http://schemas.openxmlformats.org/package/2006/relationships"><Relationship Id="rId1" Type="http://schemas.openxmlformats.org/officeDocument/2006/relationships/drawing" Target="../drawings/drawing37.xml"/><Relationship Id="rId2" Type="http://schemas.openxmlformats.org/officeDocument/2006/relationships/printerSettings" Target="../printerSettings/printerSettings37.bin"/><Relationship Id="rIdvml" Type="http://schemas.openxmlformats.org/officeDocument/2006/relationships/vmlDrawing" Target="../drawings/vmlDrawing37.vml"/></Relationships>
</file>

<file path=xl/worksheets/_rels/sheet38.xml.rels><?xml version="1.0" encoding="UTF-8" standalone="yes"?><Relationships xmlns="http://schemas.openxmlformats.org/package/2006/relationships"><Relationship Id="rId1" Type="http://schemas.openxmlformats.org/officeDocument/2006/relationships/drawing" Target="../drawings/drawing38.xml"/><Relationship Id="rId2" Type="http://schemas.openxmlformats.org/officeDocument/2006/relationships/printerSettings" Target="../printerSettings/printerSettings38.bin"/><Relationship Id="rIdvml" Type="http://schemas.openxmlformats.org/officeDocument/2006/relationships/vmlDrawing" Target="../drawings/vmlDrawing38.vml"/></Relationships>
</file>

<file path=xl/worksheets/_rels/sheet39.xml.rels><?xml version="1.0" encoding="UTF-8" standalone="yes"?><Relationships xmlns="http://schemas.openxmlformats.org/package/2006/relationships"><Relationship Id="rId1" Type="http://schemas.openxmlformats.org/officeDocument/2006/relationships/drawing" Target="../drawings/drawing39.xml"/><Relationship Id="rId2" Type="http://schemas.openxmlformats.org/officeDocument/2006/relationships/printerSettings" Target="../printerSettings/printerSettings39.bin"/><Relationship Id="rIdvml" Type="http://schemas.openxmlformats.org/officeDocument/2006/relationships/vmlDrawing" Target="../drawings/vmlDrawing39.vml"/></Relationships>
</file>

<file path=xl/worksheets/_rels/sheet40.xml.rels><?xml version="1.0" encoding="UTF-8" standalone="yes"?><Relationships xmlns="http://schemas.openxmlformats.org/package/2006/relationships"><Relationship Id="rId1" Type="http://schemas.openxmlformats.org/officeDocument/2006/relationships/drawing" Target="../drawings/drawing40.xml"/><Relationship Id="rId2" Type="http://schemas.openxmlformats.org/officeDocument/2006/relationships/printerSettings" Target="../printerSettings/printerSettings40.bin"/><Relationship Id="rIdvml" Type="http://schemas.openxmlformats.org/officeDocument/2006/relationships/vmlDrawing" Target="../drawings/vmlDrawing40.vml"/></Relationships>
</file>

<file path=xl/worksheets/_rels/sheet41.xml.rels><?xml version="1.0" encoding="UTF-8" standalone="yes"?><Relationships xmlns="http://schemas.openxmlformats.org/package/2006/relationships"><Relationship Id="rId1" Type="http://schemas.openxmlformats.org/officeDocument/2006/relationships/drawing" Target="../drawings/drawing41.xml"/><Relationship Id="rId2" Type="http://schemas.openxmlformats.org/officeDocument/2006/relationships/printerSettings" Target="../printerSettings/printerSettings41.bin"/><Relationship Id="rIdvml" Type="http://schemas.openxmlformats.org/officeDocument/2006/relationships/vmlDrawing" Target="../drawings/vmlDrawing41.vml"/></Relationships>
</file>

<file path=xl/worksheets/_rels/sheet42.xml.rels><?xml version="1.0" encoding="UTF-8" standalone="yes"?><Relationships xmlns="http://schemas.openxmlformats.org/package/2006/relationships"><Relationship Id="rId1" Type="http://schemas.openxmlformats.org/officeDocument/2006/relationships/drawing" Target="../drawings/drawing42.xml"/><Relationship Id="rId2" Type="http://schemas.openxmlformats.org/officeDocument/2006/relationships/printerSettings" Target="../printerSettings/printerSettings42.bin"/><Relationship Id="rIdvml" Type="http://schemas.openxmlformats.org/officeDocument/2006/relationships/vmlDrawing" Target="../drawings/vmlDrawing42.vml"/></Relationships>
</file>

<file path=xl/worksheets/_rels/sheet43.xml.rels><?xml version="1.0" encoding="UTF-8" standalone="yes"?><Relationships xmlns="http://schemas.openxmlformats.org/package/2006/relationships"><Relationship Id="rId1" Type="http://schemas.openxmlformats.org/officeDocument/2006/relationships/drawing" Target="../drawings/drawing43.xml"/><Relationship Id="rId2" Type="http://schemas.openxmlformats.org/officeDocument/2006/relationships/printerSettings" Target="../printerSettings/printerSettings43.bin"/><Relationship Id="rIdvml" Type="http://schemas.openxmlformats.org/officeDocument/2006/relationships/vmlDrawing" Target="../drawings/vmlDrawing43.vml"/></Relationships>
</file>

<file path=xl/worksheets/_rels/sheet44.xml.rels><?xml version="1.0" encoding="UTF-8" standalone="yes"?><Relationships xmlns="http://schemas.openxmlformats.org/package/2006/relationships"><Relationship Id="rId1" Type="http://schemas.openxmlformats.org/officeDocument/2006/relationships/drawing" Target="../drawings/drawing44.xml"/><Relationship Id="rId2" Type="http://schemas.openxmlformats.org/officeDocument/2006/relationships/printerSettings" Target="../printerSettings/printerSettings44.bin"/><Relationship Id="rIdvml" Type="http://schemas.openxmlformats.org/officeDocument/2006/relationships/vmlDrawing" Target="../drawings/vmlDrawing44.vml"/></Relationships>
</file>

<file path=xl/worksheets/_rels/sheet45.xml.rels><?xml version="1.0" encoding="UTF-8" standalone="yes"?><Relationships xmlns="http://schemas.openxmlformats.org/package/2006/relationships"><Relationship Id="rId1" Type="http://schemas.openxmlformats.org/officeDocument/2006/relationships/drawing" Target="../drawings/drawing45.xml"/><Relationship Id="rId2" Type="http://schemas.openxmlformats.org/officeDocument/2006/relationships/printerSettings" Target="../printerSettings/printerSettings45.bin"/><Relationship Id="rIdvml" Type="http://schemas.openxmlformats.org/officeDocument/2006/relationships/vmlDrawing" Target="../drawings/vmlDrawing45.vml"/></Relationships>
</file>

<file path=xl/worksheets/_rels/sheet46.xml.rels><?xml version="1.0" encoding="UTF-8" standalone="yes"?><Relationships xmlns="http://schemas.openxmlformats.org/package/2006/relationships"><Relationship Id="rId1" Type="http://schemas.openxmlformats.org/officeDocument/2006/relationships/drawing" Target="../drawings/drawing46.xml"/><Relationship Id="rId2" Type="http://schemas.openxmlformats.org/officeDocument/2006/relationships/printerSettings" Target="../printerSettings/printerSettings46.bin"/><Relationship Id="rIdvml" Type="http://schemas.openxmlformats.org/officeDocument/2006/relationships/vmlDrawing" Target="../drawings/vmlDrawing46.vml"/></Relationships>
</file>

<file path=xl/worksheets/_rels/sheet47.xml.rels><?xml version="1.0" encoding="UTF-8" standalone="yes"?><Relationships xmlns="http://schemas.openxmlformats.org/package/2006/relationships"><Relationship Id="rId1" Type="http://schemas.openxmlformats.org/officeDocument/2006/relationships/drawing" Target="../drawings/drawing47.xml"/><Relationship Id="rId2" Type="http://schemas.openxmlformats.org/officeDocument/2006/relationships/printerSettings" Target="../printerSettings/printerSettings47.bin"/><Relationship Id="rIdvml" Type="http://schemas.openxmlformats.org/officeDocument/2006/relationships/vmlDrawing" Target="../drawings/vmlDrawing47.vml"/></Relationships>
</file>

<file path=xl/worksheets/_rels/sheet48.xml.rels><?xml version="1.0" encoding="UTF-8" standalone="yes"?><Relationships xmlns="http://schemas.openxmlformats.org/package/2006/relationships"><Relationship Id="rId1" Type="http://schemas.openxmlformats.org/officeDocument/2006/relationships/drawing" Target="../drawings/drawing48.xml"/><Relationship Id="rId2" Type="http://schemas.openxmlformats.org/officeDocument/2006/relationships/printerSettings" Target="../printerSettings/printerSettings48.bin"/><Relationship Id="rIdvml" Type="http://schemas.openxmlformats.org/officeDocument/2006/relationships/vmlDrawing" Target="../drawings/vmlDrawing48.vml"/></Relationships>
</file>

<file path=xl/worksheets/_rels/sheet49.xml.rels><?xml version="1.0" encoding="UTF-8" standalone="yes"?><Relationships xmlns="http://schemas.openxmlformats.org/package/2006/relationships"><Relationship Id="rId1" Type="http://schemas.openxmlformats.org/officeDocument/2006/relationships/drawing" Target="../drawings/drawing49.xml"/><Relationship Id="rId2" Type="http://schemas.openxmlformats.org/officeDocument/2006/relationships/printerSettings" Target="../printerSettings/printerSettings49.bin"/><Relationship Id="rIdvml" Type="http://schemas.openxmlformats.org/officeDocument/2006/relationships/vmlDrawing" Target="../drawings/vmlDrawing49.vml"/></Relationships>
</file>

<file path=xl/worksheets/_rels/sheet50.xml.rels><?xml version="1.0" encoding="UTF-8" standalone="yes"?><Relationships xmlns="http://schemas.openxmlformats.org/package/2006/relationships"><Relationship Id="rId1" Type="http://schemas.openxmlformats.org/officeDocument/2006/relationships/drawing" Target="../drawings/drawing50.xml"/><Relationship Id="rId2" Type="http://schemas.openxmlformats.org/officeDocument/2006/relationships/printerSettings" Target="../printerSettings/printerSettings50.bin"/><Relationship Id="rIdvml" Type="http://schemas.openxmlformats.org/officeDocument/2006/relationships/vmlDrawing" Target="../drawings/vmlDrawing50.vml"/></Relationships>
</file>

<file path=xl/worksheets/_rels/sheet51.xml.rels><?xml version="1.0" encoding="UTF-8" standalone="yes"?><Relationships xmlns="http://schemas.openxmlformats.org/package/2006/relationships"><Relationship Id="rId1" Type="http://schemas.openxmlformats.org/officeDocument/2006/relationships/drawing" Target="../drawings/drawing51.xml"/><Relationship Id="rId2" Type="http://schemas.openxmlformats.org/officeDocument/2006/relationships/printerSettings" Target="../printerSettings/printerSettings51.bin"/><Relationship Id="rIdvml" Type="http://schemas.openxmlformats.org/officeDocument/2006/relationships/vmlDrawing" Target="../drawings/vmlDrawing51.vml"/></Relationships>
</file>

<file path=xl/worksheets/_rels/sheet52.xml.rels><?xml version="1.0" encoding="UTF-8" standalone="yes"?><Relationships xmlns="http://schemas.openxmlformats.org/package/2006/relationships"><Relationship Id="rId1" Type="http://schemas.openxmlformats.org/officeDocument/2006/relationships/drawing" Target="../drawings/drawing52.xml"/><Relationship Id="rId2" Type="http://schemas.openxmlformats.org/officeDocument/2006/relationships/printerSettings" Target="../printerSettings/printerSettings52.bin"/><Relationship Id="rIdvml" Type="http://schemas.openxmlformats.org/officeDocument/2006/relationships/vmlDrawing" Target="../drawings/vmlDrawing52.vml"/></Relationships>
</file>

<file path=xl/worksheets/_rels/sheet53.xml.rels><?xml version="1.0" encoding="UTF-8" standalone="yes"?><Relationships xmlns="http://schemas.openxmlformats.org/package/2006/relationships"><Relationship Id="rId1" Type="http://schemas.openxmlformats.org/officeDocument/2006/relationships/drawing" Target="../drawings/drawing53.xml"/><Relationship Id="rId2" Type="http://schemas.openxmlformats.org/officeDocument/2006/relationships/printerSettings" Target="../printerSettings/printerSettings53.bin"/><Relationship Id="rIdvml" Type="http://schemas.openxmlformats.org/officeDocument/2006/relationships/vmlDrawing" Target="../drawings/vmlDrawing53.vml"/></Relationships>
</file>

<file path=xl/worksheets/_rels/sheet54.xml.rels><?xml version="1.0" encoding="UTF-8" standalone="yes"?><Relationships xmlns="http://schemas.openxmlformats.org/package/2006/relationships"><Relationship Id="rId1" Type="http://schemas.openxmlformats.org/officeDocument/2006/relationships/drawing" Target="../drawings/drawing54.xml"/><Relationship Id="rId2" Type="http://schemas.openxmlformats.org/officeDocument/2006/relationships/printerSettings" Target="../printerSettings/printerSettings54.bin"/><Relationship Id="rIdvml" Type="http://schemas.openxmlformats.org/officeDocument/2006/relationships/vmlDrawing" Target="../drawings/vmlDrawing54.vml"/></Relationships>
</file>

<file path=xl/worksheets/_rels/sheet55.xml.rels><?xml version="1.0" encoding="UTF-8" standalone="yes"?><Relationships xmlns="http://schemas.openxmlformats.org/package/2006/relationships"><Relationship Id="rId1" Type="http://schemas.openxmlformats.org/officeDocument/2006/relationships/drawing" Target="../drawings/drawing55.xml"/><Relationship Id="rId2" Type="http://schemas.openxmlformats.org/officeDocument/2006/relationships/printerSettings" Target="../printerSettings/printerSettings55.bin"/><Relationship Id="rIdvml" Type="http://schemas.openxmlformats.org/officeDocument/2006/relationships/vmlDrawing" Target="../drawings/vmlDrawing55.vml"/></Relationships>
</file>

<file path=xl/worksheets/_rels/sheet56.xml.rels><?xml version="1.0" encoding="UTF-8" standalone="yes"?><Relationships xmlns="http://schemas.openxmlformats.org/package/2006/relationships"><Relationship Id="rId1" Type="http://schemas.openxmlformats.org/officeDocument/2006/relationships/drawing" Target="../drawings/drawing56.xml"/><Relationship Id="rId2" Type="http://schemas.openxmlformats.org/officeDocument/2006/relationships/printerSettings" Target="../printerSettings/printerSettings56.bin"/><Relationship Id="rIdvml" Type="http://schemas.openxmlformats.org/officeDocument/2006/relationships/vmlDrawing" Target="../drawings/vmlDrawing56.vml"/></Relationships>
</file>

<file path=xl/worksheets/_rels/sheet57.xml.rels><?xml version="1.0" encoding="UTF-8" standalone="yes"?><Relationships xmlns="http://schemas.openxmlformats.org/package/2006/relationships"><Relationship Id="rId1" Type="http://schemas.openxmlformats.org/officeDocument/2006/relationships/drawing" Target="../drawings/drawing57.xml"/><Relationship Id="rId2" Type="http://schemas.openxmlformats.org/officeDocument/2006/relationships/printerSettings" Target="../printerSettings/printerSettings57.bin"/><Relationship Id="rIdvml" Type="http://schemas.openxmlformats.org/officeDocument/2006/relationships/vmlDrawing" Target="../drawings/vmlDrawing57.vml"/></Relationships>
</file>

<file path=xl/worksheets/_rels/sheet58.xml.rels><?xml version="1.0" encoding="UTF-8" standalone="yes"?><Relationships xmlns="http://schemas.openxmlformats.org/package/2006/relationships"><Relationship Id="rId1" Type="http://schemas.openxmlformats.org/officeDocument/2006/relationships/drawing" Target="../drawings/drawing58.xml"/><Relationship Id="rId2" Type="http://schemas.openxmlformats.org/officeDocument/2006/relationships/printerSettings" Target="../printerSettings/printerSettings58.bin"/><Relationship Id="rIdvml" Type="http://schemas.openxmlformats.org/officeDocument/2006/relationships/vmlDrawing" Target="../drawings/vmlDrawing58.vml"/></Relationships>
</file>

<file path=xl/worksheets/_rels/sheet59.xml.rels><?xml version="1.0" encoding="UTF-8" standalone="yes"?><Relationships xmlns="http://schemas.openxmlformats.org/package/2006/relationships"><Relationship Id="rId1" Type="http://schemas.openxmlformats.org/officeDocument/2006/relationships/drawing" Target="../drawings/drawing59.xml"/><Relationship Id="rId2" Type="http://schemas.openxmlformats.org/officeDocument/2006/relationships/printerSettings" Target="../printerSettings/printerSettings59.bin"/><Relationship Id="rIdvml" Type="http://schemas.openxmlformats.org/officeDocument/2006/relationships/vmlDrawing" Target="../drawings/vmlDrawing59.vml"/></Relationships>
</file>

<file path=xl/worksheets/_rels/sheet60.xml.rels><?xml version="1.0" encoding="UTF-8" standalone="yes"?><Relationships xmlns="http://schemas.openxmlformats.org/package/2006/relationships"><Relationship Id="rId1" Type="http://schemas.openxmlformats.org/officeDocument/2006/relationships/drawing" Target="../drawings/drawing60.xml"/><Relationship Id="rId2" Type="http://schemas.openxmlformats.org/officeDocument/2006/relationships/printerSettings" Target="../printerSettings/printerSettings60.bin"/><Relationship Id="rIdvml" Type="http://schemas.openxmlformats.org/officeDocument/2006/relationships/vmlDrawing" Target="../drawings/vmlDrawing60.vml"/></Relationships>
</file>

<file path=xl/worksheets/_rels/sheet61.xml.rels><?xml version="1.0" encoding="UTF-8" standalone="yes"?><Relationships xmlns="http://schemas.openxmlformats.org/package/2006/relationships"><Relationship Id="rId1" Type="http://schemas.openxmlformats.org/officeDocument/2006/relationships/drawing" Target="../drawings/drawing61.xml"/><Relationship Id="rId2" Type="http://schemas.openxmlformats.org/officeDocument/2006/relationships/printerSettings" Target="../printerSettings/printerSettings61.bin"/><Relationship Id="rIdvml" Type="http://schemas.openxmlformats.org/officeDocument/2006/relationships/vmlDrawing" Target="../drawings/vmlDrawing61.vml"/></Relationships>
</file>

<file path=xl/worksheets/_rels/sheet62.xml.rels><?xml version="1.0" encoding="UTF-8" standalone="yes"?><Relationships xmlns="http://schemas.openxmlformats.org/package/2006/relationships"><Relationship Id="rId1" Type="http://schemas.openxmlformats.org/officeDocument/2006/relationships/drawing" Target="../drawings/drawing62.xml"/><Relationship Id="rId2" Type="http://schemas.openxmlformats.org/officeDocument/2006/relationships/printerSettings" Target="../printerSettings/printerSettings62.bin"/><Relationship Id="rIdvml" Type="http://schemas.openxmlformats.org/officeDocument/2006/relationships/vmlDrawing" Target="../drawings/vmlDrawing62.vml"/></Relationships>
</file>

<file path=xl/worksheets/_rels/sheet63.xml.rels><?xml version="1.0" encoding="UTF-8" standalone="yes"?><Relationships xmlns="http://schemas.openxmlformats.org/package/2006/relationships"><Relationship Id="rId1" Type="http://schemas.openxmlformats.org/officeDocument/2006/relationships/drawing" Target="../drawings/drawing63.xml"/><Relationship Id="rId2" Type="http://schemas.openxmlformats.org/officeDocument/2006/relationships/printerSettings" Target="../printerSettings/printerSettings63.bin"/><Relationship Id="rIdvml" Type="http://schemas.openxmlformats.org/officeDocument/2006/relationships/vmlDrawing" Target="../drawings/vmlDrawing63.vml"/></Relationships>
</file>

<file path=xl/worksheets/_rels/sheet64.xml.rels><?xml version="1.0" encoding="UTF-8" standalone="yes"?><Relationships xmlns="http://schemas.openxmlformats.org/package/2006/relationships"><Relationship Id="rId1" Type="http://schemas.openxmlformats.org/officeDocument/2006/relationships/drawing" Target="../drawings/drawing64.xml"/><Relationship Id="rId2" Type="http://schemas.openxmlformats.org/officeDocument/2006/relationships/printerSettings" Target="../printerSettings/printerSettings64.bin"/><Relationship Id="rIdvml" Type="http://schemas.openxmlformats.org/officeDocument/2006/relationships/vmlDrawing" Target="../drawings/vmlDrawing64.vml"/></Relationships>
</file>

<file path=xl/worksheets/_rels/sheet65.xml.rels><?xml version="1.0" encoding="UTF-8" standalone="yes"?><Relationships xmlns="http://schemas.openxmlformats.org/package/2006/relationships"><Relationship Id="rId1" Type="http://schemas.openxmlformats.org/officeDocument/2006/relationships/drawing" Target="../drawings/drawing65.xml"/><Relationship Id="rId2" Type="http://schemas.openxmlformats.org/officeDocument/2006/relationships/printerSettings" Target="../printerSettings/printerSettings65.bin"/><Relationship Id="rIdvml" Type="http://schemas.openxmlformats.org/officeDocument/2006/relationships/vmlDrawing" Target="../drawings/vmlDrawing65.vml"/></Relationships>
</file>

<file path=xl/worksheets/_rels/sheet66.xml.rels><?xml version="1.0" encoding="UTF-8" standalone="yes"?><Relationships xmlns="http://schemas.openxmlformats.org/package/2006/relationships"><Relationship Id="rId1" Type="http://schemas.openxmlformats.org/officeDocument/2006/relationships/drawing" Target="../drawings/drawing66.xml"/><Relationship Id="rId2" Type="http://schemas.openxmlformats.org/officeDocument/2006/relationships/printerSettings" Target="../printerSettings/printerSettings66.bin"/><Relationship Id="rIdvml" Type="http://schemas.openxmlformats.org/officeDocument/2006/relationships/vmlDrawing" Target="../drawings/vmlDrawing66.vml"/></Relationships>
</file>

<file path=xl/worksheets/_rels/sheet67.xml.rels><?xml version="1.0" encoding="UTF-8" standalone="yes"?><Relationships xmlns="http://schemas.openxmlformats.org/package/2006/relationships"><Relationship Id="rId1" Type="http://schemas.openxmlformats.org/officeDocument/2006/relationships/drawing" Target="../drawings/drawing67.xml"/><Relationship Id="rId2" Type="http://schemas.openxmlformats.org/officeDocument/2006/relationships/printerSettings" Target="../printerSettings/printerSettings67.bin"/><Relationship Id="rIdvml" Type="http://schemas.openxmlformats.org/officeDocument/2006/relationships/vmlDrawing" Target="../drawings/vmlDrawing67.vml"/></Relationships>
</file>

<file path=xl/worksheets/_rels/sheet68.xml.rels><?xml version="1.0" encoding="UTF-8" standalone="yes"?><Relationships xmlns="http://schemas.openxmlformats.org/package/2006/relationships"><Relationship Id="rId1" Type="http://schemas.openxmlformats.org/officeDocument/2006/relationships/drawing" Target="../drawings/drawing68.xml"/><Relationship Id="rId2" Type="http://schemas.openxmlformats.org/officeDocument/2006/relationships/printerSettings" Target="../printerSettings/printerSettings68.bin"/><Relationship Id="rIdvml" Type="http://schemas.openxmlformats.org/officeDocument/2006/relationships/vmlDrawing" Target="../drawings/vmlDrawing68.vml"/></Relationships>
</file>

<file path=xl/worksheets/_rels/sheet69.xml.rels><?xml version="1.0" encoding="UTF-8" standalone="yes"?><Relationships xmlns="http://schemas.openxmlformats.org/package/2006/relationships"><Relationship Id="rId1" Type="http://schemas.openxmlformats.org/officeDocument/2006/relationships/drawing" Target="../drawings/drawing69.xml"/><Relationship Id="rId2" Type="http://schemas.openxmlformats.org/officeDocument/2006/relationships/printerSettings" Target="../printerSettings/printerSettings69.bin"/><Relationship Id="rIdvml" Type="http://schemas.openxmlformats.org/officeDocument/2006/relationships/vmlDrawing" Target="../drawings/vmlDrawing69.vml"/></Relationships>
</file>

<file path=xl/worksheets/_rels/sheet70.xml.rels><?xml version="1.0" encoding="UTF-8" standalone="yes"?><Relationships xmlns="http://schemas.openxmlformats.org/package/2006/relationships"><Relationship Id="rId1" Type="http://schemas.openxmlformats.org/officeDocument/2006/relationships/drawing" Target="../drawings/drawing70.xml"/><Relationship Id="rId2" Type="http://schemas.openxmlformats.org/officeDocument/2006/relationships/printerSettings" Target="../printerSettings/printerSettings70.bin"/><Relationship Id="rIdvml" Type="http://schemas.openxmlformats.org/officeDocument/2006/relationships/vmlDrawing" Target="../drawings/vmlDrawing70.vml"/></Relationships>
</file>

<file path=xl/worksheets/_rels/sheet71.xml.rels><?xml version="1.0" encoding="UTF-8" standalone="yes"?><Relationships xmlns="http://schemas.openxmlformats.org/package/2006/relationships"><Relationship Id="rId1" Type="http://schemas.openxmlformats.org/officeDocument/2006/relationships/drawing" Target="../drawings/drawing71.xml"/><Relationship Id="rId2" Type="http://schemas.openxmlformats.org/officeDocument/2006/relationships/printerSettings" Target="../printerSettings/printerSettings71.bin"/><Relationship Id="rIdvml" Type="http://schemas.openxmlformats.org/officeDocument/2006/relationships/vmlDrawing" Target="../drawings/vmlDrawing71.vml"/></Relationships>
</file>

<file path=xl/worksheets/_rels/sheet72.xml.rels><?xml version="1.0" encoding="UTF-8" standalone="yes"?><Relationships xmlns="http://schemas.openxmlformats.org/package/2006/relationships"><Relationship Id="rId1" Type="http://schemas.openxmlformats.org/officeDocument/2006/relationships/drawing" Target="../drawings/drawing72.xml"/><Relationship Id="rId2" Type="http://schemas.openxmlformats.org/officeDocument/2006/relationships/printerSettings" Target="../printerSettings/printerSettings72.bin"/><Relationship Id="rIdvml" Type="http://schemas.openxmlformats.org/officeDocument/2006/relationships/vmlDrawing" Target="../drawings/vmlDrawing72.vml"/></Relationships>
</file>

<file path=xl/worksheets/_rels/sheet73.xml.rels><?xml version="1.0" encoding="UTF-8" standalone="yes"?><Relationships xmlns="http://schemas.openxmlformats.org/package/2006/relationships"><Relationship Id="rId1" Type="http://schemas.openxmlformats.org/officeDocument/2006/relationships/drawing" Target="../drawings/drawing73.xml"/><Relationship Id="rId2" Type="http://schemas.openxmlformats.org/officeDocument/2006/relationships/printerSettings" Target="../printerSettings/printerSettings73.bin"/><Relationship Id="rIdvml" Type="http://schemas.openxmlformats.org/officeDocument/2006/relationships/vmlDrawing" Target="../drawings/vmlDrawing73.vml"/></Relationships>
</file>

<file path=xl/worksheets/_rels/sheet74.xml.rels><?xml version="1.0" encoding="UTF-8" standalone="yes"?><Relationships xmlns="http://schemas.openxmlformats.org/package/2006/relationships"><Relationship Id="rId1" Type="http://schemas.openxmlformats.org/officeDocument/2006/relationships/drawing" Target="../drawings/drawing74.xml"/><Relationship Id="rId2" Type="http://schemas.openxmlformats.org/officeDocument/2006/relationships/printerSettings" Target="../printerSettings/printerSettings74.bin"/><Relationship Id="rIdvml" Type="http://schemas.openxmlformats.org/officeDocument/2006/relationships/vmlDrawing" Target="../drawings/vmlDrawing74.vml"/></Relationships>
</file>

<file path=xl/worksheets/_rels/sheet75.xml.rels><?xml version="1.0" encoding="UTF-8" standalone="yes"?><Relationships xmlns="http://schemas.openxmlformats.org/package/2006/relationships"><Relationship Id="rId1" Type="http://schemas.openxmlformats.org/officeDocument/2006/relationships/drawing" Target="../drawings/drawing75.xml"/><Relationship Id="rId2" Type="http://schemas.openxmlformats.org/officeDocument/2006/relationships/printerSettings" Target="../printerSettings/printerSettings75.bin"/><Relationship Id="rIdvml" Type="http://schemas.openxmlformats.org/officeDocument/2006/relationships/vmlDrawing" Target="../drawings/vmlDrawing75.vml"/></Relationships>
</file>

<file path=xl/worksheets/_rels/sheet76.xml.rels><?xml version="1.0" encoding="UTF-8" standalone="yes"?><Relationships xmlns="http://schemas.openxmlformats.org/package/2006/relationships"><Relationship Id="rId1" Type="http://schemas.openxmlformats.org/officeDocument/2006/relationships/drawing" Target="../drawings/drawing76.xml"/><Relationship Id="rId2" Type="http://schemas.openxmlformats.org/officeDocument/2006/relationships/printerSettings" Target="../printerSettings/printerSettings76.bin"/><Relationship Id="rIdvml" Type="http://schemas.openxmlformats.org/officeDocument/2006/relationships/vmlDrawing" Target="../drawings/vmlDrawing76.vml"/></Relationships>
</file>

<file path=xl/worksheets/_rels/sheet77.xml.rels><?xml version="1.0" encoding="UTF-8" standalone="yes"?><Relationships xmlns="http://schemas.openxmlformats.org/package/2006/relationships"><Relationship Id="rId1" Type="http://schemas.openxmlformats.org/officeDocument/2006/relationships/drawing" Target="../drawings/drawing77.xml"/><Relationship Id="rId2" Type="http://schemas.openxmlformats.org/officeDocument/2006/relationships/printerSettings" Target="../printerSettings/printerSettings77.bin"/><Relationship Id="rIdvml" Type="http://schemas.openxmlformats.org/officeDocument/2006/relationships/vmlDrawing" Target="../drawings/vmlDrawing77.vml"/></Relationships>
</file>

<file path=xl/worksheets/_rels/sheet78.xml.rels><?xml version="1.0" encoding="UTF-8" standalone="yes"?><Relationships xmlns="http://schemas.openxmlformats.org/package/2006/relationships"><Relationship Id="rId1" Type="http://schemas.openxmlformats.org/officeDocument/2006/relationships/drawing" Target="../drawings/drawing78.xml"/><Relationship Id="rId2" Type="http://schemas.openxmlformats.org/officeDocument/2006/relationships/printerSettings" Target="../printerSettings/printerSettings78.bin"/><Relationship Id="rIdvml" Type="http://schemas.openxmlformats.org/officeDocument/2006/relationships/vmlDrawing" Target="../drawings/vmlDrawing78.vml"/></Relationships>
</file>

<file path=xl/worksheets/_rels/sheet79.xml.rels><?xml version="1.0" encoding="UTF-8" standalone="yes"?><Relationships xmlns="http://schemas.openxmlformats.org/package/2006/relationships"><Relationship Id="rId1" Type="http://schemas.openxmlformats.org/officeDocument/2006/relationships/drawing" Target="../drawings/drawing79.xml"/><Relationship Id="rId2" Type="http://schemas.openxmlformats.org/officeDocument/2006/relationships/printerSettings" Target="../printerSettings/printerSettings79.bin"/><Relationship Id="rIdvml" Type="http://schemas.openxmlformats.org/officeDocument/2006/relationships/vmlDrawing" Target="../drawings/vmlDrawing79.vml"/></Relationships>
</file>

<file path=xl/worksheets/_rels/sheet80.xml.rels><?xml version="1.0" encoding="UTF-8" standalone="yes"?><Relationships xmlns="http://schemas.openxmlformats.org/package/2006/relationships"><Relationship Id="rId1" Type="http://schemas.openxmlformats.org/officeDocument/2006/relationships/drawing" Target="../drawings/drawing80.xml"/><Relationship Id="rId2" Type="http://schemas.openxmlformats.org/officeDocument/2006/relationships/printerSettings" Target="../printerSettings/printerSettings80.bin"/><Relationship Id="rIdvml" Type="http://schemas.openxmlformats.org/officeDocument/2006/relationships/vmlDrawing" Target="../drawings/vmlDrawing80.vml"/></Relationships>
</file>

<file path=xl/worksheets/_rels/sheet81.xml.rels><?xml version="1.0" encoding="UTF-8" standalone="yes"?><Relationships xmlns="http://schemas.openxmlformats.org/package/2006/relationships"><Relationship Id="rId1" Type="http://schemas.openxmlformats.org/officeDocument/2006/relationships/drawing" Target="../drawings/drawing81.xml"/><Relationship Id="rId2" Type="http://schemas.openxmlformats.org/officeDocument/2006/relationships/printerSettings" Target="../printerSettings/printerSettings81.bin"/><Relationship Id="rIdvml" Type="http://schemas.openxmlformats.org/officeDocument/2006/relationships/vmlDrawing" Target="../drawings/vmlDrawing81.vml"/></Relationships>
</file>

<file path=xl/worksheets/_rels/sheet82.xml.rels><?xml version="1.0" encoding="UTF-8" standalone="yes"?><Relationships xmlns="http://schemas.openxmlformats.org/package/2006/relationships"><Relationship Id="rId1" Type="http://schemas.openxmlformats.org/officeDocument/2006/relationships/drawing" Target="../drawings/drawing82.xml"/><Relationship Id="rId2" Type="http://schemas.openxmlformats.org/officeDocument/2006/relationships/printerSettings" Target="../printerSettings/printerSettings82.bin"/><Relationship Id="rIdvml" Type="http://schemas.openxmlformats.org/officeDocument/2006/relationships/vmlDrawing" Target="../drawings/vmlDrawing82.vml"/></Relationships>
</file>

<file path=xl/worksheets/_rels/sheet83.xml.rels><?xml version="1.0" encoding="UTF-8" standalone="yes"?><Relationships xmlns="http://schemas.openxmlformats.org/package/2006/relationships"><Relationship Id="rId1" Type="http://schemas.openxmlformats.org/officeDocument/2006/relationships/drawing" Target="../drawings/drawing83.xml"/><Relationship Id="rId2" Type="http://schemas.openxmlformats.org/officeDocument/2006/relationships/printerSettings" Target="../printerSettings/printerSettings83.bin"/><Relationship Id="rIdvml" Type="http://schemas.openxmlformats.org/officeDocument/2006/relationships/vmlDrawing" Target="../drawings/vmlDrawing83.vml"/></Relationships>
</file>

<file path=xl/worksheets/_rels/sheet84.xml.rels><?xml version="1.0" encoding="UTF-8" standalone="yes"?><Relationships xmlns="http://schemas.openxmlformats.org/package/2006/relationships"><Relationship Id="rId1" Type="http://schemas.openxmlformats.org/officeDocument/2006/relationships/drawing" Target="../drawings/drawing84.xml"/><Relationship Id="rId2" Type="http://schemas.openxmlformats.org/officeDocument/2006/relationships/printerSettings" Target="../printerSettings/printerSettings84.bin"/><Relationship Id="rIdvml" Type="http://schemas.openxmlformats.org/officeDocument/2006/relationships/vmlDrawing" Target="../drawings/vmlDrawing84.vml"/></Relationships>
</file>

<file path=xl/worksheets/_rels/sheet85.xml.rels><?xml version="1.0" encoding="UTF-8" standalone="yes"?><Relationships xmlns="http://schemas.openxmlformats.org/package/2006/relationships"><Relationship Id="rId1" Type="http://schemas.openxmlformats.org/officeDocument/2006/relationships/drawing" Target="../drawings/drawing85.xml"/><Relationship Id="rId2" Type="http://schemas.openxmlformats.org/officeDocument/2006/relationships/printerSettings" Target="../printerSettings/printerSettings85.bin"/><Relationship Id="rIdvml" Type="http://schemas.openxmlformats.org/officeDocument/2006/relationships/vmlDrawing" Target="../drawings/vmlDrawing85.vml"/></Relationships>
</file>

<file path=xl/worksheets/_rels/sheet86.xml.rels><?xml version="1.0" encoding="UTF-8" standalone="yes"?><Relationships xmlns="http://schemas.openxmlformats.org/package/2006/relationships"><Relationship Id="rId1" Type="http://schemas.openxmlformats.org/officeDocument/2006/relationships/drawing" Target="../drawings/drawing86.xml"/><Relationship Id="rId2" Type="http://schemas.openxmlformats.org/officeDocument/2006/relationships/printerSettings" Target="../printerSettings/printerSettings86.bin"/><Relationship Id="rIdvml" Type="http://schemas.openxmlformats.org/officeDocument/2006/relationships/vmlDrawing" Target="../drawings/vmlDrawing86.vml"/></Relationships>
</file>

<file path=xl/worksheets/_rels/sheet87.xml.rels><?xml version="1.0" encoding="UTF-8" standalone="yes"?><Relationships xmlns="http://schemas.openxmlformats.org/package/2006/relationships"><Relationship Id="rId1" Type="http://schemas.openxmlformats.org/officeDocument/2006/relationships/drawing" Target="../drawings/drawing87.xml"/><Relationship Id="rId2" Type="http://schemas.openxmlformats.org/officeDocument/2006/relationships/printerSettings" Target="../printerSettings/printerSettings87.bin"/><Relationship Id="rIdvml" Type="http://schemas.openxmlformats.org/officeDocument/2006/relationships/vmlDrawing" Target="../drawings/vmlDrawing87.vml"/></Relationships>
</file>

<file path=xl/worksheets/_rels/sheet88.xml.rels><?xml version="1.0" encoding="UTF-8" standalone="yes"?><Relationships xmlns="http://schemas.openxmlformats.org/package/2006/relationships"><Relationship Id="rId1" Type="http://schemas.openxmlformats.org/officeDocument/2006/relationships/drawing" Target="../drawings/drawing88.xml"/><Relationship Id="rId2" Type="http://schemas.openxmlformats.org/officeDocument/2006/relationships/printerSettings" Target="../printerSettings/printerSettings88.bin"/><Relationship Id="rIdvml" Type="http://schemas.openxmlformats.org/officeDocument/2006/relationships/vmlDrawing" Target="../drawings/vmlDrawing88.vml"/></Relationships>
</file>

<file path=xl/worksheets/_rels/sheet89.xml.rels><?xml version="1.0" encoding="UTF-8" standalone="yes"?><Relationships xmlns="http://schemas.openxmlformats.org/package/2006/relationships"><Relationship Id="rId1" Type="http://schemas.openxmlformats.org/officeDocument/2006/relationships/drawing" Target="../drawings/drawing89.xml"/><Relationship Id="rId2" Type="http://schemas.openxmlformats.org/officeDocument/2006/relationships/printerSettings" Target="../printerSettings/printerSettings89.bin"/><Relationship Id="rIdvml" Type="http://schemas.openxmlformats.org/officeDocument/2006/relationships/vmlDrawing" Target="../drawings/vmlDrawing89.vml"/></Relationships>
</file>

<file path=xl/worksheets/_rels/sheet90.xml.rels><?xml version="1.0" encoding="UTF-8" standalone="yes"?><Relationships xmlns="http://schemas.openxmlformats.org/package/2006/relationships"><Relationship Id="rId1" Type="http://schemas.openxmlformats.org/officeDocument/2006/relationships/drawing" Target="../drawings/drawing90.xml"/><Relationship Id="rId2" Type="http://schemas.openxmlformats.org/officeDocument/2006/relationships/printerSettings" Target="../printerSettings/printerSettings90.bin"/><Relationship Id="rIdvml" Type="http://schemas.openxmlformats.org/officeDocument/2006/relationships/vmlDrawing" Target="../drawings/vmlDrawing90.vml"/></Relationships>
</file>

<file path=xl/worksheets/_rels/sheet91.xml.rels><?xml version="1.0" encoding="UTF-8" standalone="yes"?><Relationships xmlns="http://schemas.openxmlformats.org/package/2006/relationships"><Relationship Id="rId1" Type="http://schemas.openxmlformats.org/officeDocument/2006/relationships/drawing" Target="../drawings/drawing91.xml"/><Relationship Id="rId2" Type="http://schemas.openxmlformats.org/officeDocument/2006/relationships/printerSettings" Target="../printerSettings/printerSettings91.bin"/><Relationship Id="rIdvml" Type="http://schemas.openxmlformats.org/officeDocument/2006/relationships/vmlDrawing" Target="../drawings/vmlDrawing91.vml"/></Relationships>
</file>

<file path=xl/worksheets/_rels/sheet92.xml.rels><?xml version="1.0" encoding="UTF-8" standalone="yes"?><Relationships xmlns="http://schemas.openxmlformats.org/package/2006/relationships"><Relationship Id="rId1" Type="http://schemas.openxmlformats.org/officeDocument/2006/relationships/drawing" Target="../drawings/drawing92.xml"/><Relationship Id="rId2" Type="http://schemas.openxmlformats.org/officeDocument/2006/relationships/printerSettings" Target="../printerSettings/printerSettings92.bin"/><Relationship Id="rIdvml" Type="http://schemas.openxmlformats.org/officeDocument/2006/relationships/vmlDrawing" Target="../drawings/vmlDrawing92.vml"/></Relationships>
</file>

<file path=xl/worksheets/_rels/sheet93.xml.rels><?xml version="1.0" encoding="UTF-8" standalone="yes"?><Relationships xmlns="http://schemas.openxmlformats.org/package/2006/relationships"><Relationship Id="rId1" Type="http://schemas.openxmlformats.org/officeDocument/2006/relationships/drawing" Target="../drawings/drawing93.xml"/><Relationship Id="rId2" Type="http://schemas.openxmlformats.org/officeDocument/2006/relationships/printerSettings" Target="../printerSettings/printerSettings93.bin"/><Relationship Id="rIdvml" Type="http://schemas.openxmlformats.org/officeDocument/2006/relationships/vmlDrawing" Target="../drawings/vmlDrawing93.vml"/></Relationships>
</file>

<file path=xl/worksheets/_rels/sheet94.xml.rels><?xml version="1.0" encoding="UTF-8" standalone="yes"?><Relationships xmlns="http://schemas.openxmlformats.org/package/2006/relationships"><Relationship Id="rId1" Type="http://schemas.openxmlformats.org/officeDocument/2006/relationships/drawing" Target="../drawings/drawing94.xml"/><Relationship Id="rId2" Type="http://schemas.openxmlformats.org/officeDocument/2006/relationships/printerSettings" Target="../printerSettings/printerSettings94.bin"/><Relationship Id="rIdvml" Type="http://schemas.openxmlformats.org/officeDocument/2006/relationships/vmlDrawing" Target="../drawings/vmlDrawing94.vml"/></Relationships>
</file>

<file path=xl/worksheets/_rels/sheet95.xml.rels><?xml version="1.0" encoding="UTF-8" standalone="yes"?><Relationships xmlns="http://schemas.openxmlformats.org/package/2006/relationships"><Relationship Id="rId1" Type="http://schemas.openxmlformats.org/officeDocument/2006/relationships/drawing" Target="../drawings/drawing95.xml"/><Relationship Id="rId2" Type="http://schemas.openxmlformats.org/officeDocument/2006/relationships/printerSettings" Target="../printerSettings/printerSettings95.bin"/><Relationship Id="rIdvml" Type="http://schemas.openxmlformats.org/officeDocument/2006/relationships/vmlDrawing" Target="../drawings/vmlDrawing95.vml"/></Relationships>
</file>

<file path=xl/worksheets/_rels/sheet96.xml.rels><?xml version="1.0" encoding="UTF-8" standalone="yes"?><Relationships xmlns="http://schemas.openxmlformats.org/package/2006/relationships"><Relationship Id="rId1" Type="http://schemas.openxmlformats.org/officeDocument/2006/relationships/drawing" Target="../drawings/drawing96.xml"/><Relationship Id="rId2" Type="http://schemas.openxmlformats.org/officeDocument/2006/relationships/printerSettings" Target="../printerSettings/printerSettings96.bin"/><Relationship Id="rIdvml" Type="http://schemas.openxmlformats.org/officeDocument/2006/relationships/vmlDrawing" Target="../drawings/vmlDrawing96.vml"/></Relationships>
</file>

<file path=xl/worksheets/_rels/sheet97.xml.rels><?xml version="1.0" encoding="UTF-8" standalone="yes"?><Relationships xmlns="http://schemas.openxmlformats.org/package/2006/relationships"><Relationship Id="rId1" Type="http://schemas.openxmlformats.org/officeDocument/2006/relationships/drawing" Target="../drawings/drawing97.xml"/><Relationship Id="rId2" Type="http://schemas.openxmlformats.org/officeDocument/2006/relationships/printerSettings" Target="../printerSettings/printerSettings97.bin"/><Relationship Id="rIdvml" Type="http://schemas.openxmlformats.org/officeDocument/2006/relationships/vmlDrawing" Target="../drawings/vmlDrawing97.vml"/></Relationships>
</file>

<file path=xl/worksheets/_rels/sheet98.xml.rels><?xml version="1.0" encoding="UTF-8" standalone="yes"?><Relationships xmlns="http://schemas.openxmlformats.org/package/2006/relationships"><Relationship Id="rId1" Type="http://schemas.openxmlformats.org/officeDocument/2006/relationships/drawing" Target="../drawings/drawing98.xml"/><Relationship Id="rId2" Type="http://schemas.openxmlformats.org/officeDocument/2006/relationships/printerSettings" Target="../printerSettings/printerSettings98.bin"/><Relationship Id="rIdvml" Type="http://schemas.openxmlformats.org/officeDocument/2006/relationships/vmlDrawing" Target="../drawings/vmlDrawing98.vml"/></Relationships>
</file>

<file path=xl/worksheets/_rels/sheet99.xml.rels><?xml version="1.0" encoding="UTF-8" standalone="yes"?><Relationships xmlns="http://schemas.openxmlformats.org/package/2006/relationships"><Relationship Id="rId1" Type="http://schemas.openxmlformats.org/officeDocument/2006/relationships/drawing" Target="../drawings/drawing99.xml"/><Relationship Id="rId2" Type="http://schemas.openxmlformats.org/officeDocument/2006/relationships/printerSettings" Target="../printerSettings/printerSettings99.bin"/><Relationship Id="rIdvml" Type="http://schemas.openxmlformats.org/officeDocument/2006/relationships/vmlDrawing" Target="../drawings/vmlDrawing99.vml"/></Relationships>
</file>

<file path=xl/worksheets/_rels/sheet100.xml.rels><?xml version="1.0" encoding="UTF-8" standalone="yes"?><Relationships xmlns="http://schemas.openxmlformats.org/package/2006/relationships"><Relationship Id="rId1" Type="http://schemas.openxmlformats.org/officeDocument/2006/relationships/drawing" Target="../drawings/drawing100.xml"/><Relationship Id="rId2" Type="http://schemas.openxmlformats.org/officeDocument/2006/relationships/printerSettings" Target="../printerSettings/printerSettings100.bin"/><Relationship Id="rIdvml" Type="http://schemas.openxmlformats.org/officeDocument/2006/relationships/vmlDrawing" Target="../drawings/vmlDrawing100.vml"/></Relationships>
</file>

<file path=xl/worksheets/_rels/sheet101.xml.rels><?xml version="1.0" encoding="UTF-8" standalone="yes"?><Relationships xmlns="http://schemas.openxmlformats.org/package/2006/relationships"><Relationship Id="rId1" Type="http://schemas.openxmlformats.org/officeDocument/2006/relationships/drawing" Target="../drawings/drawing101.xml"/><Relationship Id="rId2" Type="http://schemas.openxmlformats.org/officeDocument/2006/relationships/printerSettings" Target="../printerSettings/printerSettings101.bin"/><Relationship Id="rIdvml" Type="http://schemas.openxmlformats.org/officeDocument/2006/relationships/vmlDrawing" Target="../drawings/vmlDrawing101.vml"/></Relationships>
</file>

<file path=xl/worksheets/_rels/sheet102.xml.rels><?xml version="1.0" encoding="UTF-8" standalone="yes"?><Relationships xmlns="http://schemas.openxmlformats.org/package/2006/relationships"><Relationship Id="rId1" Type="http://schemas.openxmlformats.org/officeDocument/2006/relationships/drawing" Target="../drawings/drawing102.xml"/><Relationship Id="rId2" Type="http://schemas.openxmlformats.org/officeDocument/2006/relationships/printerSettings" Target="../printerSettings/printerSettings102.bin"/><Relationship Id="rIdvml" Type="http://schemas.openxmlformats.org/officeDocument/2006/relationships/vmlDrawing" Target="../drawings/vmlDrawing102.vml"/></Relationships>
</file>

<file path=xl/worksheets/_rels/sheet103.xml.rels><?xml version="1.0" encoding="UTF-8" standalone="yes"?><Relationships xmlns="http://schemas.openxmlformats.org/package/2006/relationships"><Relationship Id="rId1" Type="http://schemas.openxmlformats.org/officeDocument/2006/relationships/drawing" Target="../drawings/drawing103.xml"/><Relationship Id="rId2" Type="http://schemas.openxmlformats.org/officeDocument/2006/relationships/printerSettings" Target="../printerSettings/printerSettings103.bin"/><Relationship Id="rIdvml" Type="http://schemas.openxmlformats.org/officeDocument/2006/relationships/vmlDrawing" Target="../drawings/vmlDrawing103.vml"/></Relationships>
</file>

<file path=xl/worksheets/_rels/sheet104.xml.rels><?xml version="1.0" encoding="UTF-8" standalone="yes"?><Relationships xmlns="http://schemas.openxmlformats.org/package/2006/relationships"><Relationship Id="rId1" Type="http://schemas.openxmlformats.org/officeDocument/2006/relationships/drawing" Target="../drawings/drawing104.xml"/><Relationship Id="rId2" Type="http://schemas.openxmlformats.org/officeDocument/2006/relationships/printerSettings" Target="../printerSettings/printerSettings104.bin"/><Relationship Id="rIdvml" Type="http://schemas.openxmlformats.org/officeDocument/2006/relationships/vmlDrawing" Target="../drawings/vmlDrawing104.vml"/></Relationships>
</file>

<file path=xl/worksheets/_rels/sheet105.xml.rels><?xml version="1.0" encoding="UTF-8" standalone="yes"?><Relationships xmlns="http://schemas.openxmlformats.org/package/2006/relationships"><Relationship Id="rId1" Type="http://schemas.openxmlformats.org/officeDocument/2006/relationships/drawing" Target="../drawings/drawing105.xml"/><Relationship Id="rId2" Type="http://schemas.openxmlformats.org/officeDocument/2006/relationships/printerSettings" Target="../printerSettings/printerSettings105.bin"/><Relationship Id="rIdvml" Type="http://schemas.openxmlformats.org/officeDocument/2006/relationships/vmlDrawing" Target="../drawings/vmlDrawing105.vml"/></Relationships>
</file>

<file path=xl/worksheets/_rels/sheet106.xml.rels><?xml version="1.0" encoding="UTF-8" standalone="yes"?><Relationships xmlns="http://schemas.openxmlformats.org/package/2006/relationships"><Relationship Id="rId1" Type="http://schemas.openxmlformats.org/officeDocument/2006/relationships/drawing" Target="../drawings/drawing106.xml"/><Relationship Id="rId2" Type="http://schemas.openxmlformats.org/officeDocument/2006/relationships/printerSettings" Target="../printerSettings/printerSettings106.bin"/><Relationship Id="rIdvml" Type="http://schemas.openxmlformats.org/officeDocument/2006/relationships/vmlDrawing" Target="../drawings/vmlDrawing106.vml"/></Relationships>
</file>

<file path=xl/worksheets/_rels/sheet107.xml.rels><?xml version="1.0" encoding="UTF-8" standalone="yes"?><Relationships xmlns="http://schemas.openxmlformats.org/package/2006/relationships"><Relationship Id="rId1" Type="http://schemas.openxmlformats.org/officeDocument/2006/relationships/drawing" Target="../drawings/drawing107.xml"/><Relationship Id="rId2" Type="http://schemas.openxmlformats.org/officeDocument/2006/relationships/printerSettings" Target="../printerSettings/printerSettings107.bin"/><Relationship Id="rIdvml" Type="http://schemas.openxmlformats.org/officeDocument/2006/relationships/vmlDrawing" Target="../drawings/vmlDrawing107.vml"/></Relationships>
</file>

<file path=xl/worksheets/_rels/sheet108.xml.rels><?xml version="1.0" encoding="UTF-8" standalone="yes"?><Relationships xmlns="http://schemas.openxmlformats.org/package/2006/relationships"><Relationship Id="rId1" Type="http://schemas.openxmlformats.org/officeDocument/2006/relationships/drawing" Target="../drawings/drawing108.xml"/><Relationship Id="rId2" Type="http://schemas.openxmlformats.org/officeDocument/2006/relationships/printerSettings" Target="../printerSettings/printerSettings108.bin"/><Relationship Id="rIdvml" Type="http://schemas.openxmlformats.org/officeDocument/2006/relationships/vmlDrawing" Target="../drawings/vmlDrawing108.vml"/></Relationships>
</file>

<file path=xl/worksheets/_rels/sheet109.xml.rels><?xml version="1.0" encoding="UTF-8" standalone="yes"?><Relationships xmlns="http://schemas.openxmlformats.org/package/2006/relationships"><Relationship Id="rId1" Type="http://schemas.openxmlformats.org/officeDocument/2006/relationships/drawing" Target="../drawings/drawing109.xml"/><Relationship Id="rId2" Type="http://schemas.openxmlformats.org/officeDocument/2006/relationships/printerSettings" Target="../printerSettings/printerSettings109.bin"/><Relationship Id="rIdvml" Type="http://schemas.openxmlformats.org/officeDocument/2006/relationships/vmlDrawing" Target="../drawings/vmlDrawing109.vml"/></Relationships>
</file>

<file path=xl/worksheets/_rels/sheet110.xml.rels><?xml version="1.0" encoding="UTF-8" standalone="yes"?><Relationships xmlns="http://schemas.openxmlformats.org/package/2006/relationships"><Relationship Id="rId1" Type="http://schemas.openxmlformats.org/officeDocument/2006/relationships/drawing" Target="../drawings/drawing110.xml"/><Relationship Id="rId2" Type="http://schemas.openxmlformats.org/officeDocument/2006/relationships/printerSettings" Target="../printerSettings/printerSettings110.bin"/><Relationship Id="rIdvml" Type="http://schemas.openxmlformats.org/officeDocument/2006/relationships/vmlDrawing" Target="../drawings/vmlDrawing110.vml"/></Relationships>
</file>

<file path=xl/worksheets/_rels/sheet111.xml.rels><?xml version="1.0" encoding="UTF-8" standalone="yes"?><Relationships xmlns="http://schemas.openxmlformats.org/package/2006/relationships"><Relationship Id="rId1" Type="http://schemas.openxmlformats.org/officeDocument/2006/relationships/drawing" Target="../drawings/drawing111.xml"/><Relationship Id="rId2" Type="http://schemas.openxmlformats.org/officeDocument/2006/relationships/printerSettings" Target="../printerSettings/printerSettings111.bin"/><Relationship Id="rIdvml" Type="http://schemas.openxmlformats.org/officeDocument/2006/relationships/vmlDrawing" Target="../drawings/vmlDrawing111.vml"/></Relationships>
</file>

<file path=xl/worksheets/_rels/sheet112.xml.rels><?xml version="1.0" encoding="UTF-8" standalone="yes"?><Relationships xmlns="http://schemas.openxmlformats.org/package/2006/relationships"><Relationship Id="rId1" Type="http://schemas.openxmlformats.org/officeDocument/2006/relationships/drawing" Target="../drawings/drawing112.xml"/><Relationship Id="rId2" Type="http://schemas.openxmlformats.org/officeDocument/2006/relationships/printerSettings" Target="../printerSettings/printerSettings112.bin"/><Relationship Id="rIdvml" Type="http://schemas.openxmlformats.org/officeDocument/2006/relationships/vmlDrawing" Target="../drawings/vmlDrawing112.vml"/></Relationships>
</file>

<file path=xl/worksheets/_rels/sheet113.xml.rels><?xml version="1.0" encoding="UTF-8" standalone="yes"?><Relationships xmlns="http://schemas.openxmlformats.org/package/2006/relationships"><Relationship Id="rId1" Type="http://schemas.openxmlformats.org/officeDocument/2006/relationships/drawing" Target="../drawings/drawing113.xml"/><Relationship Id="rId2" Type="http://schemas.openxmlformats.org/officeDocument/2006/relationships/printerSettings" Target="../printerSettings/printerSettings113.bin"/><Relationship Id="rIdvml" Type="http://schemas.openxmlformats.org/officeDocument/2006/relationships/vmlDrawing" Target="../drawings/vmlDrawing113.vml"/></Relationships>
</file>

<file path=xl/worksheets/_rels/sheet114.xml.rels><?xml version="1.0" encoding="UTF-8" standalone="yes"?><Relationships xmlns="http://schemas.openxmlformats.org/package/2006/relationships"><Relationship Id="rId1" Type="http://schemas.openxmlformats.org/officeDocument/2006/relationships/drawing" Target="../drawings/drawing114.xml"/><Relationship Id="rId2" Type="http://schemas.openxmlformats.org/officeDocument/2006/relationships/printerSettings" Target="../printerSettings/printerSettings114.bin"/><Relationship Id="rIdvml" Type="http://schemas.openxmlformats.org/officeDocument/2006/relationships/vmlDrawing" Target="../drawings/vmlDrawing114.vml"/></Relationships>
</file>

<file path=xl/worksheets/_rels/sheet115.xml.rels><?xml version="1.0" encoding="UTF-8" standalone="yes"?><Relationships xmlns="http://schemas.openxmlformats.org/package/2006/relationships"><Relationship Id="rId1" Type="http://schemas.openxmlformats.org/officeDocument/2006/relationships/drawing" Target="../drawings/drawing115.xml"/><Relationship Id="rId2" Type="http://schemas.openxmlformats.org/officeDocument/2006/relationships/printerSettings" Target="../printerSettings/printerSettings115.bin"/><Relationship Id="rIdvml" Type="http://schemas.openxmlformats.org/officeDocument/2006/relationships/vmlDrawing" Target="../drawings/vmlDrawing115.vml"/></Relationships>
</file>

<file path=xl/worksheets/_rels/sheet116.xml.rels><?xml version="1.0" encoding="UTF-8" standalone="yes"?><Relationships xmlns="http://schemas.openxmlformats.org/package/2006/relationships"><Relationship Id="rId1" Type="http://schemas.openxmlformats.org/officeDocument/2006/relationships/drawing" Target="../drawings/drawing116.xml"/><Relationship Id="rId2" Type="http://schemas.openxmlformats.org/officeDocument/2006/relationships/printerSettings" Target="../printerSettings/printerSettings116.bin"/><Relationship Id="rIdvml" Type="http://schemas.openxmlformats.org/officeDocument/2006/relationships/vmlDrawing" Target="../drawings/vmlDrawing116.vml"/></Relationships>
</file>

<file path=xl/worksheets/_rels/sheet117.xml.rels><?xml version="1.0" encoding="UTF-8" standalone="yes"?><Relationships xmlns="http://schemas.openxmlformats.org/package/2006/relationships"><Relationship Id="rId1" Type="http://schemas.openxmlformats.org/officeDocument/2006/relationships/drawing" Target="../drawings/drawing117.xml"/><Relationship Id="rId2" Type="http://schemas.openxmlformats.org/officeDocument/2006/relationships/printerSettings" Target="../printerSettings/printerSettings117.bin"/><Relationship Id="rIdvml" Type="http://schemas.openxmlformats.org/officeDocument/2006/relationships/vmlDrawing" Target="../drawings/vmlDrawing117.vml"/></Relationships>
</file>

<file path=xl/worksheets/_rels/sheet118.xml.rels><?xml version="1.0" encoding="UTF-8" standalone="yes"?><Relationships xmlns="http://schemas.openxmlformats.org/package/2006/relationships"><Relationship Id="rId1" Type="http://schemas.openxmlformats.org/officeDocument/2006/relationships/drawing" Target="../drawings/drawing118.xml"/><Relationship Id="rId2" Type="http://schemas.openxmlformats.org/officeDocument/2006/relationships/printerSettings" Target="../printerSettings/printerSettings118.bin"/><Relationship Id="rIdvml" Type="http://schemas.openxmlformats.org/officeDocument/2006/relationships/vmlDrawing" Target="../drawings/vmlDrawing118.vml"/></Relationships>
</file>

<file path=xl/worksheets/_rels/sheet119.xml.rels><?xml version="1.0" encoding="UTF-8" standalone="yes"?><Relationships xmlns="http://schemas.openxmlformats.org/package/2006/relationships"><Relationship Id="rId1" Type="http://schemas.openxmlformats.org/officeDocument/2006/relationships/drawing" Target="../drawings/drawing119.xml"/><Relationship Id="rId2" Type="http://schemas.openxmlformats.org/officeDocument/2006/relationships/printerSettings" Target="../printerSettings/printerSettings119.bin"/><Relationship Id="rIdvml" Type="http://schemas.openxmlformats.org/officeDocument/2006/relationships/vmlDrawing" Target="../drawings/vmlDrawing119.vml"/></Relationships>
</file>

<file path=xl/worksheets/_rels/sheet120.xml.rels><?xml version="1.0" encoding="UTF-8" standalone="yes"?><Relationships xmlns="http://schemas.openxmlformats.org/package/2006/relationships"><Relationship Id="rId1" Type="http://schemas.openxmlformats.org/officeDocument/2006/relationships/drawing" Target="../drawings/drawing120.xml"/><Relationship Id="rId2" Type="http://schemas.openxmlformats.org/officeDocument/2006/relationships/printerSettings" Target="../printerSettings/printerSettings120.bin"/><Relationship Id="rIdvml" Type="http://schemas.openxmlformats.org/officeDocument/2006/relationships/vmlDrawing" Target="../drawings/vmlDrawing120.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true"/>
  </sheetViews>
  <sheetFormatPr defaultRowHeight="15.0" baseColWidth="10"/>
  <sheetData>
    <row r="7" ht="40" customHeight="1">
      <c r="F7" s="1" t="s">
        <v>0</v>
      </c>
    </row>
    <row r="10" ht="20" customHeight="1">
      <c r="F10" s="2" t="s">
        <v>1</v>
      </c>
      <c r="K10" s="3" t="s">
        <v>2</v>
      </c>
    </row>
    <row r="11" ht="20" customHeight="1">
      <c r="F11" s="2" t="s">
        <v>3</v>
      </c>
      <c r="K11" s="3" t="s">
        <v>4</v>
      </c>
    </row>
    <row r="12" ht="20" customHeight="1">
      <c r="F12" s="2" t="s">
        <v>5</v>
      </c>
      <c r="K12" s="3" t="s">
        <v>6</v>
      </c>
    </row>
    <row r="13" ht="20" customHeight="1">
      <c r="F13" s="2" t="s">
        <v>7</v>
      </c>
      <c r="K13" s="3" t="n">
        <v>2053</v>
      </c>
    </row>
    <row r="14">
      <c r="F14" s="2"/>
    </row>
    <row r="15">
      <c r="F15" s="2"/>
    </row>
    <row r="16">
      <c r="F16" s="2" t="s">
        <v>8</v>
      </c>
    </row>
    <row r="17" ht="50" customHeight="1">
      <c r="F17" s="4" t="s">
        <v>9</v>
      </c>
    </row>
    <row r="19" ht="30" customHeight="1">
      <c r="F19" s="5" t="s">
        <v>10</v>
      </c>
    </row>
    <row r="20">
      <c r="F20" s="6" t="str">
        <f>HYPERLINK("mailto:" &amp; "polling@publicfirst.co.uk" &amp; "?subject="&amp; F7, "polling@publicfirst.co.uk")</f>
      </c>
    </row>
  </sheetData>
  <mergeCells count="2">
    <mergeCell ref="F7:L7"/>
    <mergeCell ref="F17:M17"/>
  </mergeCells>
  <pageMargins left="0.7" right="0.7" top="0.75" bottom="0.75" header="0.3" footer="0.3"/>
  <pageSetup paperSize="9" orientation="portrait" horizontalDpi="300" verticalDpi="300" r:id="rId2"/>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sheetViews>
  <sheetFormatPr defaultRowHeight="15.0" baseColWidth="10"/>
  <cols>
    <col min="4" max="4" width="100.71" hidden="0" customWidth="1"/>
    <col min="5" max="5" width="20.71" hidden="0" customWidth="1"/>
  </cols>
  <sheetData>
    <row r="2" ht="40" customHeight="1">
      <c r="D2" s="1" t="s">
        <v>11</v>
      </c>
    </row>
    <row r="6">
      <c r="D6" s="9" t="str">
        <f>=HYPERLINK("#'Full Results'!A1", "Full Results")</f>
      </c>
    </row>
    <row r="8">
      <c r="D8" s="7" t="s">
        <v>12</v>
      </c>
      <c r="E8" s="7" t="s">
        <v>13</v>
      </c>
      <c r="F8" s="7" t="s">
        <v>14</v>
      </c>
    </row>
    <row r="9">
      <c r="C9" t="n">
        <v>1</v>
      </c>
      <c r="D9" s="9" t="str">
        <f>=HYPERLINK("#'Table 1'!A1", "Which do you think are the most important issues facing the country at this time? Please tick up to three.")</f>
      </c>
      <c r="E9" s="15" t="str">
        <f>=HYPERLINK("#'Full Results'!A11", "11")</f>
      </c>
      <c r="F9" t="s">
        <v>79</v>
      </c>
    </row>
    <row r="10">
      <c r="C10" t="n">
        <v>2</v>
      </c>
      <c r="D10" s="9" t="str">
        <f>=HYPERLINK("#'Table 2'!A1", "Grid Summary: Looking ahead to the next 12 months, how optimistic nor pessimistic are you about…")</f>
      </c>
      <c r="E10" s="8"/>
      <c r="F10" t="s">
        <v>79</v>
      </c>
    </row>
    <row r="11">
      <c r="C11" t="n">
        <v>3</v>
      </c>
      <c r="D11" s="9" t="str">
        <f>=HYPERLINK("#'Table 3'!A1", "Looking ahead to the next 12 months, how optimistic nor pessimistic are you about…: My personal financial situation")</f>
      </c>
      <c r="E11" s="15" t="str">
        <f>=HYPERLINK("#'Full Results'!A25", "25")</f>
      </c>
      <c r="F11" t="s">
        <v>79</v>
      </c>
    </row>
    <row r="12">
      <c r="C12" t="n">
        <v>4</v>
      </c>
      <c r="D12" s="9" t="str">
        <f>=HYPERLINK("#'Table 4'!A1", "Looking ahead to the next 12 months, how optimistic nor pessimistic are you about…: The state of the UK economy")</f>
      </c>
      <c r="E12" s="15" t="str">
        <f>=HYPERLINK("#'Full Results'!A34", "34")</f>
      </c>
      <c r="F12" t="s">
        <v>79</v>
      </c>
    </row>
    <row r="13">
      <c r="C13" t="n">
        <v>5</v>
      </c>
      <c r="D13" s="9" t="str">
        <f>=HYPERLINK("#'Table 5'!A1", "Looking ahead to the next 12 months, how optimistic nor pessimistic are you about…: My local high street (e.g. how it feels, businesses opening and closing)")</f>
      </c>
      <c r="E13" s="15" t="str">
        <f>=HYPERLINK("#'Full Results'!A43", "43")</f>
      </c>
      <c r="F13" t="s">
        <v>79</v>
      </c>
    </row>
    <row r="14">
      <c r="C14" t="n">
        <v>6</v>
      </c>
      <c r="D14" s="9" t="str">
        <f>=HYPERLINK("#'Table 6'!A1", "You said that you were optimistic about your local high street. What are the main reasons for your answer? (Select all that apply)")</f>
      </c>
      <c r="E14" s="15" t="str">
        <f>=HYPERLINK("#'Full Results'!A52", "52")</f>
      </c>
      <c r="F14" t="s">
        <v>104</v>
      </c>
    </row>
    <row r="15">
      <c r="C15" t="n">
        <v>7</v>
      </c>
      <c r="D15" s="9" t="str">
        <f>=HYPERLINK("#'Table 7'!A1", "You said that you were pessimistic about your local high street. What are the main reasons for your answer? (Select all that apply)")</f>
      </c>
      <c r="E15" s="15" t="str">
        <f>=HYPERLINK("#'Full Results'!A65", "65")</f>
      </c>
      <c r="F15" t="s">
        <v>107</v>
      </c>
    </row>
    <row r="16">
      <c r="C16" t="n">
        <v>8</v>
      </c>
      <c r="D16" s="9" t="str">
        <f>=HYPERLINK("#'Table 8'!A1", "You said that you were neither optimistic nor pessimistic about your local high street. What are the main reasons for your answer? (Select all that apply)")</f>
      </c>
      <c r="E16" s="15" t="str">
        <f>=HYPERLINK("#'Full Results'!A78", "78")</f>
      </c>
      <c r="F16" t="s">
        <v>109</v>
      </c>
    </row>
    <row r="17">
      <c r="C17" t="n">
        <v>9</v>
      </c>
      <c r="D17" s="9" t="str">
        <f>=HYPERLINK("#'Table 9'!A1", " Typically, how often do you treat yourself to small personal luxuries? By “small personal luxuries” we mean things that are a nice treat for yourself but don’t break the bank e.g. beauty or skincare products, tickets to ‘experiences’, health and...")</f>
      </c>
      <c r="E17" s="15" t="str">
        <f>=HYPERLINK("#'Full Results'!A91", "91")</f>
      </c>
      <c r="F17" t="s">
        <v>79</v>
      </c>
    </row>
    <row r="18">
      <c r="C18" t="n">
        <v>10</v>
      </c>
      <c r="D18" s="9" t="str">
        <f>=HYPERLINK("#'Table 10'!A1", " In the past 12 months, have you spent more or less on small personal luxuries than you did in the 12 months before that?")</f>
      </c>
      <c r="E18" s="15" t="str">
        <f>=HYPERLINK("#'Full Results'!A102", "102")</f>
      </c>
      <c r="F18" t="s">
        <v>79</v>
      </c>
    </row>
    <row r="19">
      <c r="C19" t="n">
        <v>11</v>
      </c>
      <c r="D19" s="9" t="str">
        <f>=HYPERLINK("#'Table 11'!A1", "Grid Summary: To what extent do you agree or disagree with each of the following statements?")</f>
      </c>
      <c r="E19" s="8"/>
      <c r="F19" t="s">
        <v>79</v>
      </c>
    </row>
    <row r="20">
      <c r="C20" t="n">
        <v>12</v>
      </c>
      <c r="D20" s="9" t="str">
        <f>=HYPERLINK("#'Table 12'!A1", "To what extent do you agree or disagree with each of the following statements?: I am full of ideas and enjoy thinking about new ways of doing things")</f>
      </c>
      <c r="E20" s="15" t="str">
        <f>=HYPERLINK("#'Full Results'!A111", "111")</f>
      </c>
      <c r="F20" t="s">
        <v>79</v>
      </c>
    </row>
    <row r="21">
      <c r="C21" t="n">
        <v>13</v>
      </c>
      <c r="D21" s="9" t="str">
        <f>=HYPERLINK("#'Table 13'!A1", "To what extent do you agree or disagree with each of the following statements?: I have an active imagination")</f>
      </c>
      <c r="E21" s="15" t="str">
        <f>=HYPERLINK("#'Full Results'!A120", "120")</f>
      </c>
      <c r="F21" t="s">
        <v>79</v>
      </c>
    </row>
    <row r="22">
      <c r="C22" t="n">
        <v>14</v>
      </c>
      <c r="D22" s="9" t="str">
        <f>=HYPERLINK("#'Table 14'!A1", "To what extent do you agree or disagree with each of the following statements?: I am curious about many different things")</f>
      </c>
      <c r="E22" s="15" t="str">
        <f>=HYPERLINK("#'Full Results'!A129", "129")</f>
      </c>
      <c r="F22" t="s">
        <v>79</v>
      </c>
    </row>
    <row r="23">
      <c r="C23" t="n">
        <v>15</v>
      </c>
      <c r="D23" s="9" t="str">
        <f>=HYPERLINK("#'Table 15'!A1", "To what extent do you agree or disagree with each of the following statements?: I enjoy reflecting on abstract concepts or big-picture ideas")</f>
      </c>
      <c r="E23" s="15" t="str">
        <f>=HYPERLINK("#'Full Results'!A138", "138")</f>
      </c>
      <c r="F23" t="s">
        <v>79</v>
      </c>
    </row>
    <row r="24">
      <c r="C24" t="n">
        <v>16</v>
      </c>
      <c r="D24" s="9" t="str">
        <f>=HYPERLINK("#'Table 16'!A1", "To what extent do you agree or disagree with each of the following statements?: I finish tasks even when they become difficult or boring")</f>
      </c>
      <c r="E24" s="15" t="str">
        <f>=HYPERLINK("#'Full Results'!A147", "147")</f>
      </c>
      <c r="F24" t="s">
        <v>79</v>
      </c>
    </row>
    <row r="25">
      <c r="C25" t="n">
        <v>17</v>
      </c>
      <c r="D25" s="9" t="str">
        <f>=HYPERLINK("#'Table 17'!A1", "To what extent do you agree or disagree with each of the following statements?: I make plans and stick to them")</f>
      </c>
      <c r="E25" s="15" t="str">
        <f>=HYPERLINK("#'Full Results'!A156", "156")</f>
      </c>
      <c r="F25" t="s">
        <v>79</v>
      </c>
    </row>
    <row r="26">
      <c r="C26" t="n">
        <v>18</v>
      </c>
      <c r="D26" s="9" t="str">
        <f>=HYPERLINK("#'Table 18'!A1", "To what extent do you agree or disagree with each of the following statements?: I do things efficiently and stay organised")</f>
      </c>
      <c r="E26" s="15" t="str">
        <f>=HYPERLINK("#'Full Results'!A165", "165")</f>
      </c>
      <c r="F26" t="s">
        <v>79</v>
      </c>
    </row>
    <row r="27">
      <c r="C27" t="n">
        <v>19</v>
      </c>
      <c r="D27" s="9" t="str">
        <f>=HYPERLINK("#'Table 19'!A1", "To what extent do you agree or disagree with each of the following statements?: I can be careless at times")</f>
      </c>
      <c r="E27" s="15" t="str">
        <f>=HYPERLINK("#'Full Results'!A174", "174")</f>
      </c>
      <c r="F27" t="s">
        <v>79</v>
      </c>
    </row>
    <row r="28">
      <c r="C28" t="n">
        <v>20</v>
      </c>
      <c r="D28" s="9" t="str">
        <f>=HYPERLINK("#'Table 20'!A1", "Grid Summary: To what extent do you agree or disagree with each of the following statements?")</f>
      </c>
      <c r="E28" s="8"/>
      <c r="F28" t="s">
        <v>79</v>
      </c>
    </row>
    <row r="29">
      <c r="C29" t="n">
        <v>21</v>
      </c>
      <c r="D29" s="9" t="str">
        <f>=HYPERLINK("#'Table 21'!A1", "To what extent do you agree or disagree with each of the following statements?: I feel comfortable leading discussions or taking charge in group settings")</f>
      </c>
      <c r="E29" s="15" t="str">
        <f>=HYPERLINK("#'Full Results'!A183", "183")</f>
      </c>
      <c r="F29" t="s">
        <v>79</v>
      </c>
    </row>
    <row r="30">
      <c r="C30" t="n">
        <v>22</v>
      </c>
      <c r="D30" s="9" t="str">
        <f>=HYPERLINK("#'Table 22'!A1", "To what extent do you agree or disagree with each of the following statements?: I am talkative and sociable")</f>
      </c>
      <c r="E30" s="15" t="str">
        <f>=HYPERLINK("#'Full Results'!A192", "192")</f>
      </c>
      <c r="F30" t="s">
        <v>79</v>
      </c>
    </row>
    <row r="31">
      <c r="C31" t="n">
        <v>23</v>
      </c>
      <c r="D31" s="9" t="str">
        <f>=HYPERLINK("#'Table 23'!A1", "To what extent do you agree or disagree with each of the following statements?: I tend to be quiet and reserved")</f>
      </c>
      <c r="E31" s="15" t="str">
        <f>=HYPERLINK("#'Full Results'!A201", "201")</f>
      </c>
      <c r="F31" t="s">
        <v>79</v>
      </c>
    </row>
    <row r="32">
      <c r="C32" t="n">
        <v>24</v>
      </c>
      <c r="D32" s="9" t="str">
        <f>=HYPERLINK("#'Table 24'!A1", "To what extent do you agree or disagree with each of the following statements?: I handle stress well and stay calm under pressure")</f>
      </c>
      <c r="E32" s="15" t="str">
        <f>=HYPERLINK("#'Full Results'!A210", "210")</f>
      </c>
      <c r="F32" t="s">
        <v>79</v>
      </c>
    </row>
    <row r="33">
      <c r="C33" t="n">
        <v>25</v>
      </c>
      <c r="D33" s="9" t="str">
        <f>=HYPERLINK("#'Table 25'!A1", "To what extent do you agree or disagree with each of the following statements?: I often worry more than I should")</f>
      </c>
      <c r="E33" s="15" t="str">
        <f>=HYPERLINK("#'Full Results'!A219", "219")</f>
      </c>
      <c r="F33" t="s">
        <v>79</v>
      </c>
    </row>
    <row r="34">
      <c r="C34" t="n">
        <v>26</v>
      </c>
      <c r="D34" s="9" t="str">
        <f>=HYPERLINK("#'Table 26'!A1", "Grid Summary: To what extent do you agree or disagree with each of the following statements?")</f>
      </c>
      <c r="E34" s="8"/>
      <c r="F34" t="s">
        <v>79</v>
      </c>
    </row>
    <row r="35">
      <c r="C35" t="n">
        <v>27</v>
      </c>
      <c r="D35" s="9" t="str">
        <f>=HYPERLINK("#'Table 27'!A1", "To what extent do you agree or disagree with each of the following statements?: I believe I can shape my own future through hard work")</f>
      </c>
      <c r="E35" s="15" t="str">
        <f>=HYPERLINK("#'Full Results'!A228", "228")</f>
      </c>
      <c r="F35" t="s">
        <v>79</v>
      </c>
    </row>
    <row r="36">
      <c r="C36" t="n">
        <v>28</v>
      </c>
      <c r="D36" s="9" t="str">
        <f>=HYPERLINK("#'Table 28'!A1", "To what extent do you agree or disagree with each of the following statements?: When things go wrong, I focus on what I can do differently next time")</f>
      </c>
      <c r="E36" s="15" t="str">
        <f>=HYPERLINK("#'Full Results'!A237", "237")</f>
      </c>
      <c r="F36" t="s">
        <v>79</v>
      </c>
    </row>
    <row r="37">
      <c r="C37" t="n">
        <v>29</v>
      </c>
      <c r="D37" s="9" t="str">
        <f>=HYPERLINK("#'Table 29'!A1", "To what extent do you agree or disagree with each of the following statements?: I am always on the lookout for new opportunities")</f>
      </c>
      <c r="E37" s="15" t="str">
        <f>=HYPERLINK("#'Full Results'!A246", "246")</f>
      </c>
      <c r="F37" t="s">
        <v>79</v>
      </c>
    </row>
    <row r="38">
      <c r="C38" t="n">
        <v>30</v>
      </c>
      <c r="D38" s="9" t="str">
        <f>=HYPERLINK("#'Table 30'!A1", "To what extent do you agree or disagree with each of the following statements?: I seek out new opportunities rather than waiting for things to come to me")</f>
      </c>
      <c r="E38" s="15" t="str">
        <f>=HYPERLINK("#'Full Results'!A255", "255")</f>
      </c>
      <c r="F38" t="s">
        <v>79</v>
      </c>
    </row>
    <row r="39">
      <c r="C39" t="n">
        <v>31</v>
      </c>
      <c r="D39" s="9" t="str">
        <f>=HYPERLINK("#'Table 31'!A1", "To what extent do you agree or disagree with each of the following statements?: I am usually willing to pay more for something if I know it has been produced ethically")</f>
      </c>
      <c r="E39" s="15" t="str">
        <f>=HYPERLINK("#'Full Results'!A264", "264")</f>
      </c>
      <c r="F39" t="s">
        <v>79</v>
      </c>
    </row>
    <row r="40">
      <c r="C40" t="n">
        <v>32</v>
      </c>
      <c r="D40" s="9" t="str">
        <f>=HYPERLINK("#'Table 32'!A1", " Using the scale below, please tell us which of the following best describes your attitude to taking risks in general?")</f>
      </c>
      <c r="E40" s="15" t="str">
        <f>=HYPERLINK("#'Full Results'!A273", "273")</f>
      </c>
      <c r="F40" t="s">
        <v>79</v>
      </c>
    </row>
    <row r="41">
      <c r="C41" t="n">
        <v>33</v>
      </c>
      <c r="D41" s="9" t="str">
        <f>=HYPERLINK("#'Table 33'!A1", "Grid Summary: How much, or little, would you say you trust each of the following?")</f>
      </c>
      <c r="E41" s="8"/>
      <c r="F41" t="s">
        <v>79</v>
      </c>
    </row>
    <row r="42">
      <c r="C42" t="n">
        <v>34</v>
      </c>
      <c r="D42" s="9" t="str">
        <f>=HYPERLINK("#'Table 34'!A1", "How much, or little, would you say you trust each of the following?: High street banks (e.g. Barclays, Lloyds)")</f>
      </c>
      <c r="E42" s="15" t="str">
        <f>=HYPERLINK("#'Full Results'!A284", "284")</f>
      </c>
      <c r="F42" t="s">
        <v>79</v>
      </c>
    </row>
    <row r="43">
      <c r="C43" t="n">
        <v>35</v>
      </c>
      <c r="D43" s="9" t="str">
        <f>=HYPERLINK("#'Table 35'!A1", "How much, or little, would you say you trust each of the following?: Business / corporate banks (e.g. RBS, HSBC Commercial)")</f>
      </c>
      <c r="E43" s="15" t="str">
        <f>=HYPERLINK("#'Full Results'!A295", "295")</f>
      </c>
      <c r="F43" t="s">
        <v>79</v>
      </c>
    </row>
    <row r="44">
      <c r="C44" t="n">
        <v>36</v>
      </c>
      <c r="D44" s="9" t="str">
        <f>=HYPERLINK("#'Table 36'!A1", "How much, or little, would you say you trust each of the following?: Building societies (e.g. Nationwide, Skipton)")</f>
      </c>
      <c r="E44" s="15" t="str">
        <f>=HYPERLINK("#'Full Results'!A306", "306")</f>
      </c>
      <c r="F44" t="s">
        <v>79</v>
      </c>
    </row>
    <row r="45">
      <c r="C45" t="n">
        <v>37</v>
      </c>
      <c r="D45" s="9" t="str">
        <f>=HYPERLINK("#'Table 37'!A1", "How much, or little, would you say you trust each of the following?: Credit unions (e.g. London Mutual, Scotwest)")</f>
      </c>
      <c r="E45" s="15" t="str">
        <f>=HYPERLINK("#'Full Results'!A317", "317")</f>
      </c>
      <c r="F45" t="s">
        <v>79</v>
      </c>
    </row>
    <row r="46">
      <c r="C46" t="n">
        <v>38</v>
      </c>
      <c r="D46" s="9" t="str">
        <f>=HYPERLINK("#'Table 38'!A1", "How much, or little, would you say you trust each of the following?: Digital-only banks (e.g. Monzo, Starling)")</f>
      </c>
      <c r="E46" s="15" t="str">
        <f>=HYPERLINK("#'Full Results'!A328", "328")</f>
      </c>
      <c r="F46" t="s">
        <v>79</v>
      </c>
    </row>
    <row r="47">
      <c r="C47" t="n">
        <v>39</v>
      </c>
      <c r="D47" s="9" t="str">
        <f>=HYPERLINK("#'Table 39'!A1", "How much, or little, would you say you trust each of the following?: Investment banks &amp; asset managers (e.g. Goldman Sachs, Schroders)")</f>
      </c>
      <c r="E47" s="15" t="str">
        <f>=HYPERLINK("#'Full Results'!A339", "339")</f>
      </c>
      <c r="F47" t="s">
        <v>79</v>
      </c>
    </row>
    <row r="48">
      <c r="C48" t="n">
        <v>40</v>
      </c>
      <c r="D48" s="9" t="str">
        <f>=HYPERLINK("#'Table 40'!A1", "How much, or little, would you say you trust each of the following?: Fintech lenders / Alt finance platforms (e.g. Funding Circle, iwoca)")</f>
      </c>
      <c r="E48" s="15" t="str">
        <f>=HYPERLINK("#'Full Results'!A350", "350")</f>
      </c>
      <c r="F48" t="s">
        <v>79</v>
      </c>
    </row>
    <row r="49">
      <c r="C49" t="n">
        <v>41</v>
      </c>
      <c r="D49" s="9" t="str">
        <f>=HYPERLINK("#'Table 41'!A1", "How much, or little, would you say you trust each of the following?: Insurance companies &amp; mutuals (e.g. Aviva, Royal London)")</f>
      </c>
      <c r="E49" s="15" t="str">
        <f>=HYPERLINK("#'Full Results'!A361", "361")</f>
      </c>
      <c r="F49" t="s">
        <v>79</v>
      </c>
    </row>
    <row r="50">
      <c r="C50" t="n">
        <v>42</v>
      </c>
      <c r="D50" s="9" t="str">
        <f>=HYPERLINK("#'Table 42'!A1", "How much, or little, would you say you trust each of the following?: Private banks &amp; wealth managers (e.g. Coutts, Rathbones)")</f>
      </c>
      <c r="E50" s="15" t="str">
        <f>=HYPERLINK("#'Full Results'!A372", "372")</f>
      </c>
      <c r="F50" t="s">
        <v>79</v>
      </c>
    </row>
    <row r="51">
      <c r="C51" t="n">
        <v>43</v>
      </c>
      <c r="D51" s="9" t="str">
        <f>=HYPERLINK("#'Table 43'!A1", "How much, or little, would you say you trust each of the following?: HMRC")</f>
      </c>
      <c r="E51" s="15" t="str">
        <f>=HYPERLINK("#'Full Results'!A383", "383")</f>
      </c>
      <c r="F51" t="s">
        <v>79</v>
      </c>
    </row>
    <row r="52">
      <c r="C52" t="n">
        <v>44</v>
      </c>
      <c r="D52" s="9" t="str">
        <f>=HYPERLINK("#'Table 44'!A1", "How much, or little, would you say you trust each of the following?: The Bank of England")</f>
      </c>
      <c r="E52" s="15" t="str">
        <f>=HYPERLINK("#'Full Results'!A394", "394")</f>
      </c>
      <c r="F52" t="s">
        <v>79</v>
      </c>
    </row>
    <row r="53">
      <c r="C53" t="n">
        <v>45</v>
      </c>
      <c r="D53" s="9" t="str">
        <f>=HYPERLINK("#'Table 45'!A1", "How much, or little, would you say you trust each of the following?: Innovate UK")</f>
      </c>
      <c r="E53" s="15" t="str">
        <f>=HYPERLINK("#'Full Results'!A405", "405")</f>
      </c>
      <c r="F53" t="s">
        <v>79</v>
      </c>
    </row>
    <row r="54">
      <c r="C54" t="n">
        <v>46</v>
      </c>
      <c r="D54" s="9" t="str">
        <f>=HYPERLINK("#'Table 46'!A1", "How much, or little, would you say you trust each of the following?: Your local council")</f>
      </c>
      <c r="E54" s="15" t="str">
        <f>=HYPERLINK("#'Full Results'!A416", "416")</f>
      </c>
      <c r="F54" t="s">
        <v>79</v>
      </c>
    </row>
    <row r="55">
      <c r="C55" t="n">
        <v>47</v>
      </c>
      <c r="D55" s="9" t="str">
        <f>=HYPERLINK("#'Table 47'!A1", "")</f>
      </c>
      <c r="E55" s="15" t="str">
        <f>=HYPERLINK("#'Full Results'!A427", "427")</f>
      </c>
      <c r="F55" t="s">
        <v>79</v>
      </c>
    </row>
    <row r="56">
      <c r="C56" t="n">
        <v>48</v>
      </c>
      <c r="D56" s="9" t="str">
        <f>=HYPERLINK("#'Table 48'!A1", " Do you consider yourself to be an entrepreneur?")</f>
      </c>
      <c r="E56" s="15" t="str">
        <f>=HYPERLINK("#'Full Results'!A436", "436")</f>
      </c>
      <c r="F56" t="s">
        <v>219</v>
      </c>
    </row>
    <row r="57">
      <c r="C57" t="n">
        <v>49</v>
      </c>
      <c r="D57" s="9" t="str">
        <f>=HYPERLINK("#'Table 49'!A1", "")</f>
      </c>
      <c r="E57" s="15" t="str">
        <f>=HYPERLINK("#'Full Results'!A444", "444")</f>
      </c>
      <c r="F57" t="s">
        <v>226</v>
      </c>
    </row>
    <row r="58">
      <c r="C58" t="n">
        <v>50</v>
      </c>
      <c r="D58" s="9" t="str">
        <f>=HYPERLINK("#'Table 50'!A1", "")</f>
      </c>
      <c r="E58" s="15" t="str">
        <f>=HYPERLINK("#'Full Results'!A454", "454")</f>
      </c>
      <c r="F58" t="s">
        <v>79</v>
      </c>
    </row>
    <row r="59">
      <c r="C59" t="n">
        <v>51</v>
      </c>
      <c r="D59" s="9" t="str">
        <f>=HYPERLINK("#'Table 51'!A1", "Grid Summary: In the past 12 months, which, if any, of the following financial tools or services have you heard of or used?")</f>
      </c>
      <c r="E59" s="8"/>
      <c r="F59" t="s">
        <v>79</v>
      </c>
    </row>
    <row r="60">
      <c r="C60" t="n">
        <v>52</v>
      </c>
      <c r="D60" s="9" t="str">
        <f>=HYPERLINK("#'Table 52'!A1", "In the past 12 months, which, if any, of the following financial tools or services have you heard of or used?:  Cryptocurrency (e.g. Bitcoin, Ethereum)")</f>
      </c>
      <c r="E60" s="15" t="str">
        <f>=HYPERLINK("#'Full Results'!A462", "462")</f>
      </c>
      <c r="F60" t="s">
        <v>79</v>
      </c>
    </row>
    <row r="61">
      <c r="C61" t="n">
        <v>53</v>
      </c>
      <c r="D61" s="9" t="str">
        <f>=HYPERLINK("#'Table 53'!A1", "In the past 12 months, which, if any, of the following financial tools or services have you heard of or used?:  Buy Now, Pay Later services (e.g. Clearpay, Klarna)")</f>
      </c>
      <c r="E61" s="15" t="str">
        <f>=HYPERLINK("#'Full Results'!A470", "470")</f>
      </c>
      <c r="F61" t="s">
        <v>79</v>
      </c>
    </row>
    <row r="62">
      <c r="C62" t="n">
        <v>54</v>
      </c>
      <c r="D62" s="9" t="str">
        <f>=HYPERLINK("#'Table 54'!A1", "In the past 12 months, which, if any, of the following financial tools or services have you heard of or used?: Digital wallets (e.g. Apple Pay, Google Pay)")</f>
      </c>
      <c r="E62" s="15" t="str">
        <f>=HYPERLINK("#'Full Results'!A478", "478")</f>
      </c>
      <c r="F62" t="s">
        <v>79</v>
      </c>
    </row>
    <row r="63">
      <c r="C63" t="n">
        <v>55</v>
      </c>
      <c r="D63" s="9" t="str">
        <f>=HYPERLINK("#'Table 55'!A1", "In the past 12 months, which, if any, of the following financial tools or services have you heard of or used?: Online-only or app-based banks (e.g. Monzo, Starling, Revolut, Chase UK)")</f>
      </c>
      <c r="E63" s="15" t="str">
        <f>=HYPERLINK("#'Full Results'!A486", "486")</f>
      </c>
      <c r="F63" t="s">
        <v>79</v>
      </c>
    </row>
    <row r="64">
      <c r="C64" t="n">
        <v>56</v>
      </c>
      <c r="D64" s="9" t="str">
        <f>=HYPERLINK("#'Table 56'!A1", "In the past 12 months, which, if any, of the following financial tools or services have you heard of or used?: Investing platforms (e.g. Nutmeg, Moneyfarm)")</f>
      </c>
      <c r="E64" s="15" t="str">
        <f>=HYPERLINK("#'Full Results'!A494", "494")</f>
      </c>
      <c r="F64" t="s">
        <v>79</v>
      </c>
    </row>
    <row r="65">
      <c r="C65" t="n">
        <v>57</v>
      </c>
      <c r="D65" s="9" t="str">
        <f>=HYPERLINK("#'Table 57'!A1", "In the past 12 months, which, if any, of the following financial tools or services have you heard of or used?: Mobile budgeting apps (e.g. Emma, Snoop, YNAB)")</f>
      </c>
      <c r="E65" s="15" t="str">
        <f>=HYPERLINK("#'Full Results'!A502", "502")</f>
      </c>
      <c r="F65" t="s">
        <v>79</v>
      </c>
    </row>
    <row r="66">
      <c r="C66" t="n">
        <v>58</v>
      </c>
      <c r="D66" s="9" t="str">
        <f>=HYPERLINK("#'Table 58'!A1", "In the past 12 months, which, if any, of the following financial tools or services have you heard of or used?: Stock trading apps (e.g. Freetrade, Trading 212, eToro)")</f>
      </c>
      <c r="E66" s="15" t="str">
        <f>=HYPERLINK("#'Full Results'!A510", "510")</f>
      </c>
      <c r="F66" t="s">
        <v>79</v>
      </c>
    </row>
    <row r="67">
      <c r="C67" t="n">
        <v>59</v>
      </c>
      <c r="D67" s="9" t="str">
        <f>=HYPERLINK("#'Table 59'!A1", "Grid Summary: How positive or negative do you feel about this service?")</f>
      </c>
      <c r="E67" s="8"/>
      <c r="F67" t="s">
        <v>259</v>
      </c>
    </row>
    <row r="68">
      <c r="C68" t="n">
        <v>60</v>
      </c>
      <c r="D68" s="9" t="str">
        <f>=HYPERLINK("#'Table 60'!A1", "How positive or negative do you feel about this service?: Cryptocurrency (e.g. Bitcoin, Ethereum)")</f>
      </c>
      <c r="E68" s="15" t="str">
        <f>=HYPERLINK("#'Full Results'!A518", "518")</f>
      </c>
      <c r="F68" t="s">
        <v>259</v>
      </c>
    </row>
    <row r="69">
      <c r="C69" t="n">
        <v>61</v>
      </c>
      <c r="D69" s="9" t="str">
        <f>=HYPERLINK("#'Table 61'!A1", "How positive or negative do you feel about this service?: Buy Now, Pay Later services (e.g. Clearpay, Klarna)")</f>
      </c>
      <c r="E69" s="15" t="str">
        <f>=HYPERLINK("#'Full Results'!A527", "527")</f>
      </c>
      <c r="F69" t="s">
        <v>259</v>
      </c>
    </row>
    <row r="70">
      <c r="C70" t="n">
        <v>62</v>
      </c>
      <c r="D70" s="9" t="str">
        <f>=HYPERLINK("#'Table 62'!A1", "How positive or negative do you feel about this service?: Digital wallets (e.g. Apple Pay, Google Pay)")</f>
      </c>
      <c r="E70" s="15" t="str">
        <f>=HYPERLINK("#'Full Results'!A536", "536")</f>
      </c>
      <c r="F70" t="s">
        <v>259</v>
      </c>
    </row>
    <row r="71">
      <c r="C71" t="n">
        <v>63</v>
      </c>
      <c r="D71" s="9" t="str">
        <f>=HYPERLINK("#'Table 63'!A1", "How positive or negative do you feel about this service?: Online-only or app-based banks (e.g. Monzo, Starling, Revolut, Chase UK)")</f>
      </c>
      <c r="E71" s="15" t="str">
        <f>=HYPERLINK("#'Full Results'!A545", "545")</f>
      </c>
      <c r="F71" t="s">
        <v>259</v>
      </c>
    </row>
    <row r="72">
      <c r="C72" t="n">
        <v>64</v>
      </c>
      <c r="D72" s="9" t="str">
        <f>=HYPERLINK("#'Table 64'!A1", "How positive or negative do you feel about this service?: Investing platforms (e.g. Nutmeg, Moneyfarm)")</f>
      </c>
      <c r="E72" s="15" t="str">
        <f>=HYPERLINK("#'Full Results'!A554", "554")</f>
      </c>
      <c r="F72" t="s">
        <v>259</v>
      </c>
    </row>
    <row r="73">
      <c r="C73" t="n">
        <v>65</v>
      </c>
      <c r="D73" s="9" t="str">
        <f>=HYPERLINK("#'Table 65'!A1", "How positive or negative do you feel about this service?: Mobile budgeting apps (e.g. Emma, Snoop, YNAB)")</f>
      </c>
      <c r="E73" s="15" t="str">
        <f>=HYPERLINK("#'Full Results'!A563", "563")</f>
      </c>
      <c r="F73" t="s">
        <v>259</v>
      </c>
    </row>
    <row r="74">
      <c r="C74" t="n">
        <v>66</v>
      </c>
      <c r="D74" s="9" t="str">
        <f>=HYPERLINK("#'Table 66'!A1", "How positive or negative do you feel about this service?: Stock trading apps (e.g. Freetrade, Trading 212, eToro)")</f>
      </c>
      <c r="E74" s="15" t="str">
        <f>=HYPERLINK("#'Full Results'!A572", "572")</f>
      </c>
      <c r="F74" t="s">
        <v>259</v>
      </c>
    </row>
    <row r="75">
      <c r="C75" t="n">
        <v>67</v>
      </c>
      <c r="D75" s="9" t="str">
        <f>=HYPERLINK("#'Table 67'!A1", " How often do you tend to buy something using “Buy Now, Pay Later” (e.g. Klarna, Clearpay)?")</f>
      </c>
      <c r="E75" s="15" t="str">
        <f>=HYPERLINK("#'Full Results'!A581", "581")</f>
      </c>
      <c r="F75" t="s">
        <v>277</v>
      </c>
    </row>
    <row r="76">
      <c r="C76" t="n">
        <v>68</v>
      </c>
      <c r="D76" s="9" t="str">
        <f>=HYPERLINK("#'Table 68'!A1", " Thinking about the last thing you bought using ""Buy Now Pay Later"", which of the following categories did your purchase fall into?")</f>
      </c>
      <c r="E76" s="15" t="str">
        <f>=HYPERLINK("#'Full Results'!A594", "594")</f>
      </c>
      <c r="F76" t="s">
        <v>277</v>
      </c>
    </row>
    <row r="77">
      <c r="C77" t="n">
        <v>69</v>
      </c>
      <c r="D77" s="9" t="str">
        <f>=HYPERLINK("#'Table 69'!A1", " Thinking of the last time you made a purchase using a “Buy Now, Pay Later” service, if you hadn't used it, what would you have done instead?")</f>
      </c>
      <c r="E77" s="15" t="str">
        <f>=HYPERLINK("#'Full Results'!A612", "612")</f>
      </c>
      <c r="F77" t="s">
        <v>277</v>
      </c>
    </row>
    <row r="78">
      <c r="C78" t="n">
        <v>70</v>
      </c>
      <c r="D78" s="9" t="str">
        <f>=HYPERLINK("#'Table 70'!A1", " Other:Thinking of the last time you made a purchase using a “Buy Now, Pay Later” service, if you hadn't used it, what would you have done instead?")</f>
      </c>
      <c r="E78" s="15" t="str">
        <f>=HYPERLINK("#'Full Results'!A625", "625")</f>
      </c>
      <c r="F78" t="s">
        <v>277</v>
      </c>
    </row>
    <row r="79">
      <c r="C79" t="n">
        <v>71</v>
      </c>
      <c r="D79" s="9" t="str">
        <f>=HYPERLINK("#'Table 71'!A1", " You said that you would have bought a cheaper alternative product instead. How much do you think you would have spent on this cheaper alternative? Please enter a whole number of pounds as numbers (e.g. 10, 50, 100) and not as words (e.g. ten, fi...")</f>
      </c>
      <c r="E79" s="15" t="str">
        <f>=HYPERLINK("#'Full Results'!A638", "638")</f>
      </c>
      <c r="F79" t="s">
        <v>305</v>
      </c>
    </row>
    <row r="80">
      <c r="C80" t="n">
        <v>72</v>
      </c>
      <c r="D80" s="9" t="str">
        <f>=HYPERLINK("#'Table 72'!A1", " £:You said that you would have bought a cheaper alternative product instead. How much do you think you would have spent on this cheaper alternative? Please enter a whole number of pounds as numbers (e.g. 10, 50, 100) and not as words (e.g. ten, ...")</f>
      </c>
      <c r="E80" s="15" t="str">
        <f>=HYPERLINK("#'Full Results'!A643", "643")</f>
      </c>
      <c r="F80" t="s">
        <v>305</v>
      </c>
    </row>
    <row r="81">
      <c r="C81" t="n">
        <v>73</v>
      </c>
      <c r="D81" s="9" t="str">
        <f>=HYPERLINK("#'Table 73'!A1", " You said that you would have waited and saved up to pay for it later. How long do you think it would have taken you to save up the money to buy this upfront?")</f>
      </c>
      <c r="E81" s="15" t="str">
        <f>=HYPERLINK("#'Full Results'!A648", "648")</f>
      </c>
      <c r="F81" t="s">
        <v>314</v>
      </c>
    </row>
    <row r="82">
      <c r="C82" t="n">
        <v>74</v>
      </c>
      <c r="D82" s="9" t="str">
        <f>=HYPERLINK("#'Table 74'!A1", " Would you say that “Buy Now, Pay Later” services generally make it easier or harder for you to buy what you need? Or do they have no impact at all?")</f>
      </c>
      <c r="E82" s="15" t="str">
        <f>=HYPERLINK("#'Full Results'!A658", "658")</f>
      </c>
      <c r="F82" t="s">
        <v>277</v>
      </c>
    </row>
    <row r="83">
      <c r="C83" t="n">
        <v>75</v>
      </c>
      <c r="D83" s="9" t="str">
        <f>=HYPERLINK("#'Table 75'!A1", "")</f>
      </c>
      <c r="E83" s="15" t="str">
        <f>=HYPERLINK("#'Full Results'!A667", "667")</f>
      </c>
      <c r="F83" t="s">
        <v>277</v>
      </c>
    </row>
    <row r="84">
      <c r="C84" t="n">
        <v>76</v>
      </c>
      <c r="D84" s="9" t="str">
        <f>=HYPERLINK("#'Table 76'!A1", "Here is a list of ways that people can save or invest their money. Which of the following have you used to save money or invested in, if any? Please select all that apply")</f>
      </c>
      <c r="E84" s="15" t="str">
        <f>=HYPERLINK("#'Full Results'!A679", "679")</f>
      </c>
      <c r="F84" t="s">
        <v>79</v>
      </c>
    </row>
    <row r="85">
      <c r="C85" t="n">
        <v>77</v>
      </c>
      <c r="D85" s="9" t="str">
        <f>=HYPERLINK("#'Table 77'!A1", "Grid Summary: Please tell us whether or not you would consider saving or investing money in each of these in the future.")</f>
      </c>
      <c r="E85" s="8"/>
      <c r="F85" t="s">
        <v>353</v>
      </c>
    </row>
    <row r="86">
      <c r="C86" t="n">
        <v>78</v>
      </c>
      <c r="D86" s="9" t="str">
        <f>=HYPERLINK("#'Table 78'!A1", "Please tell us whether or not you would consider saving or investing money in each of these in the future.: Cryptocurrency (e.g. Bitcoin, Ethereum)")</f>
      </c>
      <c r="E86" s="15" t="str">
        <f>=HYPERLINK("#'Full Results'!A694", "694")</f>
      </c>
      <c r="F86" t="s">
        <v>353</v>
      </c>
    </row>
    <row r="87">
      <c r="C87" t="n">
        <v>79</v>
      </c>
      <c r="D87" s="9" t="str">
        <f>=HYPERLINK("#'Table 79'!A1", "Please tell us whether or not you would consider saving or investing money in each of these in the future.: Savings account with a high street bank (e.g. Lloyds, HSBC)")</f>
      </c>
      <c r="E87" s="15" t="str">
        <f>=HYPERLINK("#'Full Results'!A703", "703")</f>
      </c>
      <c r="F87" t="s">
        <v>353</v>
      </c>
    </row>
    <row r="88">
      <c r="C88" t="n">
        <v>80</v>
      </c>
      <c r="D88" s="9" t="str">
        <f>=HYPERLINK("#'Table 80'!A1", "Please tell us whether or not you would consider saving or investing money in each of these in the future.: Savings account with an online-only bank (e.g. Monzo, Starling)")</f>
      </c>
      <c r="E88" s="15" t="str">
        <f>=HYPERLINK("#'Full Results'!A712", "712")</f>
      </c>
      <c r="F88" t="s">
        <v>353</v>
      </c>
    </row>
    <row r="89">
      <c r="C89" t="n">
        <v>81</v>
      </c>
      <c r="D89" s="9" t="str">
        <f>=HYPERLINK("#'Table 81'!A1", "Please tell us whether or not you would consider saving or investing money in each of these in the future.: Keeping money in your current account")</f>
      </c>
      <c r="E89" s="15" t="str">
        <f>=HYPERLINK("#'Full Results'!A721", "721")</f>
      </c>
      <c r="F89" t="s">
        <v>353</v>
      </c>
    </row>
    <row r="90">
      <c r="C90" t="n">
        <v>82</v>
      </c>
      <c r="D90" s="9" t="str">
        <f>=HYPERLINK("#'Table 82'!A1", "Please tell us whether or not you would consider saving or investing money in each of these in the future.: Cash ISA")</f>
      </c>
      <c r="E90" s="15" t="str">
        <f>=HYPERLINK("#'Full Results'!A730", "730")</f>
      </c>
      <c r="F90" t="s">
        <v>353</v>
      </c>
    </row>
    <row r="91">
      <c r="C91" t="n">
        <v>83</v>
      </c>
      <c r="D91" s="9" t="str">
        <f>=HYPERLINK("#'Table 83'!A1", "Please tell us whether or not you would consider saving or investing money in each of these in the future.: Stocks and shares ISA")</f>
      </c>
      <c r="E91" s="15" t="str">
        <f>=HYPERLINK("#'Full Results'!A739", "739")</f>
      </c>
      <c r="F91" t="s">
        <v>353</v>
      </c>
    </row>
    <row r="92">
      <c r="C92" t="n">
        <v>84</v>
      </c>
      <c r="D92" s="9" t="str">
        <f>=HYPERLINK("#'Table 84'!A1", "Please tell us whether or not you would consider saving or investing money in each of these in the future.: Owning individual stocks and shares directly")</f>
      </c>
      <c r="E92" s="15" t="str">
        <f>=HYPERLINK("#'Full Results'!A748", "748")</f>
      </c>
      <c r="F92" t="s">
        <v>353</v>
      </c>
    </row>
    <row r="93">
      <c r="C93" t="n">
        <v>85</v>
      </c>
      <c r="D93" s="9" t="str">
        <f>=HYPERLINK("#'Table 85'!A1", "Please tell us whether or not you would consider saving or investing money in each of these in the future.: Mutual funds (a diverse portfolio of different stocks, bonds or other assets)")</f>
      </c>
      <c r="E93" s="15" t="str">
        <f>=HYPERLINK("#'Full Results'!A757", "757")</f>
      </c>
      <c r="F93" t="s">
        <v>353</v>
      </c>
    </row>
    <row r="94">
      <c r="C94" t="n">
        <v>86</v>
      </c>
      <c r="D94" s="9" t="str">
        <f>=HYPERLINK("#'Table 86'!A1", "Please tell us whether or not you would consider saving or investing money in each of these in the future.: Bonds (from a government or company that pays regular interest)")</f>
      </c>
      <c r="E94" s="15" t="str">
        <f>=HYPERLINK("#'Full Results'!A766", "766")</f>
      </c>
      <c r="F94" t="s">
        <v>353</v>
      </c>
    </row>
    <row r="95">
      <c r="C95" t="n">
        <v>87</v>
      </c>
      <c r="D95" s="9" t="str">
        <f>=HYPERLINK("#'Table 87'!A1", "Grid Summary: For each of the following options for saving or storing money, how safe or risky do you perceive it to be?")</f>
      </c>
      <c r="E95" s="8"/>
      <c r="F95" t="s">
        <v>79</v>
      </c>
    </row>
    <row r="96">
      <c r="C96" t="n">
        <v>88</v>
      </c>
      <c r="D96" s="9" t="str">
        <f>=HYPERLINK("#'Table 88'!A1", "For each of the following options for saving or storing money, how safe or risky do you perceive it to be?: Cryptocurrency (e.g. Bitcoin, Ethereum)")</f>
      </c>
      <c r="E96" s="15" t="str">
        <f>=HYPERLINK("#'Full Results'!A775", "775")</f>
      </c>
      <c r="F96" t="s">
        <v>79</v>
      </c>
    </row>
    <row r="97">
      <c r="C97" t="n">
        <v>89</v>
      </c>
      <c r="D97" s="9" t="str">
        <f>=HYPERLINK("#'Table 89'!A1", "For each of the following options for saving or storing money, how safe or risky do you perceive it to be?: Savings account with a high street bank (e.g. Lloyds, HSBC)")</f>
      </c>
      <c r="E97" s="15" t="str">
        <f>=HYPERLINK("#'Full Results'!A784", "784")</f>
      </c>
      <c r="F97" t="s">
        <v>79</v>
      </c>
    </row>
    <row r="98">
      <c r="C98" t="n">
        <v>90</v>
      </c>
      <c r="D98" s="9" t="str">
        <f>=HYPERLINK("#'Table 90'!A1", "For each of the following options for saving or storing money, how safe or risky do you perceive it to be?: Savings account with an online-only bank (e.g. Monzo, Starling)")</f>
      </c>
      <c r="E98" s="15" t="str">
        <f>=HYPERLINK("#'Full Results'!A793", "793")</f>
      </c>
      <c r="F98" t="s">
        <v>79</v>
      </c>
    </row>
    <row r="99">
      <c r="C99" t="n">
        <v>91</v>
      </c>
      <c r="D99" s="9" t="str">
        <f>=HYPERLINK("#'Table 91'!A1", "For each of the following options for saving or storing money, how safe or risky do you perceive it to be?: Keeping money in your current account")</f>
      </c>
      <c r="E99" s="15" t="str">
        <f>=HYPERLINK("#'Full Results'!A802", "802")</f>
      </c>
      <c r="F99" t="s">
        <v>79</v>
      </c>
    </row>
    <row r="100">
      <c r="C100" t="n">
        <v>92</v>
      </c>
      <c r="D100" s="9" t="str">
        <f>=HYPERLINK("#'Table 92'!A1", "For each of the following options for saving or storing money, how safe or risky do you perceive it to be?: Cash ISA")</f>
      </c>
      <c r="E100" s="15" t="str">
        <f>=HYPERLINK("#'Full Results'!A811", "811")</f>
      </c>
      <c r="F100" t="s">
        <v>79</v>
      </c>
    </row>
    <row r="101">
      <c r="C101" t="n">
        <v>93</v>
      </c>
      <c r="D101" s="9" t="str">
        <f>=HYPERLINK("#'Table 93'!A1", "For each of the following options for saving or storing money, how safe or risky do you perceive it to be?: Stocks and shares ISA")</f>
      </c>
      <c r="E101" s="15" t="str">
        <f>=HYPERLINK("#'Full Results'!A820", "820")</f>
      </c>
      <c r="F101" t="s">
        <v>79</v>
      </c>
    </row>
    <row r="102">
      <c r="C102" t="n">
        <v>94</v>
      </c>
      <c r="D102" s="9" t="str">
        <f>=HYPERLINK("#'Table 94'!A1", "For each of the following options for saving or storing money, how safe or risky do you perceive it to be?: Owning individual stocks and shares directly")</f>
      </c>
      <c r="E102" s="15" t="str">
        <f>=HYPERLINK("#'Full Results'!A829", "829")</f>
      </c>
      <c r="F102" t="s">
        <v>79</v>
      </c>
    </row>
    <row r="103">
      <c r="C103" t="n">
        <v>95</v>
      </c>
      <c r="D103" s="9" t="str">
        <f>=HYPERLINK("#'Table 95'!A1", "For each of the following options for saving or storing money, how safe or risky do you perceive it to be?: Mutual funds (a diverse portfolio of different stocks, bonds or other assets)")</f>
      </c>
      <c r="E103" s="15" t="str">
        <f>=HYPERLINK("#'Full Results'!A838", "838")</f>
      </c>
      <c r="F103" t="s">
        <v>79</v>
      </c>
    </row>
    <row r="104">
      <c r="C104" t="n">
        <v>96</v>
      </c>
      <c r="D104" s="9" t="str">
        <f>=HYPERLINK("#'Table 96'!A1", "For each of the following options for saving or storing money, how safe or risky do you perceive it to be?: Bonds (from a government or company that pays regular interest)")</f>
      </c>
      <c r="E104" s="15" t="str">
        <f>=HYPERLINK("#'Full Results'!A847", "847")</f>
      </c>
      <c r="F104" t="s">
        <v>79</v>
      </c>
    </row>
    <row r="105">
      <c r="C105" t="n">
        <v>97</v>
      </c>
      <c r="D105" s="9" t="str">
        <f>=HYPERLINK("#'Table 97'!A1", "Grid Summary: How positive or negative do you feel about each of these options for saving or investing money?")</f>
      </c>
      <c r="E105" s="8"/>
      <c r="F105" t="s">
        <v>79</v>
      </c>
    </row>
    <row r="106">
      <c r="C106" t="n">
        <v>98</v>
      </c>
      <c r="D106" s="9" t="str">
        <f>=HYPERLINK("#'Table 98'!A1", "How positive or negative do you feel about each of these options for saving or investing money?: Cryptocurrency (e.g. Bitcoin, Ethereum)")</f>
      </c>
      <c r="E106" s="15" t="str">
        <f>=HYPERLINK("#'Full Results'!A856", "856")</f>
      </c>
      <c r="F106" t="s">
        <v>79</v>
      </c>
    </row>
    <row r="107">
      <c r="C107" t="n">
        <v>99</v>
      </c>
      <c r="D107" s="9" t="str">
        <f>=HYPERLINK("#'Table 99'!A1", "How positive or negative do you feel about each of these options for saving or investing money?: Savings account with a high street bank (e.g. Lloyds, HSBC)")</f>
      </c>
      <c r="E107" s="15" t="str">
        <f>=HYPERLINK("#'Full Results'!A867", "867")</f>
      </c>
      <c r="F107" t="s">
        <v>79</v>
      </c>
    </row>
    <row r="108">
      <c r="C108" t="n">
        <v>100</v>
      </c>
      <c r="D108" s="9" t="str">
        <f>=HYPERLINK("#'Table 100'!A1", "How positive or negative do you feel about each of these options for saving or investing money?: Savings account with an online-only bank (e.g. Monzo, Starling)")</f>
      </c>
      <c r="E108" s="15" t="str">
        <f>=HYPERLINK("#'Full Results'!A878", "878")</f>
      </c>
      <c r="F108" t="s">
        <v>79</v>
      </c>
    </row>
    <row r="109">
      <c r="C109" t="n">
        <v>101</v>
      </c>
      <c r="D109" s="9" t="str">
        <f>=HYPERLINK("#'Table 101'!A1", "How positive or negative do you feel about each of these options for saving or investing money?: Keeping money in your current account")</f>
      </c>
      <c r="E109" s="15" t="str">
        <f>=HYPERLINK("#'Full Results'!A889", "889")</f>
      </c>
      <c r="F109" t="s">
        <v>79</v>
      </c>
    </row>
    <row r="110">
      <c r="C110" t="n">
        <v>102</v>
      </c>
      <c r="D110" s="9" t="str">
        <f>=HYPERLINK("#'Table 102'!A1", "How positive or negative do you feel about each of these options for saving or investing money?: Cash ISA")</f>
      </c>
      <c r="E110" s="15" t="str">
        <f>=HYPERLINK("#'Full Results'!A900", "900")</f>
      </c>
      <c r="F110" t="s">
        <v>79</v>
      </c>
    </row>
    <row r="111">
      <c r="C111" t="n">
        <v>103</v>
      </c>
      <c r="D111" s="9" t="str">
        <f>=HYPERLINK("#'Table 103'!A1", "How positive or negative do you feel about each of these options for saving or investing money?: Stocks and shares ISA")</f>
      </c>
      <c r="E111" s="15" t="str">
        <f>=HYPERLINK("#'Full Results'!A911", "911")</f>
      </c>
      <c r="F111" t="s">
        <v>79</v>
      </c>
    </row>
    <row r="112">
      <c r="C112" t="n">
        <v>104</v>
      </c>
      <c r="D112" s="9" t="str">
        <f>=HYPERLINK("#'Table 104'!A1", "How positive or negative do you feel about each of these options for saving or investing money?: Owning individual stocks and shares directly")</f>
      </c>
      <c r="E112" s="15" t="str">
        <f>=HYPERLINK("#'Full Results'!A922", "922")</f>
      </c>
      <c r="F112" t="s">
        <v>79</v>
      </c>
    </row>
    <row r="113">
      <c r="C113" t="n">
        <v>105</v>
      </c>
      <c r="D113" s="9" t="str">
        <f>=HYPERLINK("#'Table 105'!A1", "How positive or negative do you feel about each of these options for saving or investing money?: Mutual funds (a diverse portfolio of different stocks, bonds or other assets)")</f>
      </c>
      <c r="E113" s="15" t="str">
        <f>=HYPERLINK("#'Full Results'!A933", "933")</f>
      </c>
      <c r="F113" t="s">
        <v>79</v>
      </c>
    </row>
    <row r="114">
      <c r="C114" t="n">
        <v>106</v>
      </c>
      <c r="D114" s="9" t="str">
        <f>=HYPERLINK("#'Table 106'!A1", "How positive or negative do you feel about each of these options for saving or investing money?: Bonds (from a government or company that pays regular interest)")</f>
      </c>
      <c r="E114" s="15" t="str">
        <f>=HYPERLINK("#'Full Results'!A944", "944")</f>
      </c>
      <c r="F114" t="s">
        <v>79</v>
      </c>
    </row>
    <row r="115">
      <c r="C115" t="n">
        <v>107</v>
      </c>
      <c r="D115" s="9" t="str">
        <f>=HYPERLINK("#'Table 107'!A1", "")</f>
      </c>
      <c r="E115" s="15" t="str">
        <f>=HYPERLINK("#'Full Results'!A955", "955")</f>
      </c>
      <c r="F115" t="s">
        <v>79</v>
      </c>
    </row>
    <row r="116">
      <c r="C116" t="n">
        <v>108</v>
      </c>
      <c r="D116" s="9" t="str">
        <f>=HYPERLINK("#'Table 108'!A1", " Thinking about your savings strategy over the next five years, how likely are you to include cryptocurrency (e.g., Bitcoin, Ethereum) as part of your savings or investments?")</f>
      </c>
      <c r="E116" s="15" t="str">
        <f>=HYPERLINK("#'Full Results'!A973", "973")</f>
      </c>
      <c r="F116" t="s">
        <v>79</v>
      </c>
    </row>
    <row r="117">
      <c r="C117" t="n">
        <v>109</v>
      </c>
      <c r="D117" s="9" t="str">
        <f>=HYPERLINK("#'Table 109'!A1", "When budgeting or making spending decisions, which of the following approaches do you agree with? Select all that apply")</f>
      </c>
      <c r="E117" s="15" t="str">
        <f>=HYPERLINK("#'Full Results'!A982", "982")</f>
      </c>
      <c r="F117" t="s">
        <v>79</v>
      </c>
    </row>
    <row r="118">
      <c r="C118" t="n">
        <v>110</v>
      </c>
      <c r="D118" s="9" t="str">
        <f>=HYPERLINK("#'Table 110'!A1", "")</f>
      </c>
      <c r="E118" s="15" t="str">
        <f>=HYPERLINK("#'Full Results'!A992", "992")</f>
      </c>
      <c r="F118" t="s">
        <v>79</v>
      </c>
    </row>
    <row r="119">
      <c r="C119" t="n">
        <v>111</v>
      </c>
      <c r="D119" s="9" t="str">
        <f>=HYPERLINK("#'Table 111'!A1", " Have you heard of or used crypto wallets to store value or savings?")</f>
      </c>
      <c r="E119" s="15" t="str">
        <f>=HYPERLINK("#'Full Results'!A1009", "1009")</f>
      </c>
      <c r="F119" t="s">
        <v>79</v>
      </c>
    </row>
    <row r="120">
      <c r="C120" t="n">
        <v>112</v>
      </c>
      <c r="D120" s="9" t="str">
        <f>=HYPERLINK("#'Table 112'!A1", "What features of crypto wallets do you enjoy or find useful, if any? Select all that apply")</f>
      </c>
      <c r="E120" s="15" t="str">
        <f>=HYPERLINK("#'Full Results'!A1016", "1016")</f>
      </c>
      <c r="F120" t="s">
        <v>449</v>
      </c>
    </row>
    <row r="121">
      <c r="C121" t="n">
        <v>113</v>
      </c>
      <c r="D121" s="9" t="str">
        <f>=HYPERLINK("#'Table 113'!A1", "What stops you from making use of crypto wallets? Select all that apply")</f>
      </c>
      <c r="E121" s="15" t="str">
        <f>=HYPERLINK("#'Full Results'!A1032", "1032")</f>
      </c>
      <c r="F121" t="s">
        <v>462</v>
      </c>
    </row>
    <row r="122">
      <c r="C122" t="n">
        <v>114</v>
      </c>
      <c r="D122" s="9" t="str">
        <f>=HYPERLINK("#'Table 114'!A1", "Thinking about music and audio streaming services (e.g. Spotify, Apple Music, YouTube Music), please tell us what you most like about using them, if anything?")</f>
      </c>
      <c r="E122" s="15" t="str">
        <f>=HYPERLINK("#'Full Results'!A1048", "1048")</f>
      </c>
      <c r="F122" t="s">
        <v>79</v>
      </c>
    </row>
    <row r="123">
      <c r="C123" t="n">
        <v>115</v>
      </c>
      <c r="D123" s="9" t="str">
        <f>=HYPERLINK("#'Table 115'!A1", " [OLD VERSION] And please tell us what you most dislike about using music and audio streaming services (e.g. Spotify, Apple Music, YouTube Music).")</f>
      </c>
      <c r="E123" s="15" t="str">
        <f>=HYPERLINK("#'Full Results'!A1064", "1064")</f>
      </c>
      <c r="F123" t="s">
        <v>491</v>
      </c>
    </row>
    <row r="124">
      <c r="C124" t="n">
        <v>116</v>
      </c>
      <c r="D124" s="9" t="str">
        <f>=HYPERLINK("#'Table 116'!A1", "And please tell us what you most dislike about using music and audio streaming services (e.g. Spotify, Apple Music, YouTube Music).")</f>
      </c>
      <c r="E124" s="15" t="str">
        <f>=HYPERLINK("#'Full Results'!A1080", "1080")</f>
      </c>
      <c r="F124" t="s">
        <v>79</v>
      </c>
    </row>
    <row r="125">
      <c r="C125" t="n">
        <v>117</v>
      </c>
      <c r="D125" s="9" t="str">
        <f>=HYPERLINK("#'Table 117'!A1", " Have you ever been rejected from a bank loan?")</f>
      </c>
      <c r="E125" s="15" t="str">
        <f>=HYPERLINK("#'Full Results'!A1096", "1096")</f>
      </c>
      <c r="F125" t="s">
        <v>79</v>
      </c>
    </row>
  </sheetData>
  <pageMargins left="0.7" right="0.7" top="0.75" bottom="0.75" header="0.3" footer="0.3"/>
  <pageSetup paperSize="9" orientation="portrait" horizontalDpi="300" verticalDpi="300" r:id="rId2"/>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ySplit="8" xSplit="2" topLeftCell="C9" activePane="bottomRight" state="frozen"/>
      <selection pane="bottomRight"/>
    </sheetView>
  </sheetViews>
  <sheetFormatPr defaultRowHeight="15.0" baseColWidth="10"/>
  <cols>
    <col min="2" max="2" width="20.71" hidden="0" customWidth="1"/>
    <col min="3" max="3" width="10.71" hidden="0" customWidth="1"/>
    <col min="4" max="4" width="10.71" hidden="0" customWidth="1"/>
    <col min="5" max="5" width="10.71" hidden="0" customWidth="1"/>
    <col min="6" max="6" width="10.71" hidden="0" customWidth="1"/>
    <col min="7" max="7" width="10.71" hidden="0" customWidth="1"/>
    <col min="8" max="8" width="10.71" hidden="0" customWidth="1"/>
    <col min="9" max="9" width="10.71" hidden="0" customWidth="1"/>
    <col min="10" max="10" width="2.2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10.71" hidden="0" customWidth="1"/>
    <col min="19" max="19" width="10.71" hidden="0" customWidth="1"/>
    <col min="20" max="20" width="10.71" hidden="0" customWidth="1"/>
    <col min="21" max="21" width="10.71" hidden="0" customWidth="1"/>
    <col min="22" max="22" width="10.71" hidden="0" customWidth="1"/>
    <col min="23" max="23" width="10.71" hidden="0" customWidth="1"/>
    <col min="24" max="24" width="10.71" hidden="0" customWidth="1"/>
    <col min="25" max="25" width="10.71" hidden="0" customWidth="1"/>
    <col min="26" max="26" width="2.2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10.71" hidden="0" customWidth="1"/>
    <col min="34" max="34" width="10.71" hidden="0" customWidth="1"/>
    <col min="35" max="35" width="10.7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10.71" hidden="0" customWidth="1"/>
    <col min="44" max="44" width="10.71" hidden="0" customWidth="1"/>
    <col min="45" max="45" width="10.71" hidden="0" customWidth="1"/>
    <col min="46" max="46" width="10.71" hidden="0" customWidth="1"/>
    <col min="47" max="47" width="10.71" hidden="0" customWidth="1"/>
    <col min="48" max="48" width="10.71" hidden="0" customWidth="1"/>
    <col min="49" max="49" width="10.71" hidden="0" customWidth="1"/>
    <col min="50" max="50" width="10.71" hidden="0" customWidth="1"/>
    <col min="51" max="51" width="2.21" hidden="0" customWidth="1"/>
  </cols>
  <sheetData>
    <row r="2" ht="40" customHeight="1">
      <c r="D2" s="1" t="s">
        <v>497</v>
      </c>
    </row>
    <row r="5" ht="30" customHeight="1">
      <c r="B5" s="14"/>
      <c r="C5" s="14"/>
      <c r="D5" s="14" t="s">
        <v>62</v>
      </c>
      <c r="E5" s="14"/>
      <c r="F5" s="14"/>
      <c r="G5" s="14"/>
      <c r="H5" s="14"/>
      <c r="I5" s="14"/>
      <c r="J5" s="14"/>
      <c r="K5" s="14" t="s">
        <v>63</v>
      </c>
      <c r="L5" s="14"/>
      <c r="M5" s="14"/>
      <c r="N5" s="14" t="s">
        <v>64</v>
      </c>
      <c r="O5" s="14"/>
      <c r="P5" s="14"/>
      <c r="Q5" s="14"/>
      <c r="R5" s="14"/>
      <c r="S5" s="14"/>
      <c r="T5" s="14"/>
      <c r="U5" s="14"/>
      <c r="V5" s="14"/>
      <c r="W5" s="14"/>
      <c r="X5" s="14"/>
      <c r="Y5" s="14"/>
      <c r="Z5" s="14"/>
      <c r="AA5" s="14" t="s">
        <v>65</v>
      </c>
      <c r="AB5" s="14"/>
      <c r="AC5" s="14"/>
      <c r="AD5" s="14"/>
      <c r="AE5" s="14"/>
      <c r="AF5" s="14" t="s">
        <v>66</v>
      </c>
      <c r="AG5" s="14"/>
      <c r="AH5" s="14"/>
      <c r="AI5" s="14"/>
      <c r="AJ5" s="14"/>
      <c r="AK5" s="14"/>
      <c r="AL5" s="14"/>
      <c r="AM5" s="14"/>
      <c r="AN5" s="14"/>
      <c r="AO5" s="14"/>
      <c r="AP5" s="14"/>
      <c r="AQ5" s="14"/>
      <c r="AR5" s="14"/>
      <c r="AS5" s="14"/>
      <c r="AT5" s="14"/>
      <c r="AU5" s="14"/>
      <c r="AV5" s="14"/>
      <c r="AW5" s="14"/>
      <c r="AX5" s="14"/>
    </row>
    <row r="6">
      <c r="B6" t="s">
        <v>15</v>
      </c>
      <c r="C6" s="10" t="s">
        <v>16</v>
      </c>
      <c r="D6" s="13" t="s">
        <v>17</v>
      </c>
      <c r="E6" s="13" t="s">
        <v>18</v>
      </c>
      <c r="F6" s="13" t="s">
        <v>19</v>
      </c>
      <c r="G6" s="13" t="s">
        <v>20</v>
      </c>
      <c r="H6" s="13" t="s">
        <v>21</v>
      </c>
      <c r="I6" s="13" t="s">
        <v>22</v>
      </c>
      <c r="K6" s="13" t="s">
        <v>25</v>
      </c>
      <c r="L6" s="13" t="s">
        <v>26</v>
      </c>
      <c r="N6" s="13" t="s">
        <v>27</v>
      </c>
      <c r="O6" s="13" t="s">
        <v>28</v>
      </c>
      <c r="P6" s="13" t="s">
        <v>29</v>
      </c>
      <c r="Q6" s="13" t="s">
        <v>30</v>
      </c>
      <c r="R6" s="13" t="s">
        <v>31</v>
      </c>
      <c r="S6" s="13" t="s">
        <v>32</v>
      </c>
      <c r="T6" s="13" t="s">
        <v>33</v>
      </c>
      <c r="U6" s="13" t="s">
        <v>34</v>
      </c>
      <c r="V6" s="13" t="s">
        <v>35</v>
      </c>
      <c r="W6" s="13" t="s">
        <v>36</v>
      </c>
      <c r="X6" s="13" t="s">
        <v>37</v>
      </c>
      <c r="Y6" s="13" t="s">
        <v>38</v>
      </c>
      <c r="AA6" s="13" t="s">
        <v>39</v>
      </c>
      <c r="AB6" s="13" t="s">
        <v>40</v>
      </c>
      <c r="AC6" s="13" t="s">
        <v>41</v>
      </c>
      <c r="AD6" s="13" t="s">
        <v>42</v>
      </c>
      <c r="AF6" s="13" t="s">
        <v>43</v>
      </c>
      <c r="AG6" s="13" t="s">
        <v>44</v>
      </c>
      <c r="AH6" s="13" t="s">
        <v>45</v>
      </c>
      <c r="AI6" s="13" t="s">
        <v>46</v>
      </c>
      <c r="AJ6" s="13" t="s">
        <v>47</v>
      </c>
      <c r="AK6" s="13" t="s">
        <v>48</v>
      </c>
      <c r="AL6" s="13" t="s">
        <v>49</v>
      </c>
      <c r="AM6" s="13" t="s">
        <v>50</v>
      </c>
      <c r="AN6" s="13" t="s">
        <v>51</v>
      </c>
      <c r="AO6" s="13" t="s">
        <v>52</v>
      </c>
      <c r="AP6" s="13" t="s">
        <v>53</v>
      </c>
      <c r="AQ6" s="13" t="s">
        <v>54</v>
      </c>
      <c r="AR6" s="13" t="s">
        <v>55</v>
      </c>
      <c r="AS6" s="13" t="s">
        <v>56</v>
      </c>
      <c r="AT6" s="13" t="s">
        <v>57</v>
      </c>
      <c r="AU6" s="13" t="s">
        <v>58</v>
      </c>
      <c r="AV6" s="13" t="s">
        <v>59</v>
      </c>
      <c r="AW6" s="13" t="s">
        <v>60</v>
      </c>
      <c r="AX6" s="13" t="s">
        <v>61</v>
      </c>
    </row>
    <row r="7" ht="20" customHeight="1">
      <c r="B7" s="11" t="s">
        <v>23</v>
      </c>
      <c r="C7" s="11" t="n">
        <v>2053</v>
      </c>
      <c r="D7" s="11" t="n">
        <v>282</v>
      </c>
      <c r="E7" s="11" t="n">
        <v>347</v>
      </c>
      <c r="F7" s="11" t="n">
        <v>347</v>
      </c>
      <c r="G7" s="11" t="n">
        <v>347</v>
      </c>
      <c r="H7" s="11" t="n">
        <v>295</v>
      </c>
      <c r="I7" s="11" t="n">
        <v>435</v>
      </c>
      <c r="J7" s="11"/>
      <c r="K7" s="11" t="n">
        <v>1018</v>
      </c>
      <c r="L7" s="11" t="n">
        <v>1034</v>
      </c>
      <c r="M7" s="11"/>
      <c r="N7" s="11" t="n">
        <v>284</v>
      </c>
      <c r="O7" s="11" t="n">
        <v>278</v>
      </c>
      <c r="P7" s="11" t="n">
        <v>169</v>
      </c>
      <c r="Q7" s="11" t="n">
        <v>188</v>
      </c>
      <c r="R7" s="11" t="n">
        <v>160</v>
      </c>
      <c r="S7" s="11" t="n">
        <v>187</v>
      </c>
      <c r="T7" s="11" t="n">
        <v>166</v>
      </c>
      <c r="U7" s="11" t="n">
        <v>87</v>
      </c>
      <c r="V7" s="11" t="n">
        <v>211</v>
      </c>
      <c r="W7" s="11" t="n">
        <v>174</v>
      </c>
      <c r="X7" s="11" t="n">
        <v>98</v>
      </c>
      <c r="Y7" s="11" t="n">
        <v>51</v>
      </c>
      <c r="Z7" s="11"/>
      <c r="AA7" s="11" t="n">
        <v>570</v>
      </c>
      <c r="AB7" s="11" t="n">
        <v>547</v>
      </c>
      <c r="AC7" s="11" t="n">
        <v>406</v>
      </c>
      <c r="AD7" s="11" t="n">
        <v>517</v>
      </c>
      <c r="AE7" s="11"/>
      <c r="AF7" s="11" t="n">
        <v>148</v>
      </c>
      <c r="AG7" s="11" t="n">
        <v>872</v>
      </c>
      <c r="AH7" s="11" t="n">
        <v>132</v>
      </c>
      <c r="AI7" s="11" t="n">
        <v>108</v>
      </c>
      <c r="AJ7" s="11" t="n">
        <v>65</v>
      </c>
      <c r="AK7" s="11" t="n">
        <v>65</v>
      </c>
      <c r="AL7" s="11" t="n">
        <v>139</v>
      </c>
      <c r="AM7" s="11" t="n">
        <v>2</v>
      </c>
      <c r="AN7" s="11" t="n">
        <v>139</v>
      </c>
      <c r="AO7" s="11" t="n">
        <v>159</v>
      </c>
      <c r="AP7" s="11" t="n">
        <v>39</v>
      </c>
      <c r="AQ7" s="11" t="n">
        <v>148</v>
      </c>
      <c r="AR7" s="11" t="n">
        <v>10</v>
      </c>
      <c r="AS7" s="11" t="n">
        <v>10</v>
      </c>
      <c r="AT7" s="11" t="n">
        <v>3</v>
      </c>
      <c r="AU7" s="11" t="n">
        <v>2</v>
      </c>
      <c r="AV7" s="11" t="n">
        <v>5</v>
      </c>
      <c r="AW7" s="11" t="n">
        <v>3</v>
      </c>
      <c r="AX7" s="11" t="n">
        <v>4</v>
      </c>
    </row>
    <row r="8" ht="20" customHeight="1">
      <c r="B8" s="12" t="s">
        <v>24</v>
      </c>
      <c r="C8" s="12" t="n">
        <v>2053</v>
      </c>
      <c r="D8" s="12" t="n">
        <v>284</v>
      </c>
      <c r="E8" s="12" t="n">
        <v>350</v>
      </c>
      <c r="F8" s="12" t="n">
        <v>349</v>
      </c>
      <c r="G8" s="12" t="n">
        <v>350</v>
      </c>
      <c r="H8" s="12" t="n">
        <v>289</v>
      </c>
      <c r="I8" s="12" t="n">
        <v>431</v>
      </c>
      <c r="J8" s="12"/>
      <c r="K8" s="12" t="n">
        <v>1013</v>
      </c>
      <c r="L8" s="12" t="n">
        <v>1039</v>
      </c>
      <c r="M8" s="12"/>
      <c r="N8" s="12" t="n">
        <v>287</v>
      </c>
      <c r="O8" s="12" t="n">
        <v>267</v>
      </c>
      <c r="P8" s="12" t="n">
        <v>164</v>
      </c>
      <c r="Q8" s="12" t="n">
        <v>185</v>
      </c>
      <c r="R8" s="12" t="n">
        <v>144</v>
      </c>
      <c r="S8" s="12" t="n">
        <v>185</v>
      </c>
      <c r="T8" s="12" t="n">
        <v>164</v>
      </c>
      <c r="U8" s="12" t="n">
        <v>82</v>
      </c>
      <c r="V8" s="12" t="n">
        <v>226</v>
      </c>
      <c r="W8" s="12" t="n">
        <v>185</v>
      </c>
      <c r="X8" s="12" t="n">
        <v>103</v>
      </c>
      <c r="Y8" s="12" t="n">
        <v>61</v>
      </c>
      <c r="Z8" s="12"/>
      <c r="AA8" s="12" t="n">
        <v>551</v>
      </c>
      <c r="AB8" s="12" t="n">
        <v>530</v>
      </c>
      <c r="AC8" s="12" t="n">
        <v>449</v>
      </c>
      <c r="AD8" s="12" t="n">
        <v>510</v>
      </c>
      <c r="AE8" s="12"/>
      <c r="AF8" s="12" t="n">
        <v>150</v>
      </c>
      <c r="AG8" s="12" t="n">
        <v>866</v>
      </c>
      <c r="AH8" s="12" t="n">
        <v>133</v>
      </c>
      <c r="AI8" s="12" t="n">
        <v>107</v>
      </c>
      <c r="AJ8" s="12" t="n">
        <v>66</v>
      </c>
      <c r="AK8" s="12" t="n">
        <v>64</v>
      </c>
      <c r="AL8" s="12" t="n">
        <v>140</v>
      </c>
      <c r="AM8" s="12" t="n">
        <v>2</v>
      </c>
      <c r="AN8" s="12" t="n">
        <v>140</v>
      </c>
      <c r="AO8" s="12" t="n">
        <v>160</v>
      </c>
      <c r="AP8" s="12" t="n">
        <v>39</v>
      </c>
      <c r="AQ8" s="12" t="n">
        <v>149</v>
      </c>
      <c r="AR8" s="12" t="n">
        <v>10</v>
      </c>
      <c r="AS8" s="12" t="n">
        <v>11</v>
      </c>
      <c r="AT8" s="12" t="n">
        <v>3</v>
      </c>
      <c r="AU8" s="12" t="n">
        <v>2</v>
      </c>
      <c r="AV8" s="12" t="n">
        <v>5</v>
      </c>
      <c r="AW8" s="12" t="n">
        <v>3</v>
      </c>
      <c r="AX8" s="12" t="n">
        <v>3</v>
      </c>
    </row>
    <row r="11">
      <c r="B11" s="7" t="s">
        <v>78</v>
      </c>
    </row>
    <row r="12">
      <c r="B12" s="23" t="s">
        <v>79</v>
      </c>
      <c r="C12" s="19"/>
      <c r="D12" s="19"/>
      <c r="E12" s="19"/>
      <c r="F12" s="19"/>
      <c r="G12" s="19"/>
      <c r="H12" s="19"/>
      <c r="I12" s="19"/>
      <c r="J12" s="19"/>
      <c r="K12" s="19"/>
      <c r="L12" s="19"/>
      <c r="M12" s="19"/>
      <c r="N12" s="19"/>
      <c r="O12" s="19"/>
      <c r="P12" s="19"/>
      <c r="Q12" s="19"/>
      <c r="R12" s="19"/>
      <c r="S12" s="19"/>
      <c r="T12" s="19"/>
      <c r="U12" s="19"/>
      <c r="V12" s="19"/>
      <c r="W12" s="19"/>
      <c r="X12" s="19"/>
      <c r="Y12" s="19"/>
      <c r="Z12" s="19"/>
      <c r="AA12" s="19"/>
      <c r="AB12" s="19"/>
      <c r="AC12" s="19"/>
      <c r="AD12" s="19"/>
      <c r="AE12" s="19"/>
      <c r="AF12" s="19"/>
      <c r="AG12" s="19"/>
      <c r="AH12" s="19"/>
      <c r="AI12" s="19"/>
      <c r="AJ12" s="19"/>
      <c r="AK12" s="19"/>
      <c r="AL12" s="19"/>
      <c r="AM12" s="19"/>
      <c r="AN12" s="19"/>
      <c r="AO12" s="19"/>
      <c r="AP12" s="19"/>
      <c r="AQ12" s="19"/>
      <c r="AR12" s="19"/>
      <c r="AS12" s="19"/>
      <c r="AT12" s="19"/>
      <c r="AU12" s="19"/>
      <c r="AV12" s="19"/>
      <c r="AW12" s="19"/>
      <c r="AX12" s="19"/>
    </row>
    <row r="13">
      <c r="B13" t="s">
        <v>67</v>
      </c>
      <c r="C13" s="19" t="n">
        <v>0.623329640428976</v>
      </c>
      <c r="D13" s="19" t="n">
        <v>0.573642329011064</v>
      </c>
      <c r="E13" s="19" t="n">
        <v>0.642891526561493</v>
      </c>
      <c r="F13" s="19" t="n">
        <v>0.681017086865031</v>
      </c>
      <c r="G13" s="19" t="n">
        <v>0.693510283894331</v>
      </c>
      <c r="H13" s="19" t="n">
        <v>0.656866921237696</v>
      </c>
      <c r="I13" s="19" t="n">
        <v>0.513969146624433</v>
      </c>
      <c r="J13" s="19"/>
      <c r="K13" s="19" t="n">
        <v>0.599456011682235</v>
      </c>
      <c r="L13" s="19" t="n">
        <v>0.646244377426715</v>
      </c>
      <c r="M13" s="19"/>
      <c r="N13" s="19" t="n">
        <v>0.634162190437993</v>
      </c>
      <c r="O13" s="19" t="n">
        <v>0.587852641380118</v>
      </c>
      <c r="P13" s="19" t="n">
        <v>0.640020083944261</v>
      </c>
      <c r="Q13" s="19" t="n">
        <v>0.619019056197635</v>
      </c>
      <c r="R13" s="19" t="n">
        <v>0.625046367035075</v>
      </c>
      <c r="S13" s="19" t="n">
        <v>0.607400813930397</v>
      </c>
      <c r="T13" s="19" t="n">
        <v>0.571438978173514</v>
      </c>
      <c r="U13" s="19" t="n">
        <v>0.537551815480748</v>
      </c>
      <c r="V13" s="19" t="n">
        <v>0.642964310125531</v>
      </c>
      <c r="W13" s="19" t="n">
        <v>0.645573200234093</v>
      </c>
      <c r="X13" s="19" t="n">
        <v>0.679407587142503</v>
      </c>
      <c r="Y13" s="19" t="n">
        <v>0.760010139283322</v>
      </c>
      <c r="Z13" s="19"/>
      <c r="AA13" s="19" t="n">
        <v>0.588286286542762</v>
      </c>
      <c r="AB13" s="19" t="n">
        <v>0.632189418890278</v>
      </c>
      <c r="AC13" s="19" t="n">
        <v>0.64047869572397</v>
      </c>
      <c r="AD13" s="19" t="n">
        <v>0.635168504606184</v>
      </c>
      <c r="AE13" s="19"/>
      <c r="AF13" s="19" t="n">
        <v>0.59357396179484</v>
      </c>
      <c r="AG13" s="19" t="n">
        <v>0.611444585539892</v>
      </c>
      <c r="AH13" s="19" t="n">
        <v>0.718578645221494</v>
      </c>
      <c r="AI13" s="19" t="n">
        <v>0.667617317385831</v>
      </c>
      <c r="AJ13" s="19" t="n">
        <v>0.519337543265284</v>
      </c>
      <c r="AK13" s="19" t="n">
        <v>0.686555919024027</v>
      </c>
      <c r="AL13" s="19" t="n">
        <v>0.608057447094411</v>
      </c>
      <c r="AM13" s="19" t="n">
        <v>1</v>
      </c>
      <c r="AN13" s="19" t="n">
        <v>0.632820086035369</v>
      </c>
      <c r="AO13" s="19" t="n">
        <v>0.643789493238026</v>
      </c>
      <c r="AP13" s="19" t="n">
        <v>0.657788784244446</v>
      </c>
      <c r="AQ13" s="19" t="n">
        <v>0.627129073837748</v>
      </c>
      <c r="AR13" s="19" t="n">
        <v>0.701253825172423</v>
      </c>
      <c r="AS13" s="19" t="n">
        <v>0.504078029820146</v>
      </c>
      <c r="AT13" s="19" t="n">
        <v>0.296096190633258</v>
      </c>
      <c r="AU13" s="19" t="n">
        <v>1</v>
      </c>
      <c r="AV13" s="19" t="n">
        <v>0.387566684837043</v>
      </c>
      <c r="AW13" s="19" t="n">
        <v>0</v>
      </c>
      <c r="AX13" s="19" t="n">
        <v>0.277914084528257</v>
      </c>
    </row>
    <row r="14">
      <c r="B14" t="s">
        <v>68</v>
      </c>
      <c r="C14" s="19" t="n">
        <v>0.4660688422451</v>
      </c>
      <c r="D14" s="19" t="n">
        <v>0.305360066112901</v>
      </c>
      <c r="E14" s="19" t="n">
        <v>0.290349971335403</v>
      </c>
      <c r="F14" s="19" t="n">
        <v>0.469533797783704</v>
      </c>
      <c r="G14" s="19" t="n">
        <v>0.509353882649629</v>
      </c>
      <c r="H14" s="19" t="n">
        <v>0.531641505583538</v>
      </c>
      <c r="I14" s="19" t="n">
        <v>0.632856702855173</v>
      </c>
      <c r="J14" s="19"/>
      <c r="K14" s="19" t="n">
        <v>0.488835565504134</v>
      </c>
      <c r="L14" s="19" t="n">
        <v>0.444319447505093</v>
      </c>
      <c r="M14" s="19"/>
      <c r="N14" s="19" t="n">
        <v>0.367070841318243</v>
      </c>
      <c r="O14" s="19" t="n">
        <v>0.506451761704104</v>
      </c>
      <c r="P14" s="19" t="n">
        <v>0.516271467550607</v>
      </c>
      <c r="Q14" s="19" t="n">
        <v>0.494954377653271</v>
      </c>
      <c r="R14" s="19" t="n">
        <v>0.432385974798327</v>
      </c>
      <c r="S14" s="19" t="n">
        <v>0.452857687025994</v>
      </c>
      <c r="T14" s="19" t="n">
        <v>0.538438877247063</v>
      </c>
      <c r="U14" s="19" t="n">
        <v>0.502338703276005</v>
      </c>
      <c r="V14" s="19" t="n">
        <v>0.468590128732713</v>
      </c>
      <c r="W14" s="19" t="n">
        <v>0.444069017609676</v>
      </c>
      <c r="X14" s="19" t="n">
        <v>0.519897858873999</v>
      </c>
      <c r="Y14" s="19" t="n">
        <v>0.375280353297319</v>
      </c>
      <c r="Z14" s="19"/>
      <c r="AA14" s="19" t="n">
        <v>0.41520101387518</v>
      </c>
      <c r="AB14" s="19" t="n">
        <v>0.482627590316569</v>
      </c>
      <c r="AC14" s="19" t="n">
        <v>0.484763627793112</v>
      </c>
      <c r="AD14" s="19" t="n">
        <v>0.493284973137086</v>
      </c>
      <c r="AE14" s="19"/>
      <c r="AF14" s="19" t="n">
        <v>0.34981008081338</v>
      </c>
      <c r="AG14" s="19" t="n">
        <v>0.578421016471977</v>
      </c>
      <c r="AH14" s="19" t="n">
        <v>0.396818868386769</v>
      </c>
      <c r="AI14" s="19" t="n">
        <v>0.235806909693259</v>
      </c>
      <c r="AJ14" s="19" t="n">
        <v>0.302992595048816</v>
      </c>
      <c r="AK14" s="19" t="n">
        <v>0.422032460328308</v>
      </c>
      <c r="AL14" s="19" t="n">
        <v>0.320905174582463</v>
      </c>
      <c r="AM14" s="19" t="n">
        <v>0</v>
      </c>
      <c r="AN14" s="19" t="n">
        <v>0.455524386216971</v>
      </c>
      <c r="AO14" s="19" t="n">
        <v>0.371825671401074</v>
      </c>
      <c r="AP14" s="19" t="n">
        <v>0.304793331341741</v>
      </c>
      <c r="AQ14" s="19" t="n">
        <v>0.570416670306052</v>
      </c>
      <c r="AR14" s="19" t="n">
        <v>0.600878345038249</v>
      </c>
      <c r="AS14" s="19" t="n">
        <v>0.211554792741133</v>
      </c>
      <c r="AT14" s="19" t="n">
        <v>0</v>
      </c>
      <c r="AU14" s="19" t="n">
        <v>0</v>
      </c>
      <c r="AV14" s="19" t="n">
        <v>0.416942204507905</v>
      </c>
      <c r="AW14" s="19" t="n">
        <v>0.705272611914786</v>
      </c>
      <c r="AX14" s="19" t="n">
        <v>0.277914084528257</v>
      </c>
    </row>
    <row r="15">
      <c r="B15" t="s">
        <v>69</v>
      </c>
      <c r="C15" s="19" t="n">
        <v>0.411347380678515</v>
      </c>
      <c r="D15" s="19" t="n">
        <v>0.377025056400647</v>
      </c>
      <c r="E15" s="19" t="n">
        <v>0.367181757445211</v>
      </c>
      <c r="F15" s="19" t="n">
        <v>0.358494765475586</v>
      </c>
      <c r="G15" s="19" t="n">
        <v>0.372949450334352</v>
      </c>
      <c r="H15" s="19" t="n">
        <v>0.462640714424975</v>
      </c>
      <c r="I15" s="19" t="n">
        <v>0.509466094239069</v>
      </c>
      <c r="J15" s="19"/>
      <c r="K15" s="19" t="n">
        <v>0.377589083034222</v>
      </c>
      <c r="L15" s="19" t="n">
        <v>0.443695820332664</v>
      </c>
      <c r="M15" s="19"/>
      <c r="N15" s="19" t="n">
        <v>0.304440219673593</v>
      </c>
      <c r="O15" s="19" t="n">
        <v>0.439477421336894</v>
      </c>
      <c r="P15" s="19" t="n">
        <v>0.45866004561692</v>
      </c>
      <c r="Q15" s="19" t="n">
        <v>0.432254262748964</v>
      </c>
      <c r="R15" s="19" t="n">
        <v>0.393572174125222</v>
      </c>
      <c r="S15" s="19" t="n">
        <v>0.346819729819352</v>
      </c>
      <c r="T15" s="19" t="n">
        <v>0.421655295722701</v>
      </c>
      <c r="U15" s="19" t="n">
        <v>0.333288740270282</v>
      </c>
      <c r="V15" s="19" t="n">
        <v>0.427984208194294</v>
      </c>
      <c r="W15" s="19" t="n">
        <v>0.497453481186073</v>
      </c>
      <c r="X15" s="19" t="n">
        <v>0.414597591916364</v>
      </c>
      <c r="Y15" s="19" t="n">
        <v>0.587230161709274</v>
      </c>
      <c r="Z15" s="19"/>
      <c r="AA15" s="19" t="n">
        <v>0.458050580641704</v>
      </c>
      <c r="AB15" s="19" t="n">
        <v>0.435595905032186</v>
      </c>
      <c r="AC15" s="19" t="n">
        <v>0.379459187338779</v>
      </c>
      <c r="AD15" s="19" t="n">
        <v>0.364630804026918</v>
      </c>
      <c r="AE15" s="19"/>
      <c r="AF15" s="19" t="n">
        <v>0.356176646042614</v>
      </c>
      <c r="AG15" s="19" t="n">
        <v>0.501769618642516</v>
      </c>
      <c r="AH15" s="19" t="n">
        <v>0.371732634034763</v>
      </c>
      <c r="AI15" s="19" t="n">
        <v>0.274575065681223</v>
      </c>
      <c r="AJ15" s="19" t="n">
        <v>0.26483635059821</v>
      </c>
      <c r="AK15" s="19" t="n">
        <v>0.322025633765502</v>
      </c>
      <c r="AL15" s="19" t="n">
        <v>0.383466719768503</v>
      </c>
      <c r="AM15" s="19" t="n">
        <v>0.534445761093102</v>
      </c>
      <c r="AN15" s="19" t="n">
        <v>0.314332615419588</v>
      </c>
      <c r="AO15" s="19" t="n">
        <v>0.425079775448589</v>
      </c>
      <c r="AP15" s="19" t="n">
        <v>0.405257794298585</v>
      </c>
      <c r="AQ15" s="19" t="n">
        <v>0.294785924409951</v>
      </c>
      <c r="AR15" s="19" t="n">
        <v>0.306185724066711</v>
      </c>
      <c r="AS15" s="19" t="n">
        <v>0.604753850389051</v>
      </c>
      <c r="AT15" s="19" t="n">
        <v>0.389102592068026</v>
      </c>
      <c r="AU15" s="19" t="n">
        <v>0</v>
      </c>
      <c r="AV15" s="19" t="n">
        <v>0.195491110655052</v>
      </c>
      <c r="AW15" s="19" t="n">
        <v>0.294727388085214</v>
      </c>
      <c r="AX15" s="19" t="n">
        <v>0.259244151683178</v>
      </c>
    </row>
    <row r="16">
      <c r="B16" t="s">
        <v>70</v>
      </c>
      <c r="C16" s="19" t="n">
        <v>0.386324912510876</v>
      </c>
      <c r="D16" s="19" t="n">
        <v>0.256765920557575</v>
      </c>
      <c r="E16" s="19" t="n">
        <v>0.305154814797683</v>
      </c>
      <c r="F16" s="19" t="n">
        <v>0.342136774386354</v>
      </c>
      <c r="G16" s="19" t="n">
        <v>0.407698189188843</v>
      </c>
      <c r="H16" s="19" t="n">
        <v>0.444102175163743</v>
      </c>
      <c r="I16" s="19" t="n">
        <v>0.517383810722949</v>
      </c>
      <c r="J16" s="19"/>
      <c r="K16" s="19" t="n">
        <v>0.422035361079091</v>
      </c>
      <c r="L16" s="19" t="n">
        <v>0.351878256624223</v>
      </c>
      <c r="M16" s="19"/>
      <c r="N16" s="19" t="n">
        <v>0.35206400133381</v>
      </c>
      <c r="O16" s="19" t="n">
        <v>0.3903026949402</v>
      </c>
      <c r="P16" s="19" t="n">
        <v>0.363338587606007</v>
      </c>
      <c r="Q16" s="19" t="n">
        <v>0.383501419952729</v>
      </c>
      <c r="R16" s="19" t="n">
        <v>0.461320589092681</v>
      </c>
      <c r="S16" s="19" t="n">
        <v>0.366888209772294</v>
      </c>
      <c r="T16" s="19" t="n">
        <v>0.342607348657648</v>
      </c>
      <c r="U16" s="19" t="n">
        <v>0.474215165813497</v>
      </c>
      <c r="V16" s="19" t="n">
        <v>0.404641091560018</v>
      </c>
      <c r="W16" s="19" t="n">
        <v>0.420424828698011</v>
      </c>
      <c r="X16" s="19" t="n">
        <v>0.408623283656207</v>
      </c>
      <c r="Y16" s="19" t="n">
        <v>0.27291148758388</v>
      </c>
      <c r="Z16" s="19"/>
      <c r="AA16" s="19" t="n">
        <v>0.454210221288259</v>
      </c>
      <c r="AB16" s="19" t="n">
        <v>0.424890517492598</v>
      </c>
      <c r="AC16" s="19" t="n">
        <v>0.307312740092764</v>
      </c>
      <c r="AD16" s="19" t="n">
        <v>0.344781156803932</v>
      </c>
      <c r="AE16" s="19"/>
      <c r="AF16" s="19" t="n">
        <v>0.219495915996718</v>
      </c>
      <c r="AG16" s="19" t="n">
        <v>0.457325374691529</v>
      </c>
      <c r="AH16" s="19" t="n">
        <v>0.374020932153472</v>
      </c>
      <c r="AI16" s="19" t="n">
        <v>0.342200096433026</v>
      </c>
      <c r="AJ16" s="19" t="n">
        <v>0.280198426682292</v>
      </c>
      <c r="AK16" s="19" t="n">
        <v>0.418238599374811</v>
      </c>
      <c r="AL16" s="19" t="n">
        <v>0.326560459407383</v>
      </c>
      <c r="AM16" s="19" t="n">
        <v>0.465554238906898</v>
      </c>
      <c r="AN16" s="19" t="n">
        <v>0.370260044663646</v>
      </c>
      <c r="AO16" s="19" t="n">
        <v>0.315208876298838</v>
      </c>
      <c r="AP16" s="19" t="n">
        <v>0.306330626681739</v>
      </c>
      <c r="AQ16" s="19" t="n">
        <v>0.432037920957297</v>
      </c>
      <c r="AR16" s="19" t="n">
        <v>0.482690165286995</v>
      </c>
      <c r="AS16" s="19" t="n">
        <v>0.0957280519601972</v>
      </c>
      <c r="AT16" s="19" t="n">
        <v>0</v>
      </c>
      <c r="AU16" s="19" t="n">
        <v>0</v>
      </c>
      <c r="AV16" s="19" t="n">
        <v>0</v>
      </c>
      <c r="AW16" s="19" t="n">
        <v>0</v>
      </c>
      <c r="AX16" s="19" t="n">
        <v>0.479792883083338</v>
      </c>
    </row>
    <row r="17">
      <c r="B17" t="s">
        <v>71</v>
      </c>
      <c r="C17" s="19" t="n">
        <v>0.222096701722769</v>
      </c>
      <c r="D17" s="19" t="n">
        <v>0.305486968284524</v>
      </c>
      <c r="E17" s="19" t="n">
        <v>0.327515883863871</v>
      </c>
      <c r="F17" s="19" t="n">
        <v>0.249932084670861</v>
      </c>
      <c r="G17" s="19" t="n">
        <v>0.19555434468271</v>
      </c>
      <c r="H17" s="19" t="n">
        <v>0.140701324233588</v>
      </c>
      <c r="I17" s="19" t="n">
        <v>0.135059625360247</v>
      </c>
      <c r="J17" s="19"/>
      <c r="K17" s="19" t="n">
        <v>0.214603044755638</v>
      </c>
      <c r="L17" s="19" t="n">
        <v>0.228654190734576</v>
      </c>
      <c r="M17" s="19"/>
      <c r="N17" s="19" t="n">
        <v>0.327660500547038</v>
      </c>
      <c r="O17" s="19" t="n">
        <v>0.201495007214011</v>
      </c>
      <c r="P17" s="19" t="n">
        <v>0.239092723171051</v>
      </c>
      <c r="Q17" s="19" t="n">
        <v>0.183165155991412</v>
      </c>
      <c r="R17" s="19" t="n">
        <v>0.204832676398048</v>
      </c>
      <c r="S17" s="19" t="n">
        <v>0.256531025991892</v>
      </c>
      <c r="T17" s="19" t="n">
        <v>0.185569177508248</v>
      </c>
      <c r="U17" s="19" t="n">
        <v>0.151712675985299</v>
      </c>
      <c r="V17" s="19" t="n">
        <v>0.233649718901265</v>
      </c>
      <c r="W17" s="19" t="n">
        <v>0.170713226932402</v>
      </c>
      <c r="X17" s="19" t="n">
        <v>0.124901146204471</v>
      </c>
      <c r="Y17" s="19" t="n">
        <v>0.294207641334308</v>
      </c>
      <c r="Z17" s="19"/>
      <c r="AA17" s="19" t="n">
        <v>0.208253463797146</v>
      </c>
      <c r="AB17" s="19" t="n">
        <v>0.194239194554091</v>
      </c>
      <c r="AC17" s="19" t="n">
        <v>0.234884047431283</v>
      </c>
      <c r="AD17" s="19" t="n">
        <v>0.256546752917396</v>
      </c>
      <c r="AE17" s="19"/>
      <c r="AF17" s="19" t="n">
        <v>0.312136897951092</v>
      </c>
      <c r="AG17" s="19" t="n">
        <v>0.142994464934728</v>
      </c>
      <c r="AH17" s="19" t="n">
        <v>0.182782537252809</v>
      </c>
      <c r="AI17" s="19" t="n">
        <v>0.328515051705255</v>
      </c>
      <c r="AJ17" s="19" t="n">
        <v>0.235756519620342</v>
      </c>
      <c r="AK17" s="19" t="n">
        <v>0.275301696986281</v>
      </c>
      <c r="AL17" s="19" t="n">
        <v>0.333091993952101</v>
      </c>
      <c r="AM17" s="19" t="n">
        <v>0</v>
      </c>
      <c r="AN17" s="19" t="n">
        <v>0.250579690988241</v>
      </c>
      <c r="AO17" s="19" t="n">
        <v>0.284490009002834</v>
      </c>
      <c r="AP17" s="19" t="n">
        <v>0.495317470861581</v>
      </c>
      <c r="AQ17" s="19" t="n">
        <v>0.218526068266323</v>
      </c>
      <c r="AR17" s="19" t="n">
        <v>0.394907602353455</v>
      </c>
      <c r="AS17" s="19" t="n">
        <v>0.294985853966598</v>
      </c>
      <c r="AT17" s="19" t="n">
        <v>0.389102592068026</v>
      </c>
      <c r="AU17" s="19" t="n">
        <v>0</v>
      </c>
      <c r="AV17" s="19" t="n">
        <v>0.425333372107052</v>
      </c>
      <c r="AW17" s="19" t="n">
        <v>1</v>
      </c>
      <c r="AX17" s="19" t="n">
        <v>0</v>
      </c>
    </row>
    <row r="18">
      <c r="B18" t="s">
        <v>72</v>
      </c>
      <c r="C18" s="19" t="n">
        <v>0.2207708475667</v>
      </c>
      <c r="D18" s="19" t="n">
        <v>0.265105327343108</v>
      </c>
      <c r="E18" s="19" t="n">
        <v>0.199346602921504</v>
      </c>
      <c r="F18" s="19" t="n">
        <v>0.24943270146108</v>
      </c>
      <c r="G18" s="19" t="n">
        <v>0.224081425125385</v>
      </c>
      <c r="H18" s="19" t="n">
        <v>0.20335135782237</v>
      </c>
      <c r="I18" s="19" t="n">
        <v>0.194721855517938</v>
      </c>
      <c r="J18" s="19"/>
      <c r="K18" s="19" t="n">
        <v>0.200407849154153</v>
      </c>
      <c r="L18" s="19" t="n">
        <v>0.240837889680441</v>
      </c>
      <c r="M18" s="19"/>
      <c r="N18" s="19" t="n">
        <v>0.277368135637561</v>
      </c>
      <c r="O18" s="19" t="n">
        <v>0.188687655534008</v>
      </c>
      <c r="P18" s="19" t="n">
        <v>0.219446385610833</v>
      </c>
      <c r="Q18" s="19" t="n">
        <v>0.177684207272731</v>
      </c>
      <c r="R18" s="19" t="n">
        <v>0.221580058321775</v>
      </c>
      <c r="S18" s="19" t="n">
        <v>0.267969276403835</v>
      </c>
      <c r="T18" s="19" t="n">
        <v>0.197471180626972</v>
      </c>
      <c r="U18" s="19" t="n">
        <v>0.302487934964889</v>
      </c>
      <c r="V18" s="19" t="n">
        <v>0.201119757985151</v>
      </c>
      <c r="W18" s="19" t="n">
        <v>0.198694427861093</v>
      </c>
      <c r="X18" s="19" t="n">
        <v>0.218576078429231</v>
      </c>
      <c r="Y18" s="19" t="n">
        <v>0.180344800284075</v>
      </c>
      <c r="Z18" s="19"/>
      <c r="AA18" s="19" t="n">
        <v>0.193120685387939</v>
      </c>
      <c r="AB18" s="19" t="n">
        <v>0.219558071038726</v>
      </c>
      <c r="AC18" s="19" t="n">
        <v>0.234822093183329</v>
      </c>
      <c r="AD18" s="19" t="n">
        <v>0.243289810795763</v>
      </c>
      <c r="AE18" s="19"/>
      <c r="AF18" s="19" t="n">
        <v>0.2169708160185</v>
      </c>
      <c r="AG18" s="19" t="n">
        <v>0.196458195613198</v>
      </c>
      <c r="AH18" s="19" t="n">
        <v>0.188556537646723</v>
      </c>
      <c r="AI18" s="19" t="n">
        <v>0.312417592973919</v>
      </c>
      <c r="AJ18" s="19" t="n">
        <v>0.227922189481371</v>
      </c>
      <c r="AK18" s="19" t="n">
        <v>0.293527178507142</v>
      </c>
      <c r="AL18" s="19" t="n">
        <v>0.24966134937505</v>
      </c>
      <c r="AM18" s="19" t="n">
        <v>0</v>
      </c>
      <c r="AN18" s="19" t="n">
        <v>0.2686455729383</v>
      </c>
      <c r="AO18" s="19" t="n">
        <v>0.199018580071477</v>
      </c>
      <c r="AP18" s="19" t="n">
        <v>0.179894736467646</v>
      </c>
      <c r="AQ18" s="19" t="n">
        <v>0.227745969051392</v>
      </c>
      <c r="AR18" s="19" t="n">
        <v>0.309427277459127</v>
      </c>
      <c r="AS18" s="19" t="n">
        <v>0.0777789944370755</v>
      </c>
      <c r="AT18" s="19" t="n">
        <v>0.610897407931974</v>
      </c>
      <c r="AU18" s="19" t="n">
        <v>1</v>
      </c>
      <c r="AV18" s="19" t="n">
        <v>0.228232715694206</v>
      </c>
      <c r="AW18" s="19" t="n">
        <v>0.705272611914786</v>
      </c>
      <c r="AX18" s="19" t="n">
        <v>0.462841763788565</v>
      </c>
    </row>
    <row r="19">
      <c r="B19" t="s">
        <v>73</v>
      </c>
      <c r="C19" s="19" t="n">
        <v>0.193134891414533</v>
      </c>
      <c r="D19" s="19" t="n">
        <v>0.19485441646103</v>
      </c>
      <c r="E19" s="19" t="n">
        <v>0.18530092521173</v>
      </c>
      <c r="F19" s="19" t="n">
        <v>0.175235184799307</v>
      </c>
      <c r="G19" s="19" t="n">
        <v>0.162487966047253</v>
      </c>
      <c r="H19" s="19" t="n">
        <v>0.21551423698213</v>
      </c>
      <c r="I19" s="19" t="n">
        <v>0.222751455098924</v>
      </c>
      <c r="J19" s="19"/>
      <c r="K19" s="19" t="n">
        <v>0.218382757836008</v>
      </c>
      <c r="L19" s="19" t="n">
        <v>0.168703513660765</v>
      </c>
      <c r="M19" s="19"/>
      <c r="N19" s="19" t="n">
        <v>0.188455164693933</v>
      </c>
      <c r="O19" s="19" t="n">
        <v>0.247413849730806</v>
      </c>
      <c r="P19" s="19" t="n">
        <v>0.171773447818627</v>
      </c>
      <c r="Q19" s="19" t="n">
        <v>0.18377966024645</v>
      </c>
      <c r="R19" s="19" t="n">
        <v>0.20959528195598</v>
      </c>
      <c r="S19" s="19" t="n">
        <v>0.190786189555266</v>
      </c>
      <c r="T19" s="19" t="n">
        <v>0.205618814964516</v>
      </c>
      <c r="U19" s="19" t="n">
        <v>0.22543719566951</v>
      </c>
      <c r="V19" s="19" t="n">
        <v>0.152914146196421</v>
      </c>
      <c r="W19" s="19" t="n">
        <v>0.178398217294162</v>
      </c>
      <c r="X19" s="19" t="n">
        <v>0.199181730851655</v>
      </c>
      <c r="Y19" s="19" t="n">
        <v>0.138179970368344</v>
      </c>
      <c r="Z19" s="19"/>
      <c r="AA19" s="19" t="n">
        <v>0.229775835807854</v>
      </c>
      <c r="AB19" s="19" t="n">
        <v>0.18668571933099</v>
      </c>
      <c r="AC19" s="19" t="n">
        <v>0.164120636622987</v>
      </c>
      <c r="AD19" s="19" t="n">
        <v>0.184939317207601</v>
      </c>
      <c r="AE19" s="19"/>
      <c r="AF19" s="19" t="n">
        <v>0.207459710089308</v>
      </c>
      <c r="AG19" s="19" t="n">
        <v>0.201257261841755</v>
      </c>
      <c r="AH19" s="19" t="n">
        <v>0.188418292171449</v>
      </c>
      <c r="AI19" s="19" t="n">
        <v>0.150893519245373</v>
      </c>
      <c r="AJ19" s="19" t="n">
        <v>0.169032560638613</v>
      </c>
      <c r="AK19" s="19" t="n">
        <v>0.138760708850928</v>
      </c>
      <c r="AL19" s="19" t="n">
        <v>0.216207944183301</v>
      </c>
      <c r="AM19" s="19" t="n">
        <v>0</v>
      </c>
      <c r="AN19" s="19" t="n">
        <v>0.211429256004064</v>
      </c>
      <c r="AO19" s="19" t="n">
        <v>0.180893857404061</v>
      </c>
      <c r="AP19" s="19" t="n">
        <v>0.150995739001121</v>
      </c>
      <c r="AQ19" s="19" t="n">
        <v>0.16997617884709</v>
      </c>
      <c r="AR19" s="19" t="n">
        <v>0.100638579105013</v>
      </c>
      <c r="AS19" s="19" t="n">
        <v>0.198059213325665</v>
      </c>
      <c r="AT19" s="19" t="n">
        <v>0.703903809366742</v>
      </c>
      <c r="AU19" s="19" t="n">
        <v>0</v>
      </c>
      <c r="AV19" s="19" t="n">
        <v>0.415332658750111</v>
      </c>
      <c r="AW19" s="19" t="n">
        <v>0</v>
      </c>
      <c r="AX19" s="19" t="n">
        <v>0.77945126859984</v>
      </c>
    </row>
    <row r="20">
      <c r="B20" t="s">
        <v>74</v>
      </c>
      <c r="C20" s="19" t="n">
        <v>0.174042861117234</v>
      </c>
      <c r="D20" s="19" t="n">
        <v>0.173944642343714</v>
      </c>
      <c r="E20" s="19" t="n">
        <v>0.20566315483712</v>
      </c>
      <c r="F20" s="19" t="n">
        <v>0.15192923907807</v>
      </c>
      <c r="G20" s="19" t="n">
        <v>0.161533341575232</v>
      </c>
      <c r="H20" s="19" t="n">
        <v>0.177171289715819</v>
      </c>
      <c r="I20" s="19" t="n">
        <v>0.174393166482749</v>
      </c>
      <c r="J20" s="19"/>
      <c r="K20" s="19" t="n">
        <v>0.182778189758246</v>
      </c>
      <c r="L20" s="19" t="n">
        <v>0.165693264833794</v>
      </c>
      <c r="M20" s="19"/>
      <c r="N20" s="19" t="n">
        <v>0.209776881731617</v>
      </c>
      <c r="O20" s="19" t="n">
        <v>0.204303388890463</v>
      </c>
      <c r="P20" s="19" t="n">
        <v>0.140992597395693</v>
      </c>
      <c r="Q20" s="19" t="n">
        <v>0.205977608597252</v>
      </c>
      <c r="R20" s="19" t="n">
        <v>0.1298958200076</v>
      </c>
      <c r="S20" s="19" t="n">
        <v>0.181505480705016</v>
      </c>
      <c r="T20" s="19" t="n">
        <v>0.167923360209625</v>
      </c>
      <c r="U20" s="19" t="n">
        <v>0.104109209848464</v>
      </c>
      <c r="V20" s="19" t="n">
        <v>0.156882171994761</v>
      </c>
      <c r="W20" s="19" t="n">
        <v>0.166033100582284</v>
      </c>
      <c r="X20" s="19" t="n">
        <v>0.187321767519627</v>
      </c>
      <c r="Y20" s="19" t="n">
        <v>0.122961686286424</v>
      </c>
      <c r="Z20" s="19"/>
      <c r="AA20" s="19" t="n">
        <v>0.206977324739037</v>
      </c>
      <c r="AB20" s="19" t="n">
        <v>0.17066653071753</v>
      </c>
      <c r="AC20" s="19" t="n">
        <v>0.183796982957013</v>
      </c>
      <c r="AD20" s="19" t="n">
        <v>0.129719446548897</v>
      </c>
      <c r="AE20" s="19"/>
      <c r="AF20" s="19" t="n">
        <v>0.212284991997951</v>
      </c>
      <c r="AG20" s="19" t="n">
        <v>0.162031884191054</v>
      </c>
      <c r="AH20" s="19" t="n">
        <v>0.287990851744598</v>
      </c>
      <c r="AI20" s="19" t="n">
        <v>0.181312437422359</v>
      </c>
      <c r="AJ20" s="19" t="n">
        <v>0.153713649105313</v>
      </c>
      <c r="AK20" s="19" t="n">
        <v>0.192552276572839</v>
      </c>
      <c r="AL20" s="19" t="n">
        <v>0.158327505022145</v>
      </c>
      <c r="AM20" s="19" t="n">
        <v>0</v>
      </c>
      <c r="AN20" s="19" t="n">
        <v>0.152391647190365</v>
      </c>
      <c r="AO20" s="19" t="n">
        <v>0.16427339194352</v>
      </c>
      <c r="AP20" s="19" t="n">
        <v>0.126400344027974</v>
      </c>
      <c r="AQ20" s="19" t="n">
        <v>0.107379851998136</v>
      </c>
      <c r="AR20" s="19" t="n">
        <v>0.104018481518027</v>
      </c>
      <c r="AS20" s="19" t="n">
        <v>0.618734605618564</v>
      </c>
      <c r="AT20" s="19" t="n">
        <v>0.610897407931974</v>
      </c>
      <c r="AU20" s="19" t="n">
        <v>0</v>
      </c>
      <c r="AV20" s="19" t="n">
        <v>0.771767284305794</v>
      </c>
      <c r="AW20" s="19" t="n">
        <v>0.294727388085214</v>
      </c>
      <c r="AX20" s="19" t="n">
        <v>0</v>
      </c>
    </row>
    <row r="21">
      <c r="B21" t="s">
        <v>75</v>
      </c>
      <c r="C21" s="19" t="n">
        <v>0.088160655507637</v>
      </c>
      <c r="D21" s="19" t="n">
        <v>0.139442906256767</v>
      </c>
      <c r="E21" s="19" t="n">
        <v>0.142155349817038</v>
      </c>
      <c r="F21" s="19" t="n">
        <v>0.0903608036478311</v>
      </c>
      <c r="G21" s="19" t="n">
        <v>0.092165771047076</v>
      </c>
      <c r="H21" s="19" t="n">
        <v>0.033135933866746</v>
      </c>
      <c r="I21" s="19" t="n">
        <v>0.0423444010083987</v>
      </c>
      <c r="J21" s="19"/>
      <c r="K21" s="19" t="n">
        <v>0.0749516662066757</v>
      </c>
      <c r="L21" s="19" t="n">
        <v>0.101124660406515</v>
      </c>
      <c r="M21" s="19"/>
      <c r="N21" s="19" t="n">
        <v>0.0980420164574938</v>
      </c>
      <c r="O21" s="19" t="n">
        <v>0.0767852903583581</v>
      </c>
      <c r="P21" s="19" t="n">
        <v>0.0903934933269372</v>
      </c>
      <c r="Q21" s="19" t="n">
        <v>0.112291064030581</v>
      </c>
      <c r="R21" s="19" t="n">
        <v>0.0806811003356431</v>
      </c>
      <c r="S21" s="19" t="n">
        <v>0.11905095014174</v>
      </c>
      <c r="T21" s="19" t="n">
        <v>0.0815036214000022</v>
      </c>
      <c r="U21" s="19" t="n">
        <v>0.0935121633122055</v>
      </c>
      <c r="V21" s="19" t="n">
        <v>0.0621364260391209</v>
      </c>
      <c r="W21" s="19" t="n">
        <v>0.0811177284487939</v>
      </c>
      <c r="X21" s="19" t="n">
        <v>0.0700877050162335</v>
      </c>
      <c r="Y21" s="19" t="n">
        <v>0.0952329634661859</v>
      </c>
      <c r="Z21" s="19"/>
      <c r="AA21" s="19" t="n">
        <v>0.10536119443799</v>
      </c>
      <c r="AB21" s="19" t="n">
        <v>0.0545059138733182</v>
      </c>
      <c r="AC21" s="19" t="n">
        <v>0.104560081822077</v>
      </c>
      <c r="AD21" s="19" t="n">
        <v>0.0885527729448805</v>
      </c>
      <c r="AE21" s="19"/>
      <c r="AF21" s="19" t="n">
        <v>0.149111611246483</v>
      </c>
      <c r="AG21" s="19" t="n">
        <v>0.0512892488605245</v>
      </c>
      <c r="AH21" s="19" t="n">
        <v>0.0817048361136185</v>
      </c>
      <c r="AI21" s="19" t="n">
        <v>0.0912332463029022</v>
      </c>
      <c r="AJ21" s="19" t="n">
        <v>0.184348011907591</v>
      </c>
      <c r="AK21" s="19" t="n">
        <v>0.0721673340872758</v>
      </c>
      <c r="AL21" s="19" t="n">
        <v>0.129356440893322</v>
      </c>
      <c r="AM21" s="19" t="n">
        <v>0.534445761093102</v>
      </c>
      <c r="AN21" s="19" t="n">
        <v>0.138086862234443</v>
      </c>
      <c r="AO21" s="19" t="n">
        <v>0.10060935930487</v>
      </c>
      <c r="AP21" s="19" t="n">
        <v>0.137170254892212</v>
      </c>
      <c r="AQ21" s="19" t="n">
        <v>0.0716262128363886</v>
      </c>
      <c r="AR21" s="19" t="n">
        <v>0</v>
      </c>
      <c r="AS21" s="19" t="n">
        <v>0.306605890738974</v>
      </c>
      <c r="AT21" s="19" t="n">
        <v>0</v>
      </c>
      <c r="AU21" s="19" t="n">
        <v>1</v>
      </c>
      <c r="AV21" s="19" t="n">
        <v>0</v>
      </c>
      <c r="AW21" s="19" t="n">
        <v>0</v>
      </c>
      <c r="AX21" s="19" t="n">
        <v>0.242293032388405</v>
      </c>
    </row>
    <row r="22">
      <c r="B22" t="s">
        <v>76</v>
      </c>
      <c r="C22" s="19" t="n">
        <v>0.00530700196801506</v>
      </c>
      <c r="D22" s="19" t="n">
        <v>0.0138442197609892</v>
      </c>
      <c r="E22" s="19" t="n">
        <v>0.0088389646058249</v>
      </c>
      <c r="F22" s="19" t="n">
        <v>0.00859274769828221</v>
      </c>
      <c r="G22" s="19" t="n">
        <v>0.00248257886078119</v>
      </c>
      <c r="H22" s="19" t="n">
        <v>0</v>
      </c>
      <c r="I22" s="19" t="n">
        <v>0</v>
      </c>
      <c r="J22" s="19"/>
      <c r="K22" s="19" t="n">
        <v>0.00482145407112559</v>
      </c>
      <c r="L22" s="19" t="n">
        <v>0.00578553411699675</v>
      </c>
      <c r="M22" s="19"/>
      <c r="N22" s="19" t="n">
        <v>0.00393501996073025</v>
      </c>
      <c r="O22" s="19" t="n">
        <v>0</v>
      </c>
      <c r="P22" s="19" t="n">
        <v>0</v>
      </c>
      <c r="Q22" s="19" t="n">
        <v>0</v>
      </c>
      <c r="R22" s="19" t="n">
        <v>0.0180718492853163</v>
      </c>
      <c r="S22" s="19" t="n">
        <v>0.00590590662777956</v>
      </c>
      <c r="T22" s="19" t="n">
        <v>0.0118472735025537</v>
      </c>
      <c r="U22" s="19" t="n">
        <v>0.0112173755904383</v>
      </c>
      <c r="V22" s="19" t="n">
        <v>0.00960014651457939</v>
      </c>
      <c r="W22" s="19" t="n">
        <v>0.00561323288863768</v>
      </c>
      <c r="X22" s="19" t="n">
        <v>0</v>
      </c>
      <c r="Y22" s="19" t="n">
        <v>0</v>
      </c>
      <c r="Z22" s="19"/>
      <c r="AA22" s="19" t="n">
        <v>0.00161156662600665</v>
      </c>
      <c r="AB22" s="19" t="n">
        <v>0.00693519894799716</v>
      </c>
      <c r="AC22" s="19" t="n">
        <v>0.00735065044019081</v>
      </c>
      <c r="AD22" s="19" t="n">
        <v>0.00390752671195854</v>
      </c>
      <c r="AE22" s="19"/>
      <c r="AF22" s="19" t="n">
        <v>0.0059043218689427</v>
      </c>
      <c r="AG22" s="19" t="n">
        <v>0.00200303608725902</v>
      </c>
      <c r="AH22" s="19" t="n">
        <v>0.00783364928367885</v>
      </c>
      <c r="AI22" s="19" t="n">
        <v>0</v>
      </c>
      <c r="AJ22" s="19" t="n">
        <v>0.0297505182271236</v>
      </c>
      <c r="AK22" s="19" t="n">
        <v>0</v>
      </c>
      <c r="AL22" s="19" t="n">
        <v>0.00604357689243296</v>
      </c>
      <c r="AM22" s="19" t="n">
        <v>0</v>
      </c>
      <c r="AN22" s="19" t="n">
        <v>0</v>
      </c>
      <c r="AO22" s="19" t="n">
        <v>0.0138322563327055</v>
      </c>
      <c r="AP22" s="19" t="n">
        <v>0.0291516560010116</v>
      </c>
      <c r="AQ22" s="19" t="n">
        <v>0.00734193431915097</v>
      </c>
      <c r="AR22" s="19" t="n">
        <v>0</v>
      </c>
      <c r="AS22" s="19" t="n">
        <v>0</v>
      </c>
      <c r="AT22" s="19" t="n">
        <v>0</v>
      </c>
      <c r="AU22" s="19" t="n">
        <v>0</v>
      </c>
      <c r="AV22" s="19" t="n">
        <v>0</v>
      </c>
      <c r="AW22" s="19" t="n">
        <v>0</v>
      </c>
      <c r="AX22" s="19" t="n">
        <v>0</v>
      </c>
    </row>
    <row r="23">
      <c r="B23" t="s">
        <v>77</v>
      </c>
      <c r="C23" s="19" t="n">
        <v>0.00999578765500765</v>
      </c>
      <c r="D23" s="19" t="n">
        <v>0.0264570526431149</v>
      </c>
      <c r="E23" s="19" t="n">
        <v>0.0176371157516652</v>
      </c>
      <c r="F23" s="19" t="n">
        <v>0.00905564619752058</v>
      </c>
      <c r="G23" s="19" t="n">
        <v>0.00273396909392847</v>
      </c>
      <c r="H23" s="19" t="n">
        <v>0.00939062537467812</v>
      </c>
      <c r="I23" s="19" t="n">
        <v>0</v>
      </c>
      <c r="J23" s="19"/>
      <c r="K23" s="19" t="n">
        <v>0.00691079910413523</v>
      </c>
      <c r="L23" s="19" t="n">
        <v>0.013013358508071</v>
      </c>
      <c r="M23" s="19"/>
      <c r="N23" s="19" t="n">
        <v>0.017810897941665</v>
      </c>
      <c r="O23" s="19" t="n">
        <v>0.00706797390420034</v>
      </c>
      <c r="P23" s="19" t="n">
        <v>0.0052356923646906</v>
      </c>
      <c r="Q23" s="19" t="n">
        <v>0</v>
      </c>
      <c r="R23" s="19" t="n">
        <v>0</v>
      </c>
      <c r="S23" s="19" t="n">
        <v>0.0106974708225245</v>
      </c>
      <c r="T23" s="19" t="n">
        <v>0.0230936296277405</v>
      </c>
      <c r="U23" s="19" t="n">
        <v>0.0207037336257816</v>
      </c>
      <c r="V23" s="19" t="n">
        <v>0.0131900534528774</v>
      </c>
      <c r="W23" s="19" t="n">
        <v>0.011991715352493</v>
      </c>
      <c r="X23" s="19" t="n">
        <v>0</v>
      </c>
      <c r="Y23" s="19" t="n">
        <v>0</v>
      </c>
      <c r="Z23" s="19"/>
      <c r="AA23" s="19" t="n">
        <v>0.00505275341450074</v>
      </c>
      <c r="AB23" s="19" t="n">
        <v>0.00535087397513448</v>
      </c>
      <c r="AC23" s="19" t="n">
        <v>0.00498934230086864</v>
      </c>
      <c r="AD23" s="19" t="n">
        <v>0.0227471478354972</v>
      </c>
      <c r="AE23" s="19"/>
      <c r="AF23" s="19" t="n">
        <v>0.00644492106341132</v>
      </c>
      <c r="AG23" s="19" t="n">
        <v>0.00336897709335397</v>
      </c>
      <c r="AH23" s="19" t="n">
        <v>0</v>
      </c>
      <c r="AI23" s="19" t="n">
        <v>0.0183376141603443</v>
      </c>
      <c r="AJ23" s="19" t="n">
        <v>0.093257015583625</v>
      </c>
      <c r="AK23" s="19" t="n">
        <v>0</v>
      </c>
      <c r="AL23" s="19" t="n">
        <v>0.0148769689016275</v>
      </c>
      <c r="AM23" s="19" t="n">
        <v>0</v>
      </c>
      <c r="AN23" s="19" t="n">
        <v>0</v>
      </c>
      <c r="AO23" s="19" t="n">
        <v>0.0158808398623277</v>
      </c>
      <c r="AP23" s="19" t="n">
        <v>0</v>
      </c>
      <c r="AQ23" s="19" t="n">
        <v>0.0263057019132566</v>
      </c>
      <c r="AR23" s="19" t="n">
        <v>0</v>
      </c>
      <c r="AS23" s="19" t="n">
        <v>0</v>
      </c>
      <c r="AT23" s="19" t="n">
        <v>0</v>
      </c>
      <c r="AU23" s="19" t="n">
        <v>0</v>
      </c>
      <c r="AV23" s="19" t="n">
        <v>0</v>
      </c>
      <c r="AW23" s="19" t="n">
        <v>0</v>
      </c>
      <c r="AX23" s="19" t="n">
        <v>0</v>
      </c>
    </row>
    <row r="24">
      <c r="C24" s="19"/>
      <c r="D24" s="19"/>
      <c r="E24" s="19"/>
      <c r="F24" s="19"/>
      <c r="G24" s="19"/>
      <c r="H24" s="19"/>
      <c r="I24" s="19"/>
      <c r="J24" s="19"/>
      <c r="K24" s="19"/>
      <c r="L24" s="19"/>
      <c r="M24" s="19"/>
      <c r="N24" s="19"/>
      <c r="O24" s="19"/>
      <c r="P24" s="19"/>
      <c r="Q24" s="19"/>
      <c r="R24" s="19"/>
      <c r="S24" s="19"/>
      <c r="T24" s="19"/>
      <c r="U24" s="19"/>
      <c r="V24" s="19"/>
      <c r="W24" s="19"/>
      <c r="X24" s="19"/>
      <c r="Y24" s="19"/>
      <c r="Z24" s="19"/>
      <c r="AA24" s="19"/>
      <c r="AB24" s="19"/>
      <c r="AC24" s="19"/>
      <c r="AD24" s="19"/>
      <c r="AE24" s="19"/>
      <c r="AF24" s="19"/>
      <c r="AG24" s="19"/>
      <c r="AH24" s="19"/>
      <c r="AI24" s="19"/>
      <c r="AJ24" s="19"/>
      <c r="AK24" s="19"/>
      <c r="AL24" s="19"/>
      <c r="AM24" s="19"/>
      <c r="AN24" s="19"/>
      <c r="AO24" s="19"/>
      <c r="AP24" s="19"/>
      <c r="AQ24" s="19"/>
      <c r="AR24" s="19"/>
      <c r="AS24" s="19"/>
      <c r="AT24" s="19"/>
      <c r="AU24" s="19"/>
      <c r="AV24" s="19"/>
      <c r="AW24" s="19"/>
      <c r="AX24" s="19"/>
    </row>
    <row r="25">
      <c r="B25" s="7" t="s">
        <v>91</v>
      </c>
      <c r="C25" s="19"/>
      <c r="D25" s="19"/>
      <c r="E25" s="19"/>
      <c r="F25" s="19"/>
      <c r="G25" s="19"/>
      <c r="H25" s="19"/>
      <c r="I25" s="19"/>
      <c r="J25" s="19"/>
      <c r="K25" s="19"/>
      <c r="L25" s="19"/>
      <c r="M25" s="19"/>
      <c r="N25" s="19"/>
      <c r="O25" s="19"/>
      <c r="P25" s="19"/>
      <c r="Q25" s="19"/>
      <c r="R25" s="19"/>
      <c r="S25" s="19"/>
      <c r="T25" s="19"/>
      <c r="U25" s="19"/>
      <c r="V25" s="19"/>
      <c r="W25" s="19"/>
      <c r="X25" s="19"/>
      <c r="Y25" s="19"/>
      <c r="Z25" s="19"/>
      <c r="AA25" s="19"/>
      <c r="AB25" s="19"/>
      <c r="AC25" s="19"/>
      <c r="AD25" s="19"/>
      <c r="AE25" s="19"/>
      <c r="AF25" s="19"/>
      <c r="AG25" s="19"/>
      <c r="AH25" s="19"/>
      <c r="AI25" s="19"/>
      <c r="AJ25" s="19"/>
      <c r="AK25" s="19"/>
      <c r="AL25" s="19"/>
      <c r="AM25" s="19"/>
      <c r="AN25" s="19"/>
      <c r="AO25" s="19"/>
      <c r="AP25" s="19"/>
      <c r="AQ25" s="19"/>
      <c r="AR25" s="19"/>
      <c r="AS25" s="19"/>
      <c r="AT25" s="19"/>
      <c r="AU25" s="19"/>
      <c r="AV25" s="19"/>
      <c r="AW25" s="19"/>
      <c r="AX25" s="19"/>
    </row>
    <row r="26">
      <c r="B26" s="23" t="s">
        <v>79</v>
      </c>
      <c r="C26" s="19"/>
      <c r="D26" s="19"/>
      <c r="E26" s="19"/>
      <c r="F26" s="19"/>
      <c r="G26" s="19"/>
      <c r="H26" s="19"/>
      <c r="I26" s="19"/>
      <c r="J26" s="19"/>
      <c r="K26" s="19"/>
      <c r="L26" s="19"/>
      <c r="M26" s="19"/>
      <c r="N26" s="19"/>
      <c r="O26" s="19"/>
      <c r="P26" s="19"/>
      <c r="Q26" s="19"/>
      <c r="R26" s="19"/>
      <c r="S26" s="19"/>
      <c r="T26" s="19"/>
      <c r="U26" s="19"/>
      <c r="V26" s="19"/>
      <c r="W26" s="19"/>
      <c r="X26" s="19"/>
      <c r="Y26" s="19"/>
      <c r="Z26" s="19"/>
      <c r="AA26" s="19"/>
      <c r="AB26" s="19"/>
      <c r="AC26" s="19"/>
      <c r="AD26" s="19"/>
      <c r="AE26" s="19"/>
      <c r="AF26" s="19"/>
      <c r="AG26" s="19"/>
      <c r="AH26" s="19"/>
      <c r="AI26" s="19"/>
      <c r="AJ26" s="19"/>
      <c r="AK26" s="19"/>
      <c r="AL26" s="19"/>
      <c r="AM26" s="19"/>
      <c r="AN26" s="19"/>
      <c r="AO26" s="19"/>
      <c r="AP26" s="19"/>
      <c r="AQ26" s="19"/>
      <c r="AR26" s="19"/>
      <c r="AS26" s="19"/>
      <c r="AT26" s="19"/>
      <c r="AU26" s="19"/>
      <c r="AV26" s="19"/>
      <c r="AW26" s="19"/>
      <c r="AX26" s="19"/>
    </row>
    <row r="27">
      <c r="B27" t="s">
        <v>85</v>
      </c>
      <c r="C27" s="19" t="n">
        <v>0.112204271331075</v>
      </c>
      <c r="D27" s="19" t="n">
        <v>0.15814534360818</v>
      </c>
      <c r="E27" s="19" t="n">
        <v>0.187065574479336</v>
      </c>
      <c r="F27" s="19" t="n">
        <v>0.160607269116641</v>
      </c>
      <c r="G27" s="19" t="n">
        <v>0.072078129152084</v>
      </c>
      <c r="H27" s="19" t="n">
        <v>0.0429968946377952</v>
      </c>
      <c r="I27" s="19" t="n">
        <v>0.0608845211580009</v>
      </c>
      <c r="J27" s="19"/>
      <c r="K27" s="19" t="n">
        <v>0.132330278746624</v>
      </c>
      <c r="L27" s="19" t="n">
        <v>0.0926889163648879</v>
      </c>
      <c r="M27" s="19"/>
      <c r="N27" s="19" t="n">
        <v>0.230928331744969</v>
      </c>
      <c r="O27" s="19" t="n">
        <v>0.0692100793407691</v>
      </c>
      <c r="P27" s="19" t="n">
        <v>0.0584088119197612</v>
      </c>
      <c r="Q27" s="19" t="n">
        <v>0.104869574810357</v>
      </c>
      <c r="R27" s="19" t="n">
        <v>0.0985340305171174</v>
      </c>
      <c r="S27" s="19" t="n">
        <v>0.117327744880048</v>
      </c>
      <c r="T27" s="19" t="n">
        <v>0.106568166873609</v>
      </c>
      <c r="U27" s="19" t="n">
        <v>0.129022583870576</v>
      </c>
      <c r="V27" s="19" t="n">
        <v>0.083272024228032</v>
      </c>
      <c r="W27" s="19" t="n">
        <v>0.120833663187523</v>
      </c>
      <c r="X27" s="19" t="n">
        <v>0.0305045418550862</v>
      </c>
      <c r="Y27" s="19" t="n">
        <v>0.136896241739273</v>
      </c>
      <c r="Z27" s="19"/>
      <c r="AA27" s="19" t="n">
        <v>0.189772372734808</v>
      </c>
      <c r="AB27" s="19" t="n">
        <v>0.0688810255671039</v>
      </c>
      <c r="AC27" s="19" t="n">
        <v>0.0982347980635707</v>
      </c>
      <c r="AD27" s="19" t="n">
        <v>0.0867099458327591</v>
      </c>
      <c r="AE27" s="19"/>
      <c r="AF27" s="19" t="n">
        <v>0.181271876147098</v>
      </c>
      <c r="AG27" s="19" t="n">
        <v>0.0552018930999369</v>
      </c>
      <c r="AH27" s="19" t="n">
        <v>0.104782930951209</v>
      </c>
      <c r="AI27" s="19" t="n">
        <v>0.36689714116456</v>
      </c>
      <c r="AJ27" s="19" t="n">
        <v>0.0570161969356327</v>
      </c>
      <c r="AK27" s="19" t="n">
        <v>0.166866074706719</v>
      </c>
      <c r="AL27" s="19" t="n">
        <v>0.167701400811943</v>
      </c>
      <c r="AM27" s="19" t="n">
        <v>0</v>
      </c>
      <c r="AN27" s="19" t="n">
        <v>0.155983980217965</v>
      </c>
      <c r="AO27" s="19" t="n">
        <v>0.119948228792463</v>
      </c>
      <c r="AP27" s="19" t="n">
        <v>0.148673441297334</v>
      </c>
      <c r="AQ27" s="19" t="n">
        <v>0.0538726351468261</v>
      </c>
      <c r="AR27" s="19" t="n">
        <v>0</v>
      </c>
      <c r="AS27" s="19" t="n">
        <v>0.371273354188298</v>
      </c>
      <c r="AT27" s="19" t="n">
        <v>0.296096190633258</v>
      </c>
      <c r="AU27" s="19" t="n">
        <v>0.495619982425437</v>
      </c>
      <c r="AV27" s="19" t="n">
        <v>0.159333969142837</v>
      </c>
      <c r="AW27" s="19" t="n">
        <v>0.323798654447605</v>
      </c>
      <c r="AX27" s="19" t="n">
        <v>0.462841763788565</v>
      </c>
    </row>
    <row r="28">
      <c r="B28" t="s">
        <v>86</v>
      </c>
      <c r="C28" s="19" t="n">
        <v>0.27598063470449</v>
      </c>
      <c r="D28" s="19" t="n">
        <v>0.295970172782852</v>
      </c>
      <c r="E28" s="19" t="n">
        <v>0.334791289507122</v>
      </c>
      <c r="F28" s="19" t="n">
        <v>0.262275974223809</v>
      </c>
      <c r="G28" s="19" t="n">
        <v>0.218783057745893</v>
      </c>
      <c r="H28" s="19" t="n">
        <v>0.242447860218548</v>
      </c>
      <c r="I28" s="19" t="n">
        <v>0.295066501599266</v>
      </c>
      <c r="J28" s="19"/>
      <c r="K28" s="19" t="n">
        <v>0.313149678298408</v>
      </c>
      <c r="L28" s="19" t="n">
        <v>0.240005561622766</v>
      </c>
      <c r="M28" s="19"/>
      <c r="N28" s="19" t="n">
        <v>0.31900943145946</v>
      </c>
      <c r="O28" s="19" t="n">
        <v>0.252093963211697</v>
      </c>
      <c r="P28" s="19" t="n">
        <v>0.307739662305778</v>
      </c>
      <c r="Q28" s="19" t="n">
        <v>0.286539824063018</v>
      </c>
      <c r="R28" s="19" t="n">
        <v>0.262652194290765</v>
      </c>
      <c r="S28" s="19" t="n">
        <v>0.214935816743393</v>
      </c>
      <c r="T28" s="19" t="n">
        <v>0.270955383276787</v>
      </c>
      <c r="U28" s="19" t="n">
        <v>0.289771905699875</v>
      </c>
      <c r="V28" s="19" t="n">
        <v>0.316428473008143</v>
      </c>
      <c r="W28" s="19" t="n">
        <v>0.258656320846142</v>
      </c>
      <c r="X28" s="19" t="n">
        <v>0.241889634298591</v>
      </c>
      <c r="Y28" s="19" t="n">
        <v>0.232506330497849</v>
      </c>
      <c r="Z28" s="19"/>
      <c r="AA28" s="19" t="n">
        <v>0.317893900703079</v>
      </c>
      <c r="AB28" s="19" t="n">
        <v>0.291295550368482</v>
      </c>
      <c r="AC28" s="19" t="n">
        <v>0.263190890341436</v>
      </c>
      <c r="AD28" s="19" t="n">
        <v>0.229222482325327</v>
      </c>
      <c r="AE28" s="19"/>
      <c r="AF28" s="19" t="n">
        <v>0.317314410680709</v>
      </c>
      <c r="AG28" s="19" t="n">
        <v>0.259153027350013</v>
      </c>
      <c r="AH28" s="19" t="n">
        <v>0.256029524673457</v>
      </c>
      <c r="AI28" s="19" t="n">
        <v>0.334125126566369</v>
      </c>
      <c r="AJ28" s="19" t="n">
        <v>0.278701672064675</v>
      </c>
      <c r="AK28" s="19" t="n">
        <v>0.261761130980918</v>
      </c>
      <c r="AL28" s="19" t="n">
        <v>0.330018417411306</v>
      </c>
      <c r="AM28" s="19" t="n">
        <v>0.534445761093102</v>
      </c>
      <c r="AN28" s="19" t="n">
        <v>0.262297839775597</v>
      </c>
      <c r="AO28" s="19" t="n">
        <v>0.29796530829042</v>
      </c>
      <c r="AP28" s="19" t="n">
        <v>0.440636002562551</v>
      </c>
      <c r="AQ28" s="19" t="n">
        <v>0.176088287356781</v>
      </c>
      <c r="AR28" s="19" t="n">
        <v>0.618151861779849</v>
      </c>
      <c r="AS28" s="19" t="n">
        <v>0.204517317280528</v>
      </c>
      <c r="AT28" s="19" t="n">
        <v>0</v>
      </c>
      <c r="AU28" s="19" t="n">
        <v>0</v>
      </c>
      <c r="AV28" s="19" t="n">
        <v>0.620824482762103</v>
      </c>
      <c r="AW28" s="19" t="n">
        <v>0.676201345552395</v>
      </c>
      <c r="AX28" s="19" t="n">
        <v>0.259244151683178</v>
      </c>
    </row>
    <row r="29">
      <c r="B29" t="s">
        <v>87</v>
      </c>
      <c r="C29" s="19" t="n">
        <v>0.277051599507552</v>
      </c>
      <c r="D29" s="19" t="n">
        <v>0.21989183640688</v>
      </c>
      <c r="E29" s="19" t="n">
        <v>0.223240760188969</v>
      </c>
      <c r="F29" s="19" t="n">
        <v>0.227895063430078</v>
      </c>
      <c r="G29" s="19" t="n">
        <v>0.247997003991341</v>
      </c>
      <c r="H29" s="19" t="n">
        <v>0.351147448444355</v>
      </c>
      <c r="I29" s="19" t="n">
        <v>0.372189041853522</v>
      </c>
      <c r="J29" s="19"/>
      <c r="K29" s="19" t="n">
        <v>0.258898304097797</v>
      </c>
      <c r="L29" s="19" t="n">
        <v>0.295018313783456</v>
      </c>
      <c r="M29" s="19"/>
      <c r="N29" s="19" t="n">
        <v>0.239584756570285</v>
      </c>
      <c r="O29" s="19" t="n">
        <v>0.298627250607491</v>
      </c>
      <c r="P29" s="19" t="n">
        <v>0.292132987499585</v>
      </c>
      <c r="Q29" s="19" t="n">
        <v>0.291695748968206</v>
      </c>
      <c r="R29" s="19" t="n">
        <v>0.23800235601886</v>
      </c>
      <c r="S29" s="19" t="n">
        <v>0.326754512966476</v>
      </c>
      <c r="T29" s="19" t="n">
        <v>0.267546668861513</v>
      </c>
      <c r="U29" s="19" t="n">
        <v>0.262566857189856</v>
      </c>
      <c r="V29" s="19" t="n">
        <v>0.280959418446849</v>
      </c>
      <c r="W29" s="19" t="n">
        <v>0.259322363860287</v>
      </c>
      <c r="X29" s="19" t="n">
        <v>0.316265701564956</v>
      </c>
      <c r="Y29" s="19" t="n">
        <v>0.233478207367845</v>
      </c>
      <c r="Z29" s="19"/>
      <c r="AA29" s="19" t="n">
        <v>0.233832106592129</v>
      </c>
      <c r="AB29" s="19" t="n">
        <v>0.304650574502158</v>
      </c>
      <c r="AC29" s="19" t="n">
        <v>0.273221558898444</v>
      </c>
      <c r="AD29" s="19" t="n">
        <v>0.295841223492962</v>
      </c>
      <c r="AE29" s="19"/>
      <c r="AF29" s="19" t="n">
        <v>0.273614960411971</v>
      </c>
      <c r="AG29" s="19" t="n">
        <v>0.325694099941987</v>
      </c>
      <c r="AH29" s="19" t="n">
        <v>0.264812641699342</v>
      </c>
      <c r="AI29" s="19" t="n">
        <v>0.170587045556103</v>
      </c>
      <c r="AJ29" s="19" t="n">
        <v>0.266970072033664</v>
      </c>
      <c r="AK29" s="19" t="n">
        <v>0.279825304080326</v>
      </c>
      <c r="AL29" s="19" t="n">
        <v>0.159878083655544</v>
      </c>
      <c r="AM29" s="19" t="n">
        <v>0.465554238906898</v>
      </c>
      <c r="AN29" s="19" t="n">
        <v>0.235971940265205</v>
      </c>
      <c r="AO29" s="19" t="n">
        <v>0.170857668861561</v>
      </c>
      <c r="AP29" s="19" t="n">
        <v>0.262426093668427</v>
      </c>
      <c r="AQ29" s="19" t="n">
        <v>0.377433958620868</v>
      </c>
      <c r="AR29" s="19" t="n">
        <v>0</v>
      </c>
      <c r="AS29" s="19" t="n">
        <v>0.315377448321976</v>
      </c>
      <c r="AT29" s="19" t="n">
        <v>0.389102592068026</v>
      </c>
      <c r="AU29" s="19" t="n">
        <v>0.504380017574563</v>
      </c>
      <c r="AV29" s="19" t="n">
        <v>0.21984154809506</v>
      </c>
      <c r="AW29" s="19" t="n">
        <v>0</v>
      </c>
      <c r="AX29" s="19" t="n">
        <v>0</v>
      </c>
    </row>
    <row r="30">
      <c r="B30" t="s">
        <v>88</v>
      </c>
      <c r="C30" s="19" t="n">
        <v>0.208121019896917</v>
      </c>
      <c r="D30" s="19" t="n">
        <v>0.177980817643489</v>
      </c>
      <c r="E30" s="19" t="n">
        <v>0.162250620832271</v>
      </c>
      <c r="F30" s="19" t="n">
        <v>0.198150985312379</v>
      </c>
      <c r="G30" s="19" t="n">
        <v>0.272428070668477</v>
      </c>
      <c r="H30" s="19" t="n">
        <v>0.219370789882806</v>
      </c>
      <c r="I30" s="19" t="n">
        <v>0.213560780600784</v>
      </c>
      <c r="J30" s="19"/>
      <c r="K30" s="19" t="n">
        <v>0.183845843550515</v>
      </c>
      <c r="L30" s="19" t="n">
        <v>0.231990359598304</v>
      </c>
      <c r="M30" s="19"/>
      <c r="N30" s="19" t="n">
        <v>0.124829438021125</v>
      </c>
      <c r="O30" s="19" t="n">
        <v>0.240284503944467</v>
      </c>
      <c r="P30" s="19" t="n">
        <v>0.219649613835482</v>
      </c>
      <c r="Q30" s="19" t="n">
        <v>0.200725905077544</v>
      </c>
      <c r="R30" s="19" t="n">
        <v>0.305232704092362</v>
      </c>
      <c r="S30" s="19" t="n">
        <v>0.207844789365884</v>
      </c>
      <c r="T30" s="19" t="n">
        <v>0.204322964475173</v>
      </c>
      <c r="U30" s="19" t="n">
        <v>0.224324695236171</v>
      </c>
      <c r="V30" s="19" t="n">
        <v>0.171009310636869</v>
      </c>
      <c r="W30" s="19" t="n">
        <v>0.225749759968134</v>
      </c>
      <c r="X30" s="19" t="n">
        <v>0.216485736998268</v>
      </c>
      <c r="Y30" s="19" t="n">
        <v>0.280609238512481</v>
      </c>
      <c r="Z30" s="19"/>
      <c r="AA30" s="19" t="n">
        <v>0.169727657738382</v>
      </c>
      <c r="AB30" s="19" t="n">
        <v>0.234541092433345</v>
      </c>
      <c r="AC30" s="19" t="n">
        <v>0.22459115367384</v>
      </c>
      <c r="AD30" s="19" t="n">
        <v>0.209089147380057</v>
      </c>
      <c r="AE30" s="19"/>
      <c r="AF30" s="19" t="n">
        <v>0.166236427696042</v>
      </c>
      <c r="AG30" s="19" t="n">
        <v>0.231815549608305</v>
      </c>
      <c r="AH30" s="19" t="n">
        <v>0.200071898539877</v>
      </c>
      <c r="AI30" s="19" t="n">
        <v>0.0913081429896842</v>
      </c>
      <c r="AJ30" s="19" t="n">
        <v>0.160159264213264</v>
      </c>
      <c r="AK30" s="19" t="n">
        <v>0.137264651128989</v>
      </c>
      <c r="AL30" s="19" t="n">
        <v>0.215510399480889</v>
      </c>
      <c r="AM30" s="19" t="n">
        <v>0</v>
      </c>
      <c r="AN30" s="19" t="n">
        <v>0.251467768068687</v>
      </c>
      <c r="AO30" s="19" t="n">
        <v>0.244640143208976</v>
      </c>
      <c r="AP30" s="19" t="n">
        <v>0.0225657505238864</v>
      </c>
      <c r="AQ30" s="19" t="n">
        <v>0.245192130144382</v>
      </c>
      <c r="AR30" s="19" t="n">
        <v>0.288679920157136</v>
      </c>
      <c r="AS30" s="19" t="n">
        <v>0.108831880209197</v>
      </c>
      <c r="AT30" s="19" t="n">
        <v>0</v>
      </c>
      <c r="AU30" s="19" t="n">
        <v>0</v>
      </c>
      <c r="AV30" s="19" t="n">
        <v>0</v>
      </c>
      <c r="AW30" s="19" t="n">
        <v>0</v>
      </c>
      <c r="AX30" s="19" t="n">
        <v>0</v>
      </c>
    </row>
    <row r="31">
      <c r="B31" t="s">
        <v>89</v>
      </c>
      <c r="C31" s="19" t="n">
        <v>0.110414304920587</v>
      </c>
      <c r="D31" s="19" t="n">
        <v>0.0944808027691865</v>
      </c>
      <c r="E31" s="19" t="n">
        <v>0.0754198271386357</v>
      </c>
      <c r="F31" s="19" t="n">
        <v>0.139222894195156</v>
      </c>
      <c r="G31" s="19" t="n">
        <v>0.174042683930714</v>
      </c>
      <c r="H31" s="19" t="n">
        <v>0.134322963887113</v>
      </c>
      <c r="I31" s="19" t="n">
        <v>0.0582991547884267</v>
      </c>
      <c r="J31" s="19"/>
      <c r="K31" s="19" t="n">
        <v>0.0987217090461153</v>
      </c>
      <c r="L31" s="19" t="n">
        <v>0.120958334780091</v>
      </c>
      <c r="M31" s="19"/>
      <c r="N31" s="19" t="n">
        <v>0.0683003670628924</v>
      </c>
      <c r="O31" s="19" t="n">
        <v>0.128993569717799</v>
      </c>
      <c r="P31" s="19" t="n">
        <v>0.0857955812198152</v>
      </c>
      <c r="Q31" s="19" t="n">
        <v>0.105373193940454</v>
      </c>
      <c r="R31" s="19" t="n">
        <v>0.0955787150808949</v>
      </c>
      <c r="S31" s="19" t="n">
        <v>0.117084766869746</v>
      </c>
      <c r="T31" s="19" t="n">
        <v>0.132975410041172</v>
      </c>
      <c r="U31" s="19" t="n">
        <v>0.0841330268628551</v>
      </c>
      <c r="V31" s="19" t="n">
        <v>0.114175788811096</v>
      </c>
      <c r="W31" s="19" t="n">
        <v>0.118707275458041</v>
      </c>
      <c r="X31" s="19" t="n">
        <v>0.194854385283099</v>
      </c>
      <c r="Y31" s="19" t="n">
        <v>0.116509981882552</v>
      </c>
      <c r="Z31" s="19"/>
      <c r="AA31" s="19" t="n">
        <v>0.0763641129172736</v>
      </c>
      <c r="AB31" s="19" t="n">
        <v>0.0897922208839605</v>
      </c>
      <c r="AC31" s="19" t="n">
        <v>0.123559938255165</v>
      </c>
      <c r="AD31" s="19" t="n">
        <v>0.157741753795459</v>
      </c>
      <c r="AE31" s="19"/>
      <c r="AF31" s="19" t="n">
        <v>0.0552785124970732</v>
      </c>
      <c r="AG31" s="19" t="n">
        <v>0.121551362994239</v>
      </c>
      <c r="AH31" s="19" t="n">
        <v>0.157643172659135</v>
      </c>
      <c r="AI31" s="19" t="n">
        <v>0.0370825437232842</v>
      </c>
      <c r="AJ31" s="19" t="n">
        <v>0.0955963394883862</v>
      </c>
      <c r="AK31" s="19" t="n">
        <v>0.154282839103047</v>
      </c>
      <c r="AL31" s="19" t="n">
        <v>0.0903263527718113</v>
      </c>
      <c r="AM31" s="19" t="n">
        <v>0</v>
      </c>
      <c r="AN31" s="19" t="n">
        <v>0.0796680111136423</v>
      </c>
      <c r="AO31" s="19" t="n">
        <v>0.128809063139684</v>
      </c>
      <c r="AP31" s="19" t="n">
        <v>0.0997348189128058</v>
      </c>
      <c r="AQ31" s="19" t="n">
        <v>0.141057668409994</v>
      </c>
      <c r="AR31" s="19" t="n">
        <v>0.0931682180630158</v>
      </c>
      <c r="AS31" s="19" t="n">
        <v>0</v>
      </c>
      <c r="AT31" s="19" t="n">
        <v>0.314801217298716</v>
      </c>
      <c r="AU31" s="19" t="n">
        <v>0</v>
      </c>
      <c r="AV31" s="19" t="n">
        <v>0</v>
      </c>
      <c r="AW31" s="19" t="n">
        <v>0</v>
      </c>
      <c r="AX31" s="19" t="n">
        <v>0.277914084528257</v>
      </c>
    </row>
    <row r="32">
      <c r="B32" t="s">
        <v>77</v>
      </c>
      <c r="C32" s="19" t="n">
        <v>0.0162281696393801</v>
      </c>
      <c r="D32" s="19" t="n">
        <v>0.053531026789412</v>
      </c>
      <c r="E32" s="19" t="n">
        <v>0.0172319278536669</v>
      </c>
      <c r="F32" s="19" t="n">
        <v>0.011847813721935</v>
      </c>
      <c r="G32" s="19" t="n">
        <v>0.0146710545114916</v>
      </c>
      <c r="H32" s="19" t="n">
        <v>0.00971404292938276</v>
      </c>
      <c r="I32" s="19" t="n">
        <v>0</v>
      </c>
      <c r="J32" s="19"/>
      <c r="K32" s="19" t="n">
        <v>0.0130541862605405</v>
      </c>
      <c r="L32" s="19" t="n">
        <v>0.0193385138504949</v>
      </c>
      <c r="M32" s="19"/>
      <c r="N32" s="19" t="n">
        <v>0.0173476751412684</v>
      </c>
      <c r="O32" s="19" t="n">
        <v>0.010790633177777</v>
      </c>
      <c r="P32" s="19" t="n">
        <v>0.0362733432195786</v>
      </c>
      <c r="Q32" s="19" t="n">
        <v>0.0107957531404203</v>
      </c>
      <c r="R32" s="19" t="n">
        <v>0</v>
      </c>
      <c r="S32" s="19" t="n">
        <v>0.0160523691744533</v>
      </c>
      <c r="T32" s="19" t="n">
        <v>0.0176314064717461</v>
      </c>
      <c r="U32" s="19" t="n">
        <v>0.0101809311406672</v>
      </c>
      <c r="V32" s="19" t="n">
        <v>0.0341549848690107</v>
      </c>
      <c r="W32" s="19" t="n">
        <v>0.0167306166798735</v>
      </c>
      <c r="X32" s="19" t="n">
        <v>0</v>
      </c>
      <c r="Y32" s="19" t="n">
        <v>0</v>
      </c>
      <c r="Z32" s="19"/>
      <c r="AA32" s="19" t="n">
        <v>0.0124098493143292</v>
      </c>
      <c r="AB32" s="19" t="n">
        <v>0.0108395362449505</v>
      </c>
      <c r="AC32" s="19" t="n">
        <v>0.0172016607675445</v>
      </c>
      <c r="AD32" s="19" t="n">
        <v>0.0213954471734364</v>
      </c>
      <c r="AE32" s="19"/>
      <c r="AF32" s="19" t="n">
        <v>0.00628381256710629</v>
      </c>
      <c r="AG32" s="19" t="n">
        <v>0.0065840670055192</v>
      </c>
      <c r="AH32" s="19" t="n">
        <v>0.0166598314769807</v>
      </c>
      <c r="AI32" s="19" t="n">
        <v>0</v>
      </c>
      <c r="AJ32" s="19" t="n">
        <v>0.141556455264378</v>
      </c>
      <c r="AK32" s="19" t="n">
        <v>0</v>
      </c>
      <c r="AL32" s="19" t="n">
        <v>0.0365653458685064</v>
      </c>
      <c r="AM32" s="19" t="n">
        <v>0</v>
      </c>
      <c r="AN32" s="19" t="n">
        <v>0.0146104605589028</v>
      </c>
      <c r="AO32" s="19" t="n">
        <v>0.0377795877068955</v>
      </c>
      <c r="AP32" s="19" t="n">
        <v>0.0259638930349957</v>
      </c>
      <c r="AQ32" s="19" t="n">
        <v>0.00635532032114822</v>
      </c>
      <c r="AR32" s="19" t="n">
        <v>0</v>
      </c>
      <c r="AS32" s="19" t="n">
        <v>0</v>
      </c>
      <c r="AT32" s="19" t="n">
        <v>0</v>
      </c>
      <c r="AU32" s="19" t="n">
        <v>0</v>
      </c>
      <c r="AV32" s="19" t="n">
        <v>0</v>
      </c>
      <c r="AW32" s="19" t="n">
        <v>0</v>
      </c>
      <c r="AX32" s="19" t="n">
        <v>0</v>
      </c>
    </row>
    <row r="33">
      <c r="C33" s="19"/>
      <c r="D33" s="19"/>
      <c r="E33" s="19"/>
      <c r="F33" s="19"/>
      <c r="G33" s="19"/>
      <c r="H33" s="19"/>
      <c r="I33" s="19"/>
      <c r="J33" s="19"/>
      <c r="K33" s="19"/>
      <c r="L33" s="19"/>
      <c r="M33" s="19"/>
      <c r="N33" s="19"/>
      <c r="O33" s="19"/>
      <c r="P33" s="19"/>
      <c r="Q33" s="19"/>
      <c r="R33" s="19"/>
      <c r="S33" s="19"/>
      <c r="T33" s="19"/>
      <c r="U33" s="19"/>
      <c r="V33" s="19"/>
      <c r="W33" s="19"/>
      <c r="X33" s="19"/>
      <c r="Y33" s="19"/>
      <c r="Z33" s="19"/>
      <c r="AA33" s="19"/>
      <c r="AB33" s="19"/>
      <c r="AC33" s="19"/>
      <c r="AD33" s="19"/>
      <c r="AE33" s="19"/>
      <c r="AF33" s="19"/>
      <c r="AG33" s="19"/>
      <c r="AH33" s="19"/>
      <c r="AI33" s="19"/>
      <c r="AJ33" s="19"/>
      <c r="AK33" s="19"/>
      <c r="AL33" s="19"/>
      <c r="AM33" s="19"/>
      <c r="AN33" s="19"/>
      <c r="AO33" s="19"/>
      <c r="AP33" s="19"/>
      <c r="AQ33" s="19"/>
      <c r="AR33" s="19"/>
      <c r="AS33" s="19"/>
      <c r="AT33" s="19"/>
      <c r="AU33" s="19"/>
      <c r="AV33" s="19"/>
      <c r="AW33" s="19"/>
      <c r="AX33" s="19"/>
    </row>
    <row r="34">
      <c r="B34" s="7" t="s">
        <v>92</v>
      </c>
      <c r="C34" s="19"/>
      <c r="D34" s="19"/>
      <c r="E34" s="19"/>
      <c r="F34" s="19"/>
      <c r="G34" s="19"/>
      <c r="H34" s="19"/>
      <c r="I34" s="19"/>
      <c r="J34" s="19"/>
      <c r="K34" s="19"/>
      <c r="L34" s="19"/>
      <c r="M34" s="19"/>
      <c r="N34" s="19"/>
      <c r="O34" s="19"/>
      <c r="P34" s="19"/>
      <c r="Q34" s="19"/>
      <c r="R34" s="19"/>
      <c r="S34" s="19"/>
      <c r="T34" s="19"/>
      <c r="U34" s="19"/>
      <c r="V34" s="19"/>
      <c r="W34" s="19"/>
      <c r="X34" s="19"/>
      <c r="Y34" s="19"/>
      <c r="Z34" s="19"/>
      <c r="AA34" s="19"/>
      <c r="AB34" s="19"/>
      <c r="AC34" s="19"/>
      <c r="AD34" s="19"/>
      <c r="AE34" s="19"/>
      <c r="AF34" s="19"/>
      <c r="AG34" s="19"/>
      <c r="AH34" s="19"/>
      <c r="AI34" s="19"/>
      <c r="AJ34" s="19"/>
      <c r="AK34" s="19"/>
      <c r="AL34" s="19"/>
      <c r="AM34" s="19"/>
      <c r="AN34" s="19"/>
      <c r="AO34" s="19"/>
      <c r="AP34" s="19"/>
      <c r="AQ34" s="19"/>
      <c r="AR34" s="19"/>
      <c r="AS34" s="19"/>
      <c r="AT34" s="19"/>
      <c r="AU34" s="19"/>
      <c r="AV34" s="19"/>
      <c r="AW34" s="19"/>
      <c r="AX34" s="19"/>
    </row>
    <row r="35">
      <c r="B35" s="23" t="s">
        <v>79</v>
      </c>
      <c r="C35" s="19"/>
      <c r="D35" s="19"/>
      <c r="E35" s="19"/>
      <c r="F35" s="19"/>
      <c r="G35" s="19"/>
      <c r="H35" s="19"/>
      <c r="I35" s="19"/>
      <c r="J35" s="19"/>
      <c r="K35" s="19"/>
      <c r="L35" s="19"/>
      <c r="M35" s="19"/>
      <c r="N35" s="19"/>
      <c r="O35" s="19"/>
      <c r="P35" s="19"/>
      <c r="Q35" s="19"/>
      <c r="R35" s="19"/>
      <c r="S35" s="19"/>
      <c r="T35" s="19"/>
      <c r="U35" s="19"/>
      <c r="V35" s="19"/>
      <c r="W35" s="19"/>
      <c r="X35" s="19"/>
      <c r="Y35" s="19"/>
      <c r="Z35" s="19"/>
      <c r="AA35" s="19"/>
      <c r="AB35" s="19"/>
      <c r="AC35" s="19"/>
      <c r="AD35" s="19"/>
      <c r="AE35" s="19"/>
      <c r="AF35" s="19"/>
      <c r="AG35" s="19"/>
      <c r="AH35" s="19"/>
      <c r="AI35" s="19"/>
      <c r="AJ35" s="19"/>
      <c r="AK35" s="19"/>
      <c r="AL35" s="19"/>
      <c r="AM35" s="19"/>
      <c r="AN35" s="19"/>
      <c r="AO35" s="19"/>
      <c r="AP35" s="19"/>
      <c r="AQ35" s="19"/>
      <c r="AR35" s="19"/>
      <c r="AS35" s="19"/>
      <c r="AT35" s="19"/>
      <c r="AU35" s="19"/>
      <c r="AV35" s="19"/>
      <c r="AW35" s="19"/>
      <c r="AX35" s="19"/>
    </row>
    <row r="36">
      <c r="B36" t="s">
        <v>85</v>
      </c>
      <c r="C36" s="19" t="n">
        <v>0.0746282282613746</v>
      </c>
      <c r="D36" s="19" t="n">
        <v>0.101709697086491</v>
      </c>
      <c r="E36" s="19" t="n">
        <v>0.170131284341453</v>
      </c>
      <c r="F36" s="19" t="n">
        <v>0.120745867863953</v>
      </c>
      <c r="G36" s="19" t="n">
        <v>0.0471563764010487</v>
      </c>
      <c r="H36" s="19" t="n">
        <v>0.00694505039553305</v>
      </c>
      <c r="I36" s="19" t="n">
        <v>0.00952239801568703</v>
      </c>
      <c r="J36" s="19"/>
      <c r="K36" s="19" t="n">
        <v>0.0880069572285598</v>
      </c>
      <c r="L36" s="19" t="n">
        <v>0.0616554685870084</v>
      </c>
      <c r="M36" s="19"/>
      <c r="N36" s="19" t="n">
        <v>0.162620353644721</v>
      </c>
      <c r="O36" s="19" t="n">
        <v>0.0421709257643337</v>
      </c>
      <c r="P36" s="19" t="n">
        <v>0.0346870968396596</v>
      </c>
      <c r="Q36" s="19" t="n">
        <v>0.0896716804411689</v>
      </c>
      <c r="R36" s="19" t="n">
        <v>0.0359302007594945</v>
      </c>
      <c r="S36" s="19" t="n">
        <v>0.0610631829730885</v>
      </c>
      <c r="T36" s="19" t="n">
        <v>0.0435929129048397</v>
      </c>
      <c r="U36" s="19" t="n">
        <v>0.0713875378012708</v>
      </c>
      <c r="V36" s="19" t="n">
        <v>0.0804195785246913</v>
      </c>
      <c r="W36" s="19" t="n">
        <v>0.076657878695149</v>
      </c>
      <c r="X36" s="19" t="n">
        <v>0.049123862054591</v>
      </c>
      <c r="Y36" s="19" t="n">
        <v>0.100183083951308</v>
      </c>
      <c r="Z36" s="19"/>
      <c r="AA36" s="19" t="n">
        <v>0.1142479392643</v>
      </c>
      <c r="AB36" s="19" t="n">
        <v>0.0442647361719513</v>
      </c>
      <c r="AC36" s="19" t="n">
        <v>0.0790555103376995</v>
      </c>
      <c r="AD36" s="19" t="n">
        <v>0.0613821642611995</v>
      </c>
      <c r="AE36" s="19"/>
      <c r="AF36" s="19" t="n">
        <v>0.136696012279794</v>
      </c>
      <c r="AG36" s="19" t="n">
        <v>0.0163813954576256</v>
      </c>
      <c r="AH36" s="19" t="n">
        <v>0.0625089437739795</v>
      </c>
      <c r="AI36" s="19" t="n">
        <v>0.290820020459149</v>
      </c>
      <c r="AJ36" s="19" t="n">
        <v>0.107307700396884</v>
      </c>
      <c r="AK36" s="19" t="n">
        <v>0.104147227613088</v>
      </c>
      <c r="AL36" s="19" t="n">
        <v>0.142468063473107</v>
      </c>
      <c r="AM36" s="19" t="n">
        <v>0.465554238906898</v>
      </c>
      <c r="AN36" s="19" t="n">
        <v>0.126744102584983</v>
      </c>
      <c r="AO36" s="19" t="n">
        <v>0.0520423484339855</v>
      </c>
      <c r="AP36" s="19" t="n">
        <v>0.126786533744464</v>
      </c>
      <c r="AQ36" s="19" t="n">
        <v>0.0267465333358699</v>
      </c>
      <c r="AR36" s="19" t="n">
        <v>0</v>
      </c>
      <c r="AS36" s="19" t="n">
        <v>0.173507046397273</v>
      </c>
      <c r="AT36" s="19" t="n">
        <v>0.296096190633258</v>
      </c>
      <c r="AU36" s="19" t="n">
        <v>0.495619982425437</v>
      </c>
      <c r="AV36" s="19" t="n">
        <v>0.387566684837043</v>
      </c>
      <c r="AW36" s="19" t="n">
        <v>0.618526042532819</v>
      </c>
      <c r="AX36" s="19" t="n">
        <v>0.479792883083338</v>
      </c>
    </row>
    <row r="37">
      <c r="B37" t="s">
        <v>86</v>
      </c>
      <c r="C37" s="19" t="n">
        <v>0.164318168837099</v>
      </c>
      <c r="D37" s="19" t="n">
        <v>0.223776580110091</v>
      </c>
      <c r="E37" s="19" t="n">
        <v>0.206252914783131</v>
      </c>
      <c r="F37" s="19" t="n">
        <v>0.171879730549832</v>
      </c>
      <c r="G37" s="19" t="n">
        <v>0.176244036568455</v>
      </c>
      <c r="H37" s="19" t="n">
        <v>0.134498957261978</v>
      </c>
      <c r="I37" s="19" t="n">
        <v>0.0952298511158725</v>
      </c>
      <c r="J37" s="19"/>
      <c r="K37" s="19" t="n">
        <v>0.19306777062742</v>
      </c>
      <c r="L37" s="19" t="n">
        <v>0.136444758692019</v>
      </c>
      <c r="M37" s="19"/>
      <c r="N37" s="19" t="n">
        <v>0.248887949568575</v>
      </c>
      <c r="O37" s="19" t="n">
        <v>0.152306336502587</v>
      </c>
      <c r="P37" s="19" t="n">
        <v>0.154701342080973</v>
      </c>
      <c r="Q37" s="19" t="n">
        <v>0.107743869269535</v>
      </c>
      <c r="R37" s="19" t="n">
        <v>0.203209333065882</v>
      </c>
      <c r="S37" s="19" t="n">
        <v>0.175594882452031</v>
      </c>
      <c r="T37" s="19" t="n">
        <v>0.157392924526956</v>
      </c>
      <c r="U37" s="19" t="n">
        <v>0.222246252646193</v>
      </c>
      <c r="V37" s="19" t="n">
        <v>0.142035622815082</v>
      </c>
      <c r="W37" s="19" t="n">
        <v>0.132055162326289</v>
      </c>
      <c r="X37" s="19" t="n">
        <v>0.089103019418628</v>
      </c>
      <c r="Y37" s="19" t="n">
        <v>0.138566878417309</v>
      </c>
      <c r="Z37" s="19"/>
      <c r="AA37" s="19" t="n">
        <v>0.180462958137847</v>
      </c>
      <c r="AB37" s="19" t="n">
        <v>0.144803151143794</v>
      </c>
      <c r="AC37" s="19" t="n">
        <v>0.192129531805157</v>
      </c>
      <c r="AD37" s="19" t="n">
        <v>0.143027628973213</v>
      </c>
      <c r="AE37" s="19"/>
      <c r="AF37" s="19" t="n">
        <v>0.237211243493014</v>
      </c>
      <c r="AG37" s="19" t="n">
        <v>0.112533880084702</v>
      </c>
      <c r="AH37" s="19" t="n">
        <v>0.177793015558356</v>
      </c>
      <c r="AI37" s="19" t="n">
        <v>0.293446661527037</v>
      </c>
      <c r="AJ37" s="19" t="n">
        <v>0.110025783666786</v>
      </c>
      <c r="AK37" s="19" t="n">
        <v>0.31650718800074</v>
      </c>
      <c r="AL37" s="19" t="n">
        <v>0.207538774072424</v>
      </c>
      <c r="AM37" s="19" t="n">
        <v>0</v>
      </c>
      <c r="AN37" s="19" t="n">
        <v>0.18643273815532</v>
      </c>
      <c r="AO37" s="19" t="n">
        <v>0.149335805868808</v>
      </c>
      <c r="AP37" s="19" t="n">
        <v>0.317569068460457</v>
      </c>
      <c r="AQ37" s="19" t="n">
        <v>0.132284517850351</v>
      </c>
      <c r="AR37" s="19" t="n">
        <v>0.193420104217876</v>
      </c>
      <c r="AS37" s="19" t="n">
        <v>0.32038667295033</v>
      </c>
      <c r="AT37" s="19" t="n">
        <v>0</v>
      </c>
      <c r="AU37" s="19" t="n">
        <v>0</v>
      </c>
      <c r="AV37" s="19" t="n">
        <v>0.612433315162957</v>
      </c>
      <c r="AW37" s="19" t="n">
        <v>0.381473957467181</v>
      </c>
      <c r="AX37" s="19" t="n">
        <v>0.242293032388405</v>
      </c>
    </row>
    <row r="38">
      <c r="B38" t="s">
        <v>87</v>
      </c>
      <c r="C38" s="19" t="n">
        <v>0.181340816930239</v>
      </c>
      <c r="D38" s="19" t="n">
        <v>0.188999504854903</v>
      </c>
      <c r="E38" s="19" t="n">
        <v>0.186077785679491</v>
      </c>
      <c r="F38" s="19" t="n">
        <v>0.188369975480973</v>
      </c>
      <c r="G38" s="19" t="n">
        <v>0.152696708738935</v>
      </c>
      <c r="H38" s="19" t="n">
        <v>0.201149353237319</v>
      </c>
      <c r="I38" s="19" t="n">
        <v>0.176730780562437</v>
      </c>
      <c r="J38" s="19"/>
      <c r="K38" s="19" t="n">
        <v>0.174460833585804</v>
      </c>
      <c r="L38" s="19" t="n">
        <v>0.188223593387082</v>
      </c>
      <c r="M38" s="19"/>
      <c r="N38" s="19" t="n">
        <v>0.172471129439074</v>
      </c>
      <c r="O38" s="19" t="n">
        <v>0.175515571013317</v>
      </c>
      <c r="P38" s="19" t="n">
        <v>0.221969463371832</v>
      </c>
      <c r="Q38" s="19" t="n">
        <v>0.236071371751842</v>
      </c>
      <c r="R38" s="19" t="n">
        <v>0.176829445952201</v>
      </c>
      <c r="S38" s="19" t="n">
        <v>0.191869137239452</v>
      </c>
      <c r="T38" s="19" t="n">
        <v>0.176671386368651</v>
      </c>
      <c r="U38" s="19" t="n">
        <v>0.148636720713051</v>
      </c>
      <c r="V38" s="19" t="n">
        <v>0.158915260138125</v>
      </c>
      <c r="W38" s="19" t="n">
        <v>0.170194792232786</v>
      </c>
      <c r="X38" s="19" t="n">
        <v>0.174459260053543</v>
      </c>
      <c r="Y38" s="19" t="n">
        <v>0.137097984904172</v>
      </c>
      <c r="Z38" s="19"/>
      <c r="AA38" s="19" t="n">
        <v>0.147242153415429</v>
      </c>
      <c r="AB38" s="19" t="n">
        <v>0.221050384358817</v>
      </c>
      <c r="AC38" s="19" t="n">
        <v>0.146278778453398</v>
      </c>
      <c r="AD38" s="19" t="n">
        <v>0.210461711023111</v>
      </c>
      <c r="AE38" s="19"/>
      <c r="AF38" s="19" t="n">
        <v>0.190534730148233</v>
      </c>
      <c r="AG38" s="19" t="n">
        <v>0.185123745704506</v>
      </c>
      <c r="AH38" s="19" t="n">
        <v>0.183434424061705</v>
      </c>
      <c r="AI38" s="19" t="n">
        <v>0.152755727606134</v>
      </c>
      <c r="AJ38" s="19" t="n">
        <v>0.341841768521184</v>
      </c>
      <c r="AK38" s="19" t="n">
        <v>0.153812050158627</v>
      </c>
      <c r="AL38" s="19" t="n">
        <v>0.135252626697338</v>
      </c>
      <c r="AM38" s="19" t="n">
        <v>0</v>
      </c>
      <c r="AN38" s="19" t="n">
        <v>0.172034020177384</v>
      </c>
      <c r="AO38" s="19" t="n">
        <v>0.182357173826538</v>
      </c>
      <c r="AP38" s="19" t="n">
        <v>0.150712943494556</v>
      </c>
      <c r="AQ38" s="19" t="n">
        <v>0.167774300712057</v>
      </c>
      <c r="AR38" s="19" t="n">
        <v>0.0902426648588534</v>
      </c>
      <c r="AS38" s="19" t="n">
        <v>0.394569195648592</v>
      </c>
      <c r="AT38" s="19" t="n">
        <v>0.389102592068026</v>
      </c>
      <c r="AU38" s="19" t="n">
        <v>0.504380017574563</v>
      </c>
      <c r="AV38" s="19" t="n">
        <v>0</v>
      </c>
      <c r="AW38" s="19" t="n">
        <v>0</v>
      </c>
      <c r="AX38" s="19" t="n">
        <v>0</v>
      </c>
    </row>
    <row r="39">
      <c r="B39" t="s">
        <v>88</v>
      </c>
      <c r="C39" s="19" t="n">
        <v>0.30230486264087</v>
      </c>
      <c r="D39" s="19" t="n">
        <v>0.269597121967998</v>
      </c>
      <c r="E39" s="19" t="n">
        <v>0.233502058961478</v>
      </c>
      <c r="F39" s="19" t="n">
        <v>0.261289963760482</v>
      </c>
      <c r="G39" s="19" t="n">
        <v>0.321298939856673</v>
      </c>
      <c r="H39" s="19" t="n">
        <v>0.360820740422598</v>
      </c>
      <c r="I39" s="19" t="n">
        <v>0.35832672030874</v>
      </c>
      <c r="J39" s="19"/>
      <c r="K39" s="19" t="n">
        <v>0.298841058214191</v>
      </c>
      <c r="L39" s="19" t="n">
        <v>0.305010368655724</v>
      </c>
      <c r="M39" s="19"/>
      <c r="N39" s="19" t="n">
        <v>0.219759077624136</v>
      </c>
      <c r="O39" s="19" t="n">
        <v>0.357330400464308</v>
      </c>
      <c r="P39" s="19" t="n">
        <v>0.281330621139355</v>
      </c>
      <c r="Q39" s="19" t="n">
        <v>0.253928926657727</v>
      </c>
      <c r="R39" s="19" t="n">
        <v>0.334368338467008</v>
      </c>
      <c r="S39" s="19" t="n">
        <v>0.276793437904232</v>
      </c>
      <c r="T39" s="19" t="n">
        <v>0.334094934489083</v>
      </c>
      <c r="U39" s="19" t="n">
        <v>0.204519558225342</v>
      </c>
      <c r="V39" s="19" t="n">
        <v>0.329130621789831</v>
      </c>
      <c r="W39" s="19" t="n">
        <v>0.335523961815385</v>
      </c>
      <c r="X39" s="19" t="n">
        <v>0.365179242551819</v>
      </c>
      <c r="Y39" s="19" t="n">
        <v>0.394293976747602</v>
      </c>
      <c r="Z39" s="19"/>
      <c r="AA39" s="19" t="n">
        <v>0.304934316280997</v>
      </c>
      <c r="AB39" s="19" t="n">
        <v>0.313772560268238</v>
      </c>
      <c r="AC39" s="19" t="n">
        <v>0.305302801661543</v>
      </c>
      <c r="AD39" s="19" t="n">
        <v>0.287011112199184</v>
      </c>
      <c r="AE39" s="19"/>
      <c r="AF39" s="19" t="n">
        <v>0.265822999899826</v>
      </c>
      <c r="AG39" s="19" t="n">
        <v>0.349094010201689</v>
      </c>
      <c r="AH39" s="19" t="n">
        <v>0.292889625194226</v>
      </c>
      <c r="AI39" s="19" t="n">
        <v>0.159227826056622</v>
      </c>
      <c r="AJ39" s="19" t="n">
        <v>0.255116282179824</v>
      </c>
      <c r="AK39" s="19" t="n">
        <v>0.173399997254136</v>
      </c>
      <c r="AL39" s="19" t="n">
        <v>0.294301559451062</v>
      </c>
      <c r="AM39" s="19" t="n">
        <v>0</v>
      </c>
      <c r="AN39" s="19" t="n">
        <v>0.339648655548029</v>
      </c>
      <c r="AO39" s="19" t="n">
        <v>0.272970637928936</v>
      </c>
      <c r="AP39" s="19" t="n">
        <v>0.226401664104</v>
      </c>
      <c r="AQ39" s="19" t="n">
        <v>0.323015034568893</v>
      </c>
      <c r="AR39" s="19" t="n">
        <v>0.529283346617549</v>
      </c>
      <c r="AS39" s="19" t="n">
        <v>0</v>
      </c>
      <c r="AT39" s="19" t="n">
        <v>0</v>
      </c>
      <c r="AU39" s="19" t="n">
        <v>0</v>
      </c>
      <c r="AV39" s="19" t="n">
        <v>0</v>
      </c>
      <c r="AW39" s="19" t="n">
        <v>0</v>
      </c>
      <c r="AX39" s="19" t="n">
        <v>0</v>
      </c>
    </row>
    <row r="40">
      <c r="B40" t="s">
        <v>89</v>
      </c>
      <c r="C40" s="19" t="n">
        <v>0.259929902900926</v>
      </c>
      <c r="D40" s="19" t="n">
        <v>0.170216441180547</v>
      </c>
      <c r="E40" s="19" t="n">
        <v>0.175070478294513</v>
      </c>
      <c r="F40" s="19" t="n">
        <v>0.252035266829492</v>
      </c>
      <c r="G40" s="19" t="n">
        <v>0.288911898028655</v>
      </c>
      <c r="H40" s="19" t="n">
        <v>0.279701602133484</v>
      </c>
      <c r="I40" s="19" t="n">
        <v>0.357621932998889</v>
      </c>
      <c r="J40" s="19"/>
      <c r="K40" s="19" t="n">
        <v>0.230649047069489</v>
      </c>
      <c r="L40" s="19" t="n">
        <v>0.288729799280213</v>
      </c>
      <c r="M40" s="19"/>
      <c r="N40" s="19" t="n">
        <v>0.175352766787724</v>
      </c>
      <c r="O40" s="19" t="n">
        <v>0.265634805567392</v>
      </c>
      <c r="P40" s="19" t="n">
        <v>0.283221651360017</v>
      </c>
      <c r="Q40" s="19" t="n">
        <v>0.285559366849962</v>
      </c>
      <c r="R40" s="19" t="n">
        <v>0.243584849835724</v>
      </c>
      <c r="S40" s="19" t="n">
        <v>0.272998450032283</v>
      </c>
      <c r="T40" s="19" t="n">
        <v>0.276907372908964</v>
      </c>
      <c r="U40" s="19" t="n">
        <v>0.343028999473476</v>
      </c>
      <c r="V40" s="19" t="n">
        <v>0.266132250639131</v>
      </c>
      <c r="W40" s="19" t="n">
        <v>0.257715878334222</v>
      </c>
      <c r="X40" s="19" t="n">
        <v>0.322134615921419</v>
      </c>
      <c r="Y40" s="19" t="n">
        <v>0.212867379656687</v>
      </c>
      <c r="Z40" s="19"/>
      <c r="AA40" s="19" t="n">
        <v>0.237244030505315</v>
      </c>
      <c r="AB40" s="19" t="n">
        <v>0.261361526863353</v>
      </c>
      <c r="AC40" s="19" t="n">
        <v>0.265130722477684</v>
      </c>
      <c r="AD40" s="19" t="n">
        <v>0.274999723483622</v>
      </c>
      <c r="AE40" s="19"/>
      <c r="AF40" s="19" t="n">
        <v>0.162965754381451</v>
      </c>
      <c r="AG40" s="19" t="n">
        <v>0.325535318312697</v>
      </c>
      <c r="AH40" s="19" t="n">
        <v>0.283373991411733</v>
      </c>
      <c r="AI40" s="19" t="n">
        <v>0.0856381238959772</v>
      </c>
      <c r="AJ40" s="19" t="n">
        <v>0.0616061122837973</v>
      </c>
      <c r="AK40" s="19" t="n">
        <v>0.25213353697341</v>
      </c>
      <c r="AL40" s="19" t="n">
        <v>0.198394871339081</v>
      </c>
      <c r="AM40" s="19" t="n">
        <v>0</v>
      </c>
      <c r="AN40" s="19" t="n">
        <v>0.168223720880993</v>
      </c>
      <c r="AO40" s="19" t="n">
        <v>0.293711001605741</v>
      </c>
      <c r="AP40" s="19" t="n">
        <v>0.152565897161529</v>
      </c>
      <c r="AQ40" s="19" t="n">
        <v>0.350179613532828</v>
      </c>
      <c r="AR40" s="19" t="n">
        <v>0.187053884305722</v>
      </c>
      <c r="AS40" s="19" t="n">
        <v>0.111537085003805</v>
      </c>
      <c r="AT40" s="19" t="n">
        <v>0</v>
      </c>
      <c r="AU40" s="19" t="n">
        <v>0</v>
      </c>
      <c r="AV40" s="19" t="n">
        <v>0</v>
      </c>
      <c r="AW40" s="19" t="n">
        <v>0</v>
      </c>
      <c r="AX40" s="19" t="n">
        <v>0.277914084528257</v>
      </c>
    </row>
    <row r="41">
      <c r="B41" t="s">
        <v>77</v>
      </c>
      <c r="C41" s="19" t="n">
        <v>0.0174780204294916</v>
      </c>
      <c r="D41" s="19" t="n">
        <v>0.0457006547999709</v>
      </c>
      <c r="E41" s="19" t="n">
        <v>0.028965477939934</v>
      </c>
      <c r="F41" s="19" t="n">
        <v>0.00567919551526802</v>
      </c>
      <c r="G41" s="19" t="n">
        <v>0.0136920404062345</v>
      </c>
      <c r="H41" s="19" t="n">
        <v>0.0168842965490886</v>
      </c>
      <c r="I41" s="19" t="n">
        <v>0.00256831699837465</v>
      </c>
      <c r="J41" s="19"/>
      <c r="K41" s="19" t="n">
        <v>0.0149743332745362</v>
      </c>
      <c r="L41" s="19" t="n">
        <v>0.0199360113979537</v>
      </c>
      <c r="M41" s="19"/>
      <c r="N41" s="19" t="n">
        <v>0.0209087229357694</v>
      </c>
      <c r="O41" s="19" t="n">
        <v>0.00704196068806216</v>
      </c>
      <c r="P41" s="19" t="n">
        <v>0.0240898252081641</v>
      </c>
      <c r="Q41" s="19" t="n">
        <v>0.0270247850297655</v>
      </c>
      <c r="R41" s="19" t="n">
        <v>0.00607783191968993</v>
      </c>
      <c r="S41" s="19" t="n">
        <v>0.0216809093989139</v>
      </c>
      <c r="T41" s="19" t="n">
        <v>0.0113404688015058</v>
      </c>
      <c r="U41" s="19" t="n">
        <v>0.0101809311406672</v>
      </c>
      <c r="V41" s="19" t="n">
        <v>0.0233666660931388</v>
      </c>
      <c r="W41" s="19" t="n">
        <v>0.0278523265961692</v>
      </c>
      <c r="X41" s="19" t="n">
        <v>0</v>
      </c>
      <c r="Y41" s="19" t="n">
        <v>0.0169906963229217</v>
      </c>
      <c r="Z41" s="19"/>
      <c r="AA41" s="19" t="n">
        <v>0.0158686023961132</v>
      </c>
      <c r="AB41" s="19" t="n">
        <v>0.0147476411938477</v>
      </c>
      <c r="AC41" s="19" t="n">
        <v>0.0121026552645182</v>
      </c>
      <c r="AD41" s="19" t="n">
        <v>0.02311766005967</v>
      </c>
      <c r="AE41" s="19"/>
      <c r="AF41" s="19" t="n">
        <v>0.00676925979768195</v>
      </c>
      <c r="AG41" s="19" t="n">
        <v>0.0113316502387792</v>
      </c>
      <c r="AH41" s="19" t="n">
        <v>0</v>
      </c>
      <c r="AI41" s="19" t="n">
        <v>0.018111640455081</v>
      </c>
      <c r="AJ41" s="19" t="n">
        <v>0.124102352951525</v>
      </c>
      <c r="AK41" s="19" t="n">
        <v>0</v>
      </c>
      <c r="AL41" s="19" t="n">
        <v>0.022044104966987</v>
      </c>
      <c r="AM41" s="19" t="n">
        <v>0.534445761093102</v>
      </c>
      <c r="AN41" s="19" t="n">
        <v>0.00691676265329119</v>
      </c>
      <c r="AO41" s="19" t="n">
        <v>0.0495830323359917</v>
      </c>
      <c r="AP41" s="19" t="n">
        <v>0.0259638930349957</v>
      </c>
      <c r="AQ41" s="19" t="n">
        <v>0</v>
      </c>
      <c r="AR41" s="19" t="n">
        <v>0</v>
      </c>
      <c r="AS41" s="19" t="n">
        <v>0</v>
      </c>
      <c r="AT41" s="19" t="n">
        <v>0.314801217298716</v>
      </c>
      <c r="AU41" s="19" t="n">
        <v>0</v>
      </c>
      <c r="AV41" s="19" t="n">
        <v>0</v>
      </c>
      <c r="AW41" s="19" t="n">
        <v>0</v>
      </c>
      <c r="AX41" s="19" t="n">
        <v>0</v>
      </c>
    </row>
    <row r="42">
      <c r="C42" s="19"/>
      <c r="D42" s="19"/>
      <c r="E42" s="19"/>
      <c r="F42" s="19"/>
      <c r="G42" s="19"/>
      <c r="H42" s="19"/>
      <c r="I42" s="19"/>
      <c r="J42" s="19"/>
      <c r="K42" s="19"/>
      <c r="L42" s="19"/>
      <c r="M42" s="19"/>
      <c r="N42" s="19"/>
      <c r="O42" s="19"/>
      <c r="P42" s="19"/>
      <c r="Q42" s="19"/>
      <c r="R42" s="19"/>
      <c r="S42" s="19"/>
      <c r="T42" s="19"/>
      <c r="U42" s="19"/>
      <c r="V42" s="19"/>
      <c r="W42" s="19"/>
      <c r="X42" s="19"/>
      <c r="Y42" s="19"/>
      <c r="Z42" s="19"/>
      <c r="AA42" s="19"/>
      <c r="AB42" s="19"/>
      <c r="AC42" s="19"/>
      <c r="AD42" s="19"/>
      <c r="AE42" s="19"/>
      <c r="AF42" s="19"/>
      <c r="AG42" s="19"/>
      <c r="AH42" s="19"/>
      <c r="AI42" s="19"/>
      <c r="AJ42" s="19"/>
      <c r="AK42" s="19"/>
      <c r="AL42" s="19"/>
      <c r="AM42" s="19"/>
      <c r="AN42" s="19"/>
      <c r="AO42" s="19"/>
      <c r="AP42" s="19"/>
      <c r="AQ42" s="19"/>
      <c r="AR42" s="19"/>
      <c r="AS42" s="19"/>
      <c r="AT42" s="19"/>
      <c r="AU42" s="19"/>
      <c r="AV42" s="19"/>
      <c r="AW42" s="19"/>
      <c r="AX42" s="19"/>
    </row>
    <row r="43">
      <c r="B43" s="7" t="s">
        <v>93</v>
      </c>
      <c r="C43" s="19"/>
      <c r="D43" s="19"/>
      <c r="E43" s="19"/>
      <c r="F43" s="19"/>
      <c r="G43" s="19"/>
      <c r="H43" s="19"/>
      <c r="I43" s="19"/>
      <c r="J43" s="19"/>
      <c r="K43" s="19"/>
      <c r="L43" s="19"/>
      <c r="M43" s="19"/>
      <c r="N43" s="19"/>
      <c r="O43" s="19"/>
      <c r="P43" s="19"/>
      <c r="Q43" s="19"/>
      <c r="R43" s="19"/>
      <c r="S43" s="19"/>
      <c r="T43" s="19"/>
      <c r="U43" s="19"/>
      <c r="V43" s="19"/>
      <c r="W43" s="19"/>
      <c r="X43" s="19"/>
      <c r="Y43" s="19"/>
      <c r="Z43" s="19"/>
      <c r="AA43" s="19"/>
      <c r="AB43" s="19"/>
      <c r="AC43" s="19"/>
      <c r="AD43" s="19"/>
      <c r="AE43" s="19"/>
      <c r="AF43" s="19"/>
      <c r="AG43" s="19"/>
      <c r="AH43" s="19"/>
      <c r="AI43" s="19"/>
      <c r="AJ43" s="19"/>
      <c r="AK43" s="19"/>
      <c r="AL43" s="19"/>
      <c r="AM43" s="19"/>
      <c r="AN43" s="19"/>
      <c r="AO43" s="19"/>
      <c r="AP43" s="19"/>
      <c r="AQ43" s="19"/>
      <c r="AR43" s="19"/>
      <c r="AS43" s="19"/>
      <c r="AT43" s="19"/>
      <c r="AU43" s="19"/>
      <c r="AV43" s="19"/>
      <c r="AW43" s="19"/>
      <c r="AX43" s="19"/>
    </row>
    <row r="44">
      <c r="B44" s="23" t="s">
        <v>79</v>
      </c>
      <c r="C44" s="19"/>
      <c r="D44" s="19"/>
      <c r="E44" s="19"/>
      <c r="F44" s="19"/>
      <c r="G44" s="19"/>
      <c r="H44" s="19"/>
      <c r="I44" s="19"/>
      <c r="J44" s="19"/>
      <c r="K44" s="19"/>
      <c r="L44" s="19"/>
      <c r="M44" s="19"/>
      <c r="N44" s="19"/>
      <c r="O44" s="19"/>
      <c r="P44" s="19"/>
      <c r="Q44" s="19"/>
      <c r="R44" s="19"/>
      <c r="S44" s="19"/>
      <c r="T44" s="19"/>
      <c r="U44" s="19"/>
      <c r="V44" s="19"/>
      <c r="W44" s="19"/>
      <c r="X44" s="19"/>
      <c r="Y44" s="19"/>
      <c r="Z44" s="19"/>
      <c r="AA44" s="19"/>
      <c r="AB44" s="19"/>
      <c r="AC44" s="19"/>
      <c r="AD44" s="19"/>
      <c r="AE44" s="19"/>
      <c r="AF44" s="19"/>
      <c r="AG44" s="19"/>
      <c r="AH44" s="19"/>
      <c r="AI44" s="19"/>
      <c r="AJ44" s="19"/>
      <c r="AK44" s="19"/>
      <c r="AL44" s="19"/>
      <c r="AM44" s="19"/>
      <c r="AN44" s="19"/>
      <c r="AO44" s="19"/>
      <c r="AP44" s="19"/>
      <c r="AQ44" s="19"/>
      <c r="AR44" s="19"/>
      <c r="AS44" s="19"/>
      <c r="AT44" s="19"/>
      <c r="AU44" s="19"/>
      <c r="AV44" s="19"/>
      <c r="AW44" s="19"/>
      <c r="AX44" s="19"/>
    </row>
    <row r="45">
      <c r="B45" t="s">
        <v>85</v>
      </c>
      <c r="C45" s="19" t="n">
        <v>0.0813702779822369</v>
      </c>
      <c r="D45" s="19" t="n">
        <v>0.110255056519802</v>
      </c>
      <c r="E45" s="19" t="n">
        <v>0.180860257082774</v>
      </c>
      <c r="F45" s="19" t="n">
        <v>0.117714314687855</v>
      </c>
      <c r="G45" s="19" t="n">
        <v>0.0545399367663818</v>
      </c>
      <c r="H45" s="19" t="n">
        <v>0.0177694239794804</v>
      </c>
      <c r="I45" s="19" t="n">
        <v>0.0164948203420461</v>
      </c>
      <c r="J45" s="19"/>
      <c r="K45" s="19" t="n">
        <v>0.093598382980858</v>
      </c>
      <c r="L45" s="19" t="n">
        <v>0.0695258991431154</v>
      </c>
      <c r="M45" s="19"/>
      <c r="N45" s="19" t="n">
        <v>0.164027411331705</v>
      </c>
      <c r="O45" s="19" t="n">
        <v>0.0440534716905459</v>
      </c>
      <c r="P45" s="19" t="n">
        <v>0.0410367192603657</v>
      </c>
      <c r="Q45" s="19" t="n">
        <v>0.0672550939162847</v>
      </c>
      <c r="R45" s="19" t="n">
        <v>0.061626458779381</v>
      </c>
      <c r="S45" s="19" t="n">
        <v>0.113392392763709</v>
      </c>
      <c r="T45" s="19" t="n">
        <v>0.0546520707872323</v>
      </c>
      <c r="U45" s="19" t="n">
        <v>0.0715024852471261</v>
      </c>
      <c r="V45" s="19" t="n">
        <v>0.0742060626738015</v>
      </c>
      <c r="W45" s="19" t="n">
        <v>0.0751482946915994</v>
      </c>
      <c r="X45" s="19" t="n">
        <v>0.0509928152792951</v>
      </c>
      <c r="Y45" s="19" t="n">
        <v>0.138314233754298</v>
      </c>
      <c r="Z45" s="19"/>
      <c r="AA45" s="19" t="n">
        <v>0.110345939875143</v>
      </c>
      <c r="AB45" s="19" t="n">
        <v>0.0522111812475933</v>
      </c>
      <c r="AC45" s="19" t="n">
        <v>0.0984232996305001</v>
      </c>
      <c r="AD45" s="19" t="n">
        <v>0.06555731141374</v>
      </c>
      <c r="AE45" s="19"/>
      <c r="AF45" s="19" t="n">
        <v>0.144132421778544</v>
      </c>
      <c r="AG45" s="19" t="n">
        <v>0.0212055475997205</v>
      </c>
      <c r="AH45" s="19" t="n">
        <v>0.067003328412894</v>
      </c>
      <c r="AI45" s="19" t="n">
        <v>0.283543562970447</v>
      </c>
      <c r="AJ45" s="19" t="n">
        <v>0.135260861568391</v>
      </c>
      <c r="AK45" s="19" t="n">
        <v>0.155784989486361</v>
      </c>
      <c r="AL45" s="19" t="n">
        <v>0.161976122398741</v>
      </c>
      <c r="AM45" s="19" t="n">
        <v>0.465554238906898</v>
      </c>
      <c r="AN45" s="19" t="n">
        <v>0.137742691487847</v>
      </c>
      <c r="AO45" s="19" t="n">
        <v>0.0444879645670536</v>
      </c>
      <c r="AP45" s="19" t="n">
        <v>0.205891423184041</v>
      </c>
      <c r="AQ45" s="19" t="n">
        <v>0.0128589938575415</v>
      </c>
      <c r="AR45" s="19" t="n">
        <v>0</v>
      </c>
      <c r="AS45" s="19" t="n">
        <v>0.363993290820671</v>
      </c>
      <c r="AT45" s="19" t="n">
        <v>0</v>
      </c>
      <c r="AU45" s="19" t="n">
        <v>0.495619982425437</v>
      </c>
      <c r="AV45" s="19" t="n">
        <v>0.159333969142837</v>
      </c>
      <c r="AW45" s="19" t="n">
        <v>0.705272611914786</v>
      </c>
      <c r="AX45" s="19" t="n">
        <v>0.259244151683178</v>
      </c>
    </row>
    <row r="46">
      <c r="B46" t="s">
        <v>86</v>
      </c>
      <c r="C46" s="19" t="n">
        <v>0.188994981875992</v>
      </c>
      <c r="D46" s="19" t="n">
        <v>0.306461842574339</v>
      </c>
      <c r="E46" s="19" t="n">
        <v>0.268964773517581</v>
      </c>
      <c r="F46" s="19" t="n">
        <v>0.209526476317966</v>
      </c>
      <c r="G46" s="19" t="n">
        <v>0.162799905918127</v>
      </c>
      <c r="H46" s="19" t="n">
        <v>0.0906642461206697</v>
      </c>
      <c r="I46" s="19" t="n">
        <v>0.117159790240115</v>
      </c>
      <c r="J46" s="19"/>
      <c r="K46" s="19" t="n">
        <v>0.212902078228572</v>
      </c>
      <c r="L46" s="19" t="n">
        <v>0.165866904471784</v>
      </c>
      <c r="M46" s="19"/>
      <c r="N46" s="19" t="n">
        <v>0.260847478681553</v>
      </c>
      <c r="O46" s="19" t="n">
        <v>0.157154177436704</v>
      </c>
      <c r="P46" s="19" t="n">
        <v>0.187684962493689</v>
      </c>
      <c r="Q46" s="19" t="n">
        <v>0.161935827509139</v>
      </c>
      <c r="R46" s="19" t="n">
        <v>0.224479050973451</v>
      </c>
      <c r="S46" s="19" t="n">
        <v>0.144137232662531</v>
      </c>
      <c r="T46" s="19" t="n">
        <v>0.214549735206755</v>
      </c>
      <c r="U46" s="19" t="n">
        <v>0.176663429088863</v>
      </c>
      <c r="V46" s="19" t="n">
        <v>0.209456712939068</v>
      </c>
      <c r="W46" s="19" t="n">
        <v>0.129155329999537</v>
      </c>
      <c r="X46" s="19" t="n">
        <v>0.110888917330573</v>
      </c>
      <c r="Y46" s="19" t="n">
        <v>0.313542483530168</v>
      </c>
      <c r="Z46" s="19"/>
      <c r="AA46" s="19" t="n">
        <v>0.210371580431534</v>
      </c>
      <c r="AB46" s="19" t="n">
        <v>0.166840061842187</v>
      </c>
      <c r="AC46" s="19" t="n">
        <v>0.192261651916191</v>
      </c>
      <c r="AD46" s="19" t="n">
        <v>0.188904713473264</v>
      </c>
      <c r="AE46" s="19"/>
      <c r="AF46" s="19" t="n">
        <v>0.348508951801643</v>
      </c>
      <c r="AG46" s="19" t="n">
        <v>0.107489562973926</v>
      </c>
      <c r="AH46" s="19" t="n">
        <v>0.246845855576088</v>
      </c>
      <c r="AI46" s="19" t="n">
        <v>0.344550486431981</v>
      </c>
      <c r="AJ46" s="19" t="n">
        <v>0.185914374555332</v>
      </c>
      <c r="AK46" s="19" t="n">
        <v>0.198987501967007</v>
      </c>
      <c r="AL46" s="19" t="n">
        <v>0.265536607344411</v>
      </c>
      <c r="AM46" s="19" t="n">
        <v>0</v>
      </c>
      <c r="AN46" s="19" t="n">
        <v>0.206405263423255</v>
      </c>
      <c r="AO46" s="19" t="n">
        <v>0.230203610362233</v>
      </c>
      <c r="AP46" s="19" t="n">
        <v>0.338582480917098</v>
      </c>
      <c r="AQ46" s="19" t="n">
        <v>0.110443292245025</v>
      </c>
      <c r="AR46" s="19" t="n">
        <v>0.409363163425734</v>
      </c>
      <c r="AS46" s="19" t="n">
        <v>0.320586645968487</v>
      </c>
      <c r="AT46" s="19" t="n">
        <v>0.610897407931974</v>
      </c>
      <c r="AU46" s="19" t="n">
        <v>0.504380017574563</v>
      </c>
      <c r="AV46" s="19" t="n">
        <v>0.620824482762103</v>
      </c>
      <c r="AW46" s="19" t="n">
        <v>0.294727388085214</v>
      </c>
      <c r="AX46" s="19" t="n">
        <v>0.242293032388405</v>
      </c>
    </row>
    <row r="47">
      <c r="B47" t="s">
        <v>87</v>
      </c>
      <c r="C47" s="19" t="n">
        <v>0.245980516105374</v>
      </c>
      <c r="D47" s="19" t="n">
        <v>0.277898023607179</v>
      </c>
      <c r="E47" s="19" t="n">
        <v>0.218687451164011</v>
      </c>
      <c r="F47" s="19" t="n">
        <v>0.242278236182549</v>
      </c>
      <c r="G47" s="19" t="n">
        <v>0.229544476813338</v>
      </c>
      <c r="H47" s="19" t="n">
        <v>0.281426779974907</v>
      </c>
      <c r="I47" s="19" t="n">
        <v>0.239690726546689</v>
      </c>
      <c r="J47" s="19"/>
      <c r="K47" s="19" t="n">
        <v>0.236784987841348</v>
      </c>
      <c r="L47" s="19" t="n">
        <v>0.255183250802342</v>
      </c>
      <c r="M47" s="19"/>
      <c r="N47" s="19" t="n">
        <v>0.218138380355426</v>
      </c>
      <c r="O47" s="19" t="n">
        <v>0.256646952457455</v>
      </c>
      <c r="P47" s="19" t="n">
        <v>0.258335187914348</v>
      </c>
      <c r="Q47" s="19" t="n">
        <v>0.30940098075047</v>
      </c>
      <c r="R47" s="19" t="n">
        <v>0.21171745140549</v>
      </c>
      <c r="S47" s="19" t="n">
        <v>0.301204405128845</v>
      </c>
      <c r="T47" s="19" t="n">
        <v>0.246682297995305</v>
      </c>
      <c r="U47" s="19" t="n">
        <v>0.241709541156547</v>
      </c>
      <c r="V47" s="19" t="n">
        <v>0.227453270228267</v>
      </c>
      <c r="W47" s="19" t="n">
        <v>0.263701991976386</v>
      </c>
      <c r="X47" s="19" t="n">
        <v>0.17147754164088</v>
      </c>
      <c r="Y47" s="19" t="n">
        <v>0.162685419471903</v>
      </c>
      <c r="Z47" s="19"/>
      <c r="AA47" s="19" t="n">
        <v>0.203409648328577</v>
      </c>
      <c r="AB47" s="19" t="n">
        <v>0.270308133457366</v>
      </c>
      <c r="AC47" s="19" t="n">
        <v>0.238757065848636</v>
      </c>
      <c r="AD47" s="19" t="n">
        <v>0.273556350657122</v>
      </c>
      <c r="AE47" s="19"/>
      <c r="AF47" s="19" t="n">
        <v>0.267311822219606</v>
      </c>
      <c r="AG47" s="19" t="n">
        <v>0.253511347638181</v>
      </c>
      <c r="AH47" s="19" t="n">
        <v>0.201645209649046</v>
      </c>
      <c r="AI47" s="19" t="n">
        <v>0.212318642874147</v>
      </c>
      <c r="AJ47" s="19" t="n">
        <v>0.351820754849218</v>
      </c>
      <c r="AK47" s="19" t="n">
        <v>0.128560381164573</v>
      </c>
      <c r="AL47" s="19" t="n">
        <v>0.195767182521076</v>
      </c>
      <c r="AM47" s="19" t="n">
        <v>0</v>
      </c>
      <c r="AN47" s="19" t="n">
        <v>0.208312289931351</v>
      </c>
      <c r="AO47" s="19" t="n">
        <v>0.243370272969252</v>
      </c>
      <c r="AP47" s="19" t="n">
        <v>0.248813292002359</v>
      </c>
      <c r="AQ47" s="19" t="n">
        <v>0.357494042424274</v>
      </c>
      <c r="AR47" s="19" t="n">
        <v>0.184661438639109</v>
      </c>
      <c r="AS47" s="19" t="n">
        <v>0.203882978207038</v>
      </c>
      <c r="AT47" s="19" t="n">
        <v>0</v>
      </c>
      <c r="AU47" s="19" t="n">
        <v>0</v>
      </c>
      <c r="AV47" s="19" t="n">
        <v>0.21984154809506</v>
      </c>
      <c r="AW47" s="19" t="n">
        <v>0</v>
      </c>
      <c r="AX47" s="19" t="n">
        <v>0.277914084528257</v>
      </c>
    </row>
    <row r="48">
      <c r="B48" t="s">
        <v>88</v>
      </c>
      <c r="C48" s="19" t="n">
        <v>0.296182011889729</v>
      </c>
      <c r="D48" s="19" t="n">
        <v>0.167330154714635</v>
      </c>
      <c r="E48" s="19" t="n">
        <v>0.208319818638948</v>
      </c>
      <c r="F48" s="19" t="n">
        <v>0.248522222843923</v>
      </c>
      <c r="G48" s="19" t="n">
        <v>0.289661567433486</v>
      </c>
      <c r="H48" s="19" t="n">
        <v>0.397959895770811</v>
      </c>
      <c r="I48" s="19" t="n">
        <v>0.428173528228956</v>
      </c>
      <c r="J48" s="19"/>
      <c r="K48" s="19" t="n">
        <v>0.286295386152492</v>
      </c>
      <c r="L48" s="19" t="n">
        <v>0.30610692300096</v>
      </c>
      <c r="M48" s="19"/>
      <c r="N48" s="19" t="n">
        <v>0.221043128578539</v>
      </c>
      <c r="O48" s="19" t="n">
        <v>0.359301787160482</v>
      </c>
      <c r="P48" s="19" t="n">
        <v>0.305897670921771</v>
      </c>
      <c r="Q48" s="19" t="n">
        <v>0.326954794215287</v>
      </c>
      <c r="R48" s="19" t="n">
        <v>0.287428857649119</v>
      </c>
      <c r="S48" s="19" t="n">
        <v>0.266764278482018</v>
      </c>
      <c r="T48" s="19" t="n">
        <v>0.261957493023808</v>
      </c>
      <c r="U48" s="19" t="n">
        <v>0.291924080915702</v>
      </c>
      <c r="V48" s="19" t="n">
        <v>0.273235312907299</v>
      </c>
      <c r="W48" s="19" t="n">
        <v>0.332544004395881</v>
      </c>
      <c r="X48" s="19" t="n">
        <v>0.403352531231676</v>
      </c>
      <c r="Y48" s="19" t="n">
        <v>0.255447417003728</v>
      </c>
      <c r="Z48" s="19"/>
      <c r="AA48" s="19" t="n">
        <v>0.320360806707983</v>
      </c>
      <c r="AB48" s="19" t="n">
        <v>0.326827134018372</v>
      </c>
      <c r="AC48" s="19" t="n">
        <v>0.2569929954497</v>
      </c>
      <c r="AD48" s="19" t="n">
        <v>0.274636607715381</v>
      </c>
      <c r="AE48" s="19"/>
      <c r="AF48" s="19" t="n">
        <v>0.145796176347247</v>
      </c>
      <c r="AG48" s="19" t="n">
        <v>0.381353441145238</v>
      </c>
      <c r="AH48" s="19" t="n">
        <v>0.312944514215339</v>
      </c>
      <c r="AI48" s="19" t="n">
        <v>0.101909131716649</v>
      </c>
      <c r="AJ48" s="19" t="n">
        <v>0.167738878964226</v>
      </c>
      <c r="AK48" s="19" t="n">
        <v>0.309854426754784</v>
      </c>
      <c r="AL48" s="19" t="n">
        <v>0.252023150862055</v>
      </c>
      <c r="AM48" s="19" t="n">
        <v>0</v>
      </c>
      <c r="AN48" s="19" t="n">
        <v>0.279587736542029</v>
      </c>
      <c r="AO48" s="19" t="n">
        <v>0.274690401610875</v>
      </c>
      <c r="AP48" s="19" t="n">
        <v>0.103631794356639</v>
      </c>
      <c r="AQ48" s="19" t="n">
        <v>0.308852768236002</v>
      </c>
      <c r="AR48" s="19" t="n">
        <v>0.312807179872142</v>
      </c>
      <c r="AS48" s="19" t="n">
        <v>0</v>
      </c>
      <c r="AT48" s="19" t="n">
        <v>0.389102592068026</v>
      </c>
      <c r="AU48" s="19" t="n">
        <v>0</v>
      </c>
      <c r="AV48" s="19" t="n">
        <v>0</v>
      </c>
      <c r="AW48" s="19" t="n">
        <v>0</v>
      </c>
      <c r="AX48" s="19" t="n">
        <v>0</v>
      </c>
    </row>
    <row r="49">
      <c r="B49" t="s">
        <v>89</v>
      </c>
      <c r="C49" s="19" t="n">
        <v>0.169398098746135</v>
      </c>
      <c r="D49" s="19" t="n">
        <v>0.0951846425574708</v>
      </c>
      <c r="E49" s="19" t="n">
        <v>0.10857514601436</v>
      </c>
      <c r="F49" s="19" t="n">
        <v>0.17070418052707</v>
      </c>
      <c r="G49" s="19" t="n">
        <v>0.234899833757372</v>
      </c>
      <c r="H49" s="19" t="n">
        <v>0.20246561122475</v>
      </c>
      <c r="I49" s="19" t="n">
        <v>0.191308540689473</v>
      </c>
      <c r="J49" s="19"/>
      <c r="K49" s="19" t="n">
        <v>0.154881952894895</v>
      </c>
      <c r="L49" s="19" t="n">
        <v>0.182751959376579</v>
      </c>
      <c r="M49" s="19"/>
      <c r="N49" s="19" t="n">
        <v>0.114734597633759</v>
      </c>
      <c r="O49" s="19" t="n">
        <v>0.175523388123308</v>
      </c>
      <c r="P49" s="19" t="n">
        <v>0.188684594551493</v>
      </c>
      <c r="Q49" s="19" t="n">
        <v>0.118281334630235</v>
      </c>
      <c r="R49" s="19" t="n">
        <v>0.201166509242882</v>
      </c>
      <c r="S49" s="19" t="n">
        <v>0.164244971034022</v>
      </c>
      <c r="T49" s="19" t="n">
        <v>0.205050439562895</v>
      </c>
      <c r="U49" s="19" t="n">
        <v>0.1965782781319</v>
      </c>
      <c r="V49" s="19" t="n">
        <v>0.187561220321484</v>
      </c>
      <c r="W49" s="19" t="n">
        <v>0.171629769671421</v>
      </c>
      <c r="X49" s="19" t="n">
        <v>0.253179750887028</v>
      </c>
      <c r="Y49" s="19" t="n">
        <v>0.0956857499516749</v>
      </c>
      <c r="Z49" s="19"/>
      <c r="AA49" s="19" t="n">
        <v>0.141317423509955</v>
      </c>
      <c r="AB49" s="19" t="n">
        <v>0.168545233942428</v>
      </c>
      <c r="AC49" s="19" t="n">
        <v>0.201502210904876</v>
      </c>
      <c r="AD49" s="19" t="n">
        <v>0.170525133823292</v>
      </c>
      <c r="AE49" s="19"/>
      <c r="AF49" s="19" t="n">
        <v>0.0942506278529605</v>
      </c>
      <c r="AG49" s="19" t="n">
        <v>0.22263828014109</v>
      </c>
      <c r="AH49" s="19" t="n">
        <v>0.165070773580772</v>
      </c>
      <c r="AI49" s="19" t="n">
        <v>0.0473799176434679</v>
      </c>
      <c r="AJ49" s="19" t="n">
        <v>0.0649385044050187</v>
      </c>
      <c r="AK49" s="19" t="n">
        <v>0.175476172932062</v>
      </c>
      <c r="AL49" s="19" t="n">
        <v>0.10265283190673</v>
      </c>
      <c r="AM49" s="19" t="n">
        <v>0.534445761093102</v>
      </c>
      <c r="AN49" s="19" t="n">
        <v>0.160569641066264</v>
      </c>
      <c r="AO49" s="19" t="n">
        <v>0.164055991564722</v>
      </c>
      <c r="AP49" s="19" t="n">
        <v>0.103081009539863</v>
      </c>
      <c r="AQ49" s="19" t="n">
        <v>0.183749274609673</v>
      </c>
      <c r="AR49" s="19" t="n">
        <v>0.0931682180630158</v>
      </c>
      <c r="AS49" s="19" t="n">
        <v>0.111537085003805</v>
      </c>
      <c r="AT49" s="19" t="n">
        <v>0</v>
      </c>
      <c r="AU49" s="19" t="n">
        <v>0</v>
      </c>
      <c r="AV49" s="19" t="n">
        <v>0</v>
      </c>
      <c r="AW49" s="19" t="n">
        <v>0</v>
      </c>
      <c r="AX49" s="19" t="n">
        <v>0.22054873140016</v>
      </c>
    </row>
    <row r="50">
      <c r="B50" t="s">
        <v>77</v>
      </c>
      <c r="C50" s="19" t="n">
        <v>0.018074113400533</v>
      </c>
      <c r="D50" s="19" t="n">
        <v>0.0428702800265734</v>
      </c>
      <c r="E50" s="19" t="n">
        <v>0.0145925535823259</v>
      </c>
      <c r="F50" s="19" t="n">
        <v>0.0112545694406379</v>
      </c>
      <c r="G50" s="19" t="n">
        <v>0.0285542793112949</v>
      </c>
      <c r="H50" s="19" t="n">
        <v>0.00971404292938276</v>
      </c>
      <c r="I50" s="19" t="n">
        <v>0.00717259395271996</v>
      </c>
      <c r="J50" s="19"/>
      <c r="K50" s="19" t="n">
        <v>0.0155372119018347</v>
      </c>
      <c r="L50" s="19" t="n">
        <v>0.0205650632052186</v>
      </c>
      <c r="M50" s="19"/>
      <c r="N50" s="19" t="n">
        <v>0.0212090034190173</v>
      </c>
      <c r="O50" s="19" t="n">
        <v>0.00732022313150494</v>
      </c>
      <c r="P50" s="19" t="n">
        <v>0.0183608648583338</v>
      </c>
      <c r="Q50" s="19" t="n">
        <v>0.0161719689785842</v>
      </c>
      <c r="R50" s="19" t="n">
        <v>0.0135816719496773</v>
      </c>
      <c r="S50" s="19" t="n">
        <v>0.0102567199288746</v>
      </c>
      <c r="T50" s="19" t="n">
        <v>0.0171079634240038</v>
      </c>
      <c r="U50" s="19" t="n">
        <v>0.0216221854598616</v>
      </c>
      <c r="V50" s="19" t="n">
        <v>0.0280874209300811</v>
      </c>
      <c r="W50" s="19" t="n">
        <v>0.0278206092651765</v>
      </c>
      <c r="X50" s="19" t="n">
        <v>0.0101084436305476</v>
      </c>
      <c r="Y50" s="19" t="n">
        <v>0.0343246962882282</v>
      </c>
      <c r="Z50" s="19"/>
      <c r="AA50" s="19" t="n">
        <v>0.0141946011468095</v>
      </c>
      <c r="AB50" s="19" t="n">
        <v>0.0152682554920529</v>
      </c>
      <c r="AC50" s="19" t="n">
        <v>0.0120627762500966</v>
      </c>
      <c r="AD50" s="19" t="n">
        <v>0.0268198829172011</v>
      </c>
      <c r="AE50" s="19"/>
      <c r="AF50" s="19" t="n">
        <v>0</v>
      </c>
      <c r="AG50" s="19" t="n">
        <v>0.013801820501844</v>
      </c>
      <c r="AH50" s="19" t="n">
        <v>0.00649031856586084</v>
      </c>
      <c r="AI50" s="19" t="n">
        <v>0.0102982583633089</v>
      </c>
      <c r="AJ50" s="19" t="n">
        <v>0.0943266256578154</v>
      </c>
      <c r="AK50" s="19" t="n">
        <v>0.031336527695213</v>
      </c>
      <c r="AL50" s="19" t="n">
        <v>0.022044104966987</v>
      </c>
      <c r="AM50" s="19" t="n">
        <v>0</v>
      </c>
      <c r="AN50" s="19" t="n">
        <v>0.00738237754925308</v>
      </c>
      <c r="AO50" s="19" t="n">
        <v>0.0431917589258652</v>
      </c>
      <c r="AP50" s="19" t="n">
        <v>0</v>
      </c>
      <c r="AQ50" s="19" t="n">
        <v>0.0266016286274849</v>
      </c>
      <c r="AR50" s="19" t="n">
        <v>0</v>
      </c>
      <c r="AS50" s="19" t="n">
        <v>0</v>
      </c>
      <c r="AT50" s="19" t="n">
        <v>0</v>
      </c>
      <c r="AU50" s="19" t="n">
        <v>0</v>
      </c>
      <c r="AV50" s="19" t="n">
        <v>0</v>
      </c>
      <c r="AW50" s="19" t="n">
        <v>0</v>
      </c>
      <c r="AX50" s="19" t="n">
        <v>0</v>
      </c>
    </row>
    <row r="51">
      <c r="C51" s="19"/>
      <c r="D51" s="19"/>
      <c r="E51" s="19"/>
      <c r="F51" s="19"/>
      <c r="G51" s="19"/>
      <c r="H51" s="19"/>
      <c r="I51" s="19"/>
      <c r="J51" s="19"/>
      <c r="K51" s="19"/>
      <c r="L51" s="19"/>
      <c r="M51" s="19"/>
      <c r="N51" s="19"/>
      <c r="O51" s="19"/>
      <c r="P51" s="19"/>
      <c r="Q51" s="19"/>
      <c r="R51" s="19"/>
      <c r="S51" s="19"/>
      <c r="T51" s="19"/>
      <c r="U51" s="19"/>
      <c r="V51" s="19"/>
      <c r="W51" s="19"/>
      <c r="X51" s="19"/>
      <c r="Y51" s="19"/>
      <c r="Z51" s="19"/>
      <c r="AA51" s="19"/>
      <c r="AB51" s="19"/>
      <c r="AC51" s="19"/>
      <c r="AD51" s="19"/>
      <c r="AE51" s="19"/>
      <c r="AF51" s="19"/>
      <c r="AG51" s="19"/>
      <c r="AH51" s="19"/>
      <c r="AI51" s="19"/>
      <c r="AJ51" s="19"/>
      <c r="AK51" s="19"/>
      <c r="AL51" s="19"/>
      <c r="AM51" s="19"/>
      <c r="AN51" s="19"/>
      <c r="AO51" s="19"/>
      <c r="AP51" s="19"/>
      <c r="AQ51" s="19"/>
      <c r="AR51" s="19"/>
      <c r="AS51" s="19"/>
      <c r="AT51" s="19"/>
      <c r="AU51" s="19"/>
      <c r="AV51" s="19"/>
      <c r="AW51" s="19"/>
      <c r="AX51" s="19"/>
    </row>
    <row r="52">
      <c r="B52" s="7" t="s">
        <v>103</v>
      </c>
      <c r="C52" s="19"/>
      <c r="D52" s="19"/>
      <c r="E52" s="19"/>
      <c r="F52" s="19"/>
      <c r="G52" s="19"/>
      <c r="H52" s="19"/>
      <c r="I52" s="19"/>
      <c r="J52" s="19"/>
      <c r="K52" s="19"/>
      <c r="L52" s="19"/>
      <c r="M52" s="19"/>
      <c r="N52" s="19"/>
      <c r="O52" s="19"/>
      <c r="P52" s="19"/>
      <c r="Q52" s="19"/>
      <c r="R52" s="19"/>
      <c r="S52" s="19"/>
      <c r="T52" s="19"/>
      <c r="U52" s="19"/>
      <c r="V52" s="19"/>
      <c r="W52" s="19"/>
      <c r="X52" s="19"/>
      <c r="Y52" s="19"/>
      <c r="Z52" s="19"/>
      <c r="AA52" s="19"/>
      <c r="AB52" s="19"/>
      <c r="AC52" s="19"/>
      <c r="AD52" s="19"/>
      <c r="AE52" s="19"/>
      <c r="AF52" s="19"/>
      <c r="AG52" s="19"/>
      <c r="AH52" s="19"/>
      <c r="AI52" s="19"/>
      <c r="AJ52" s="19"/>
      <c r="AK52" s="19"/>
      <c r="AL52" s="19"/>
      <c r="AM52" s="19"/>
      <c r="AN52" s="19"/>
      <c r="AO52" s="19"/>
      <c r="AP52" s="19"/>
      <c r="AQ52" s="19"/>
      <c r="AR52" s="19"/>
      <c r="AS52" s="19"/>
      <c r="AT52" s="19"/>
      <c r="AU52" s="19"/>
      <c r="AV52" s="19"/>
      <c r="AW52" s="19"/>
      <c r="AX52" s="19"/>
    </row>
    <row r="53">
      <c r="B53" s="23" t="s">
        <v>104</v>
      </c>
      <c r="C53" s="19"/>
      <c r="D53" s="19"/>
      <c r="E53" s="19"/>
      <c r="F53" s="19"/>
      <c r="G53" s="19"/>
      <c r="H53" s="19"/>
      <c r="I53" s="19"/>
      <c r="J53" s="19"/>
      <c r="K53" s="19"/>
      <c r="L53" s="19"/>
      <c r="M53" s="19"/>
      <c r="N53" s="19"/>
      <c r="O53" s="19"/>
      <c r="P53" s="19"/>
      <c r="Q53" s="19"/>
      <c r="R53" s="19"/>
      <c r="S53" s="19"/>
      <c r="T53" s="19"/>
      <c r="U53" s="19"/>
      <c r="V53" s="19"/>
      <c r="W53" s="19"/>
      <c r="X53" s="19"/>
      <c r="Y53" s="19"/>
      <c r="Z53" s="19"/>
      <c r="AA53" s="19"/>
      <c r="AB53" s="19"/>
      <c r="AC53" s="19"/>
      <c r="AD53" s="19"/>
      <c r="AE53" s="19"/>
      <c r="AF53" s="19"/>
      <c r="AG53" s="19"/>
      <c r="AH53" s="19"/>
      <c r="AI53" s="19"/>
      <c r="AJ53" s="19"/>
      <c r="AK53" s="19"/>
      <c r="AL53" s="19"/>
      <c r="AM53" s="19"/>
      <c r="AN53" s="19"/>
      <c r="AO53" s="19"/>
      <c r="AP53" s="19"/>
      <c r="AQ53" s="19"/>
      <c r="AR53" s="19"/>
      <c r="AS53" s="19"/>
      <c r="AT53" s="19"/>
      <c r="AU53" s="19"/>
      <c r="AV53" s="19"/>
      <c r="AW53" s="19"/>
      <c r="AX53" s="19"/>
    </row>
    <row r="54">
      <c r="B54" t="s">
        <v>94</v>
      </c>
      <c r="C54" s="19" t="n">
        <v>0.468456647374526</v>
      </c>
      <c r="D54" s="19" t="n">
        <v>0.42910123880755</v>
      </c>
      <c r="E54" s="19" t="n">
        <v>0.436669117949683</v>
      </c>
      <c r="F54" s="19" t="n">
        <v>0.523537508964873</v>
      </c>
      <c r="G54" s="19" t="n">
        <v>0.488359049031027</v>
      </c>
      <c r="H54" s="19" t="n">
        <v>0.401681476457514</v>
      </c>
      <c r="I54" s="19" t="n">
        <v>0.537075600396422</v>
      </c>
      <c r="J54" s="19"/>
      <c r="K54" s="19" t="n">
        <v>0.468603154110744</v>
      </c>
      <c r="L54" s="19" t="n">
        <v>0.468270647761395</v>
      </c>
      <c r="M54" s="19"/>
      <c r="N54" s="19" t="n">
        <v>0.416549139019002</v>
      </c>
      <c r="O54" s="19" t="n">
        <v>0.536772133158159</v>
      </c>
      <c r="P54" s="19" t="n">
        <v>0.527146251752491</v>
      </c>
      <c r="Q54" s="19" t="n">
        <v>0.48823412872677</v>
      </c>
      <c r="R54" s="19" t="n">
        <v>0.413523116077925</v>
      </c>
      <c r="S54" s="19" t="n">
        <v>0.415654939182738</v>
      </c>
      <c r="T54" s="19" t="n">
        <v>0.418187826066831</v>
      </c>
      <c r="U54" s="19" t="n">
        <v>0.337863994444147</v>
      </c>
      <c r="V54" s="19" t="n">
        <v>0.439917268432052</v>
      </c>
      <c r="W54" s="19" t="n">
        <v>0.525473450787266</v>
      </c>
      <c r="X54" s="19" t="n">
        <v>0.690103521102245</v>
      </c>
      <c r="Y54" s="19" t="n">
        <v>0.659076915432117</v>
      </c>
      <c r="Z54" s="19"/>
      <c r="AA54" s="19" t="n">
        <v>0.515134280717321</v>
      </c>
      <c r="AB54" s="19" t="n">
        <v>0.445892194327709</v>
      </c>
      <c r="AC54" s="19" t="n">
        <v>0.435629677435327</v>
      </c>
      <c r="AD54" s="19" t="n">
        <v>0.457796801600284</v>
      </c>
      <c r="AE54" s="19"/>
      <c r="AF54" s="19" t="n">
        <v>0.46484207748046</v>
      </c>
      <c r="AG54" s="19" t="n">
        <v>0.471809429889953</v>
      </c>
      <c r="AH54" s="19" t="n">
        <v>0.505027792595828</v>
      </c>
      <c r="AI54" s="19" t="n">
        <v>0.455081387254523</v>
      </c>
      <c r="AJ54" s="19" t="n">
        <v>0.297514000975987</v>
      </c>
      <c r="AK54" s="19" t="n">
        <v>0.61121149754238</v>
      </c>
      <c r="AL54" s="19" t="n">
        <v>0.457328044248901</v>
      </c>
      <c r="AM54" s="19" t="n">
        <v>1</v>
      </c>
      <c r="AN54" s="19" t="n">
        <v>0.607421656869084</v>
      </c>
      <c r="AO54" s="19" t="n">
        <v>0.438324965426026</v>
      </c>
      <c r="AP54" s="19" t="n">
        <v>0.469022019974566</v>
      </c>
      <c r="AQ54" s="19" t="n">
        <v>0.334432918204795</v>
      </c>
      <c r="AR54" s="19" t="n">
        <v>0.544005890042829</v>
      </c>
      <c r="AS54" s="19" t="n">
        <v>0.448863351360485</v>
      </c>
      <c r="AT54" s="19" t="n">
        <v>0</v>
      </c>
      <c r="AU54" s="19" t="n">
        <v>0</v>
      </c>
      <c r="AV54" s="19" t="n">
        <v>0.456874657558812</v>
      </c>
      <c r="AW54" s="19" t="n">
        <v>0</v>
      </c>
      <c r="AX54" s="19" t="n">
        <v>0.516899165040127</v>
      </c>
    </row>
    <row r="55">
      <c r="B55" t="s">
        <v>95</v>
      </c>
      <c r="C55" s="19" t="n">
        <v>0.385822030180476</v>
      </c>
      <c r="D55" s="19" t="n">
        <v>0.359353728414067</v>
      </c>
      <c r="E55" s="19" t="n">
        <v>0.392511253280658</v>
      </c>
      <c r="F55" s="19" t="n">
        <v>0.359648811361385</v>
      </c>
      <c r="G55" s="19" t="n">
        <v>0.368192492543671</v>
      </c>
      <c r="H55" s="19" t="n">
        <v>0.4346759190321</v>
      </c>
      <c r="I55" s="19" t="n">
        <v>0.470557697498923</v>
      </c>
      <c r="J55" s="19"/>
      <c r="K55" s="19" t="n">
        <v>0.405061877361042</v>
      </c>
      <c r="L55" s="19" t="n">
        <v>0.361395821361325</v>
      </c>
      <c r="M55" s="19"/>
      <c r="N55" s="19" t="n">
        <v>0.435653538286702</v>
      </c>
      <c r="O55" s="19" t="n">
        <v>0.434865401759947</v>
      </c>
      <c r="P55" s="19" t="n">
        <v>0.479430524547538</v>
      </c>
      <c r="Q55" s="19" t="n">
        <v>0.334331089577836</v>
      </c>
      <c r="R55" s="19" t="n">
        <v>0.347239065536511</v>
      </c>
      <c r="S55" s="19" t="n">
        <v>0.22651956976391</v>
      </c>
      <c r="T55" s="19" t="n">
        <v>0.442733046316853</v>
      </c>
      <c r="U55" s="19" t="n">
        <v>0.427550251733425</v>
      </c>
      <c r="V55" s="19" t="n">
        <v>0.419854059981479</v>
      </c>
      <c r="W55" s="19" t="n">
        <v>0.224920926821768</v>
      </c>
      <c r="X55" s="19" t="n">
        <v>0.504922272540846</v>
      </c>
      <c r="Y55" s="19" t="n">
        <v>0.302112838359585</v>
      </c>
      <c r="Z55" s="19"/>
      <c r="AA55" s="19" t="n">
        <v>0.398640741995081</v>
      </c>
      <c r="AB55" s="19" t="n">
        <v>0.437307140267144</v>
      </c>
      <c r="AC55" s="19" t="n">
        <v>0.36461146054809</v>
      </c>
      <c r="AD55" s="19" t="n">
        <v>0.349449892395586</v>
      </c>
      <c r="AE55" s="19"/>
      <c r="AF55" s="19" t="n">
        <v>0.416469751699167</v>
      </c>
      <c r="AG55" s="19" t="n">
        <v>0.392836615656935</v>
      </c>
      <c r="AH55" s="19" t="n">
        <v>0.476340303900186</v>
      </c>
      <c r="AI55" s="19" t="n">
        <v>0.341635026881494</v>
      </c>
      <c r="AJ55" s="19" t="n">
        <v>0.296429906845262</v>
      </c>
      <c r="AK55" s="19" t="n">
        <v>0.337161801999288</v>
      </c>
      <c r="AL55" s="19" t="n">
        <v>0.352439244435505</v>
      </c>
      <c r="AM55" s="19" t="n">
        <v>0</v>
      </c>
      <c r="AN55" s="19" t="n">
        <v>0.306578750694223</v>
      </c>
      <c r="AO55" s="19" t="n">
        <v>0.514517374120415</v>
      </c>
      <c r="AP55" s="19" t="n">
        <v>0.277580781395432</v>
      </c>
      <c r="AQ55" s="19" t="n">
        <v>0.278997478967624</v>
      </c>
      <c r="AR55" s="19" t="n">
        <v>0.754158194736371</v>
      </c>
      <c r="AS55" s="19" t="n">
        <v>0.721747258155382</v>
      </c>
      <c r="AT55" s="19" t="n">
        <v>0.484690533612855</v>
      </c>
      <c r="AU55" s="19" t="n">
        <v>0.504380017574563</v>
      </c>
      <c r="AV55" s="19" t="n">
        <v>0.250578725613642</v>
      </c>
      <c r="AW55" s="19" t="n">
        <v>0.618526042532819</v>
      </c>
      <c r="AX55" s="19" t="n">
        <v>0</v>
      </c>
    </row>
    <row r="56">
      <c r="B56" t="s">
        <v>96</v>
      </c>
      <c r="C56" s="19" t="n">
        <v>0.359365268547016</v>
      </c>
      <c r="D56" s="19" t="n">
        <v>0.301951047086085</v>
      </c>
      <c r="E56" s="19" t="n">
        <v>0.468844345589184</v>
      </c>
      <c r="F56" s="19" t="n">
        <v>0.360338007504227</v>
      </c>
      <c r="G56" s="19" t="n">
        <v>0.350258698280426</v>
      </c>
      <c r="H56" s="19" t="n">
        <v>0.228277565427279</v>
      </c>
      <c r="I56" s="19" t="n">
        <v>0.259438598009963</v>
      </c>
      <c r="J56" s="19"/>
      <c r="K56" s="19" t="n">
        <v>0.348374658141913</v>
      </c>
      <c r="L56" s="19" t="n">
        <v>0.373318546984495</v>
      </c>
      <c r="M56" s="19"/>
      <c r="N56" s="19" t="n">
        <v>0.42369907594605</v>
      </c>
      <c r="O56" s="19" t="n">
        <v>0.387703754356621</v>
      </c>
      <c r="P56" s="19" t="n">
        <v>0.310726834229435</v>
      </c>
      <c r="Q56" s="19" t="n">
        <v>0.494610110838624</v>
      </c>
      <c r="R56" s="19" t="n">
        <v>0.303638169583378</v>
      </c>
      <c r="S56" s="19" t="n">
        <v>0.31915707636791</v>
      </c>
      <c r="T56" s="19" t="n">
        <v>0.326410084091449</v>
      </c>
      <c r="U56" s="19" t="n">
        <v>0.533597393505958</v>
      </c>
      <c r="V56" s="19" t="n">
        <v>0.233530860549804</v>
      </c>
      <c r="W56" s="19" t="n">
        <v>0.313920666855209</v>
      </c>
      <c r="X56" s="19" t="n">
        <v>0.238192116214438</v>
      </c>
      <c r="Y56" s="19" t="n">
        <v>0.382923324134976</v>
      </c>
      <c r="Z56" s="19"/>
      <c r="AA56" s="19" t="n">
        <v>0.466420790623462</v>
      </c>
      <c r="AB56" s="19" t="n">
        <v>0.332746686973428</v>
      </c>
      <c r="AC56" s="19" t="n">
        <v>0.354406542070708</v>
      </c>
      <c r="AD56" s="19" t="n">
        <v>0.247799301700168</v>
      </c>
      <c r="AE56" s="19"/>
      <c r="AF56" s="19" t="n">
        <v>0.431515144170859</v>
      </c>
      <c r="AG56" s="19" t="n">
        <v>0.279236951712712</v>
      </c>
      <c r="AH56" s="19" t="n">
        <v>0.248738809829852</v>
      </c>
      <c r="AI56" s="19" t="n">
        <v>0.399304502705601</v>
      </c>
      <c r="AJ56" s="19" t="n">
        <v>0.334215560909938</v>
      </c>
      <c r="AK56" s="19" t="n">
        <v>0.296320525754657</v>
      </c>
      <c r="AL56" s="19" t="n">
        <v>0.45218259768319</v>
      </c>
      <c r="AM56" s="19" t="n">
        <v>0</v>
      </c>
      <c r="AN56" s="19" t="n">
        <v>0.279785490372556</v>
      </c>
      <c r="AO56" s="19" t="n">
        <v>0.236018238246165</v>
      </c>
      <c r="AP56" s="19" t="n">
        <v>0.426422825613387</v>
      </c>
      <c r="AQ56" s="19" t="n">
        <v>0.444488696225545</v>
      </c>
      <c r="AR56" s="19" t="n">
        <v>0.2981640847792</v>
      </c>
      <c r="AS56" s="19" t="n">
        <v>1</v>
      </c>
      <c r="AT56" s="19" t="n">
        <v>0.484690533612855</v>
      </c>
      <c r="AU56" s="19" t="n">
        <v>0</v>
      </c>
      <c r="AV56" s="19" t="n">
        <v>0.74735817328957</v>
      </c>
      <c r="AW56" s="19" t="n">
        <v>1</v>
      </c>
      <c r="AX56" s="19" t="n">
        <v>1</v>
      </c>
    </row>
    <row r="57">
      <c r="B57" t="s">
        <v>97</v>
      </c>
      <c r="C57" s="19" t="n">
        <v>0.355363089842492</v>
      </c>
      <c r="D57" s="19" t="n">
        <v>0.316657149395377</v>
      </c>
      <c r="E57" s="19" t="n">
        <v>0.361112794879302</v>
      </c>
      <c r="F57" s="19" t="n">
        <v>0.310599896722965</v>
      </c>
      <c r="G57" s="19" t="n">
        <v>0.350506636251688</v>
      </c>
      <c r="H57" s="19" t="n">
        <v>0.436761079040641</v>
      </c>
      <c r="I57" s="19" t="n">
        <v>0.470118301362032</v>
      </c>
      <c r="J57" s="19"/>
      <c r="K57" s="19" t="n">
        <v>0.356078109561717</v>
      </c>
      <c r="L57" s="19" t="n">
        <v>0.354455326864559</v>
      </c>
      <c r="M57" s="19"/>
      <c r="N57" s="19" t="n">
        <v>0.352423711935642</v>
      </c>
      <c r="O57" s="19" t="n">
        <v>0.28185010079884</v>
      </c>
      <c r="P57" s="19" t="n">
        <v>0.423856948952779</v>
      </c>
      <c r="Q57" s="19" t="n">
        <v>0.425006333728736</v>
      </c>
      <c r="R57" s="19" t="n">
        <v>0.284352835855928</v>
      </c>
      <c r="S57" s="19" t="n">
        <v>0.265222927984163</v>
      </c>
      <c r="T57" s="19" t="n">
        <v>0.341104808403733</v>
      </c>
      <c r="U57" s="19" t="n">
        <v>0.192895620862353</v>
      </c>
      <c r="V57" s="19" t="n">
        <v>0.315508203333608</v>
      </c>
      <c r="W57" s="19" t="n">
        <v>0.560869556898626</v>
      </c>
      <c r="X57" s="19" t="n">
        <v>0.500814741363393</v>
      </c>
      <c r="Y57" s="19" t="n">
        <v>0.438951520072515</v>
      </c>
      <c r="Z57" s="19"/>
      <c r="AA57" s="19" t="n">
        <v>0.394214217459243</v>
      </c>
      <c r="AB57" s="19" t="n">
        <v>0.369576242773014</v>
      </c>
      <c r="AC57" s="19" t="n">
        <v>0.361676668082837</v>
      </c>
      <c r="AD57" s="19" t="n">
        <v>0.288745937088902</v>
      </c>
      <c r="AE57" s="19"/>
      <c r="AF57" s="19" t="n">
        <v>0.257899968736397</v>
      </c>
      <c r="AG57" s="19" t="n">
        <v>0.473283842495315</v>
      </c>
      <c r="AH57" s="19" t="n">
        <v>0.155151902799271</v>
      </c>
      <c r="AI57" s="19" t="n">
        <v>0.350173979318445</v>
      </c>
      <c r="AJ57" s="19" t="n">
        <v>0.279541149005057</v>
      </c>
      <c r="AK57" s="19" t="n">
        <v>0.490553730614019</v>
      </c>
      <c r="AL57" s="19" t="n">
        <v>0.428014775665656</v>
      </c>
      <c r="AM57" s="19" t="n">
        <v>1</v>
      </c>
      <c r="AN57" s="19" t="n">
        <v>0.319172997994238</v>
      </c>
      <c r="AO57" s="19" t="n">
        <v>0.294722918822857</v>
      </c>
      <c r="AP57" s="19" t="n">
        <v>0.486582651938447</v>
      </c>
      <c r="AQ57" s="19" t="n">
        <v>0.378431909995815</v>
      </c>
      <c r="AR57" s="19" t="n">
        <v>0.527509748070026</v>
      </c>
      <c r="AS57" s="19" t="n">
        <v>0.150469082998483</v>
      </c>
      <c r="AT57" s="19" t="n">
        <v>0</v>
      </c>
      <c r="AU57" s="19" t="n">
        <v>0.504380017574563</v>
      </c>
      <c r="AV57" s="19" t="n">
        <v>0.250578725613642</v>
      </c>
      <c r="AW57" s="19" t="n">
        <v>0</v>
      </c>
      <c r="AX57" s="19" t="n">
        <v>0.483100834959872</v>
      </c>
    </row>
    <row r="58">
      <c r="B58" t="s">
        <v>98</v>
      </c>
      <c r="C58" s="19" t="n">
        <v>0.351006708621905</v>
      </c>
      <c r="D58" s="19" t="n">
        <v>0.327896017096468</v>
      </c>
      <c r="E58" s="19" t="n">
        <v>0.376066262879821</v>
      </c>
      <c r="F58" s="19" t="n">
        <v>0.268588952798646</v>
      </c>
      <c r="G58" s="19" t="n">
        <v>0.414183660166049</v>
      </c>
      <c r="H58" s="19" t="n">
        <v>0.473828906998227</v>
      </c>
      <c r="I58" s="19" t="n">
        <v>0.343187015284837</v>
      </c>
      <c r="J58" s="19"/>
      <c r="K58" s="19" t="n">
        <v>0.316248318480178</v>
      </c>
      <c r="L58" s="19" t="n">
        <v>0.395134694039423</v>
      </c>
      <c r="M58" s="19"/>
      <c r="N58" s="19" t="n">
        <v>0.408325389942578</v>
      </c>
      <c r="O58" s="19" t="n">
        <v>0.305115873100386</v>
      </c>
      <c r="P58" s="19" t="n">
        <v>0.383544994805737</v>
      </c>
      <c r="Q58" s="19" t="n">
        <v>0.314838738204809</v>
      </c>
      <c r="R58" s="19" t="n">
        <v>0.303165279972229</v>
      </c>
      <c r="S58" s="19" t="n">
        <v>0.425046797012507</v>
      </c>
      <c r="T58" s="19" t="n">
        <v>0.327573000890979</v>
      </c>
      <c r="U58" s="19" t="n">
        <v>0.381928263447552</v>
      </c>
      <c r="V58" s="19" t="n">
        <v>0.270707619046821</v>
      </c>
      <c r="W58" s="19" t="n">
        <v>0.399299932615528</v>
      </c>
      <c r="X58" s="19" t="n">
        <v>0.314131940554528</v>
      </c>
      <c r="Y58" s="19" t="n">
        <v>0.299311266601308</v>
      </c>
      <c r="Z58" s="19"/>
      <c r="AA58" s="19" t="n">
        <v>0.358681531903504</v>
      </c>
      <c r="AB58" s="19" t="n">
        <v>0.378169810125619</v>
      </c>
      <c r="AC58" s="19" t="n">
        <v>0.300141558516737</v>
      </c>
      <c r="AD58" s="19" t="n">
        <v>0.365343443248179</v>
      </c>
      <c r="AE58" s="19"/>
      <c r="AF58" s="19" t="n">
        <v>0.383270332188471</v>
      </c>
      <c r="AG58" s="19" t="n">
        <v>0.365646435078559</v>
      </c>
      <c r="AH58" s="19" t="n">
        <v>0.359637667366137</v>
      </c>
      <c r="AI58" s="19" t="n">
        <v>0.361206212254104</v>
      </c>
      <c r="AJ58" s="19" t="n">
        <v>0.289017555071344</v>
      </c>
      <c r="AK58" s="19" t="n">
        <v>0.425814681660266</v>
      </c>
      <c r="AL58" s="19" t="n">
        <v>0.371701095351965</v>
      </c>
      <c r="AM58" s="19" t="n">
        <v>1</v>
      </c>
      <c r="AN58" s="19" t="n">
        <v>0.303736911120758</v>
      </c>
      <c r="AO58" s="19" t="n">
        <v>0.323345978178543</v>
      </c>
      <c r="AP58" s="19" t="n">
        <v>0.273322579913669</v>
      </c>
      <c r="AQ58" s="19" t="n">
        <v>0.313075449074878</v>
      </c>
      <c r="AR58" s="19" t="n">
        <v>0.2981640847792</v>
      </c>
      <c r="AS58" s="19" t="n">
        <v>0.139834731951369</v>
      </c>
      <c r="AT58" s="19" t="n">
        <v>0.484690533612855</v>
      </c>
      <c r="AU58" s="19" t="n">
        <v>0.495619982425437</v>
      </c>
      <c r="AV58" s="19" t="n">
        <v>0.707453383172454</v>
      </c>
      <c r="AW58" s="19" t="n">
        <v>0</v>
      </c>
      <c r="AX58" s="19" t="n">
        <v>0</v>
      </c>
    </row>
    <row r="59">
      <c r="B59" t="s">
        <v>99</v>
      </c>
      <c r="C59" s="19" t="n">
        <v>0.289815417903849</v>
      </c>
      <c r="D59" s="19" t="n">
        <v>0.250325985576567</v>
      </c>
      <c r="E59" s="19" t="n">
        <v>0.268772184751718</v>
      </c>
      <c r="F59" s="19" t="n">
        <v>0.330769137850959</v>
      </c>
      <c r="G59" s="19" t="n">
        <v>0.273756494929562</v>
      </c>
      <c r="H59" s="19" t="n">
        <v>0.275348047234261</v>
      </c>
      <c r="I59" s="19" t="n">
        <v>0.376389160769174</v>
      </c>
      <c r="J59" s="19"/>
      <c r="K59" s="19" t="n">
        <v>0.279557438163269</v>
      </c>
      <c r="L59" s="19" t="n">
        <v>0.302838575149042</v>
      </c>
      <c r="M59" s="19"/>
      <c r="N59" s="19" t="n">
        <v>0.335288976867022</v>
      </c>
      <c r="O59" s="19" t="n">
        <v>0.399678590520761</v>
      </c>
      <c r="P59" s="19" t="n">
        <v>0.269254317845676</v>
      </c>
      <c r="Q59" s="19" t="n">
        <v>0.241502786460107</v>
      </c>
      <c r="R59" s="19" t="n">
        <v>0.281630895344556</v>
      </c>
      <c r="S59" s="19" t="n">
        <v>0.227972865950514</v>
      </c>
      <c r="T59" s="19" t="n">
        <v>0.223836685354812</v>
      </c>
      <c r="U59" s="19" t="n">
        <v>0.145229846430927</v>
      </c>
      <c r="V59" s="19" t="n">
        <v>0.250529534996167</v>
      </c>
      <c r="W59" s="19" t="n">
        <v>0.333690125893807</v>
      </c>
      <c r="X59" s="19" t="n">
        <v>0.364617229498288</v>
      </c>
      <c r="Y59" s="19" t="n">
        <v>0.294352783818839</v>
      </c>
      <c r="Z59" s="19"/>
      <c r="AA59" s="19" t="n">
        <v>0.275268911697194</v>
      </c>
      <c r="AB59" s="19" t="n">
        <v>0.325492238822582</v>
      </c>
      <c r="AC59" s="19" t="n">
        <v>0.252250976859606</v>
      </c>
      <c r="AD59" s="19" t="n">
        <v>0.319850227372498</v>
      </c>
      <c r="AE59" s="19"/>
      <c r="AF59" s="19" t="n">
        <v>0.22259616224814</v>
      </c>
      <c r="AG59" s="19" t="n">
        <v>0.290381611770255</v>
      </c>
      <c r="AH59" s="19" t="n">
        <v>0.283987255187105</v>
      </c>
      <c r="AI59" s="19" t="n">
        <v>0.356052685430297</v>
      </c>
      <c r="AJ59" s="19" t="n">
        <v>0.277807117230252</v>
      </c>
      <c r="AK59" s="19" t="n">
        <v>0.43054639254552</v>
      </c>
      <c r="AL59" s="19" t="n">
        <v>0.308831216753456</v>
      </c>
      <c r="AM59" s="19" t="n">
        <v>0</v>
      </c>
      <c r="AN59" s="19" t="n">
        <v>0.287737925637951</v>
      </c>
      <c r="AO59" s="19" t="n">
        <v>0.116156922861495</v>
      </c>
      <c r="AP59" s="19" t="n">
        <v>0.374930154849385</v>
      </c>
      <c r="AQ59" s="19" t="n">
        <v>0.264046958476601</v>
      </c>
      <c r="AR59" s="19" t="n">
        <v>0.472490251929974</v>
      </c>
      <c r="AS59" s="19" t="n">
        <v>0.449217711595113</v>
      </c>
      <c r="AT59" s="19" t="n">
        <v>0</v>
      </c>
      <c r="AU59" s="19" t="n">
        <v>0</v>
      </c>
      <c r="AV59" s="19" t="n">
        <v>0.503220552324072</v>
      </c>
      <c r="AW59" s="19" t="n">
        <v>0.676201345552395</v>
      </c>
      <c r="AX59" s="19" t="n">
        <v>0.516899165040127</v>
      </c>
    </row>
    <row r="60">
      <c r="B60" t="s">
        <v>100</v>
      </c>
      <c r="C60" s="19" t="n">
        <v>0.251074117389939</v>
      </c>
      <c r="D60" s="19" t="n">
        <v>0.284268048347719</v>
      </c>
      <c r="E60" s="19" t="n">
        <v>0.258402240067777</v>
      </c>
      <c r="F60" s="19" t="n">
        <v>0.244933655161685</v>
      </c>
      <c r="G60" s="19" t="n">
        <v>0.288641841365943</v>
      </c>
      <c r="H60" s="19" t="n">
        <v>0.0958353414354421</v>
      </c>
      <c r="I60" s="19" t="n">
        <v>0.209819190643924</v>
      </c>
      <c r="J60" s="19"/>
      <c r="K60" s="19" t="n">
        <v>0.26041566541259</v>
      </c>
      <c r="L60" s="19" t="n">
        <v>0.239214428456137</v>
      </c>
      <c r="M60" s="19"/>
      <c r="N60" s="19" t="n">
        <v>0.254354385512817</v>
      </c>
      <c r="O60" s="19" t="n">
        <v>0.295886428752604</v>
      </c>
      <c r="P60" s="19" t="n">
        <v>0.208664241756288</v>
      </c>
      <c r="Q60" s="19" t="n">
        <v>0.303145234962792</v>
      </c>
      <c r="R60" s="19" t="n">
        <v>0.176367180229402</v>
      </c>
      <c r="S60" s="19" t="n">
        <v>0.321920963844739</v>
      </c>
      <c r="T60" s="19" t="n">
        <v>0.159554064891971</v>
      </c>
      <c r="U60" s="19" t="n">
        <v>0.0504649394589187</v>
      </c>
      <c r="V60" s="19" t="n">
        <v>0.248965504468517</v>
      </c>
      <c r="W60" s="19" t="n">
        <v>0.240144046143864</v>
      </c>
      <c r="X60" s="19" t="n">
        <v>0.371128182326609</v>
      </c>
      <c r="Y60" s="19" t="n">
        <v>0.357981378438333</v>
      </c>
      <c r="Z60" s="19"/>
      <c r="AA60" s="19" t="n">
        <v>0.23425522617814</v>
      </c>
      <c r="AB60" s="19" t="n">
        <v>0.152275685761649</v>
      </c>
      <c r="AC60" s="19" t="n">
        <v>0.346008415743217</v>
      </c>
      <c r="AD60" s="19" t="n">
        <v>0.270665073035668</v>
      </c>
      <c r="AE60" s="19"/>
      <c r="AF60" s="19" t="n">
        <v>0.32053357671643</v>
      </c>
      <c r="AG60" s="19" t="n">
        <v>0.19173226532728</v>
      </c>
      <c r="AH60" s="19" t="n">
        <v>0.268562097716015</v>
      </c>
      <c r="AI60" s="19" t="n">
        <v>0.222774702662145</v>
      </c>
      <c r="AJ60" s="19" t="n">
        <v>0.298860978406288</v>
      </c>
      <c r="AK60" s="19" t="n">
        <v>0.0848891063870735</v>
      </c>
      <c r="AL60" s="19" t="n">
        <v>0.224791842446742</v>
      </c>
      <c r="AM60" s="19" t="n">
        <v>0</v>
      </c>
      <c r="AN60" s="19" t="n">
        <v>0.287039525544619</v>
      </c>
      <c r="AO60" s="19" t="n">
        <v>0.295247514239443</v>
      </c>
      <c r="AP60" s="19" t="n">
        <v>0.279314495078232</v>
      </c>
      <c r="AQ60" s="19" t="n">
        <v>0.10683924857131</v>
      </c>
      <c r="AR60" s="19" t="n">
        <v>0.524812531445544</v>
      </c>
      <c r="AS60" s="19" t="n">
        <v>0.309028619409116</v>
      </c>
      <c r="AT60" s="19" t="n">
        <v>0</v>
      </c>
      <c r="AU60" s="19" t="n">
        <v>1</v>
      </c>
      <c r="AV60" s="19" t="n">
        <v>0.292546616827546</v>
      </c>
      <c r="AW60" s="19" t="n">
        <v>0.705272611914786</v>
      </c>
      <c r="AX60" s="19" t="n">
        <v>1</v>
      </c>
    </row>
    <row r="61">
      <c r="B61" t="s">
        <v>101</v>
      </c>
      <c r="C61" s="19" t="n">
        <v>0.250060428731291</v>
      </c>
      <c r="D61" s="19" t="n">
        <v>0.245093986788436</v>
      </c>
      <c r="E61" s="19" t="n">
        <v>0.261980743505524</v>
      </c>
      <c r="F61" s="19" t="n">
        <v>0.236321254947344</v>
      </c>
      <c r="G61" s="19" t="n">
        <v>0.281314354804339</v>
      </c>
      <c r="H61" s="19" t="n">
        <v>0.0923454936434911</v>
      </c>
      <c r="I61" s="19" t="n">
        <v>0.299450508784253</v>
      </c>
      <c r="J61" s="19"/>
      <c r="K61" s="19" t="n">
        <v>0.271369178463049</v>
      </c>
      <c r="L61" s="19" t="n">
        <v>0.223007616630545</v>
      </c>
      <c r="M61" s="19"/>
      <c r="N61" s="19" t="n">
        <v>0.260204575562955</v>
      </c>
      <c r="O61" s="19" t="n">
        <v>0.233687047324144</v>
      </c>
      <c r="P61" s="19" t="n">
        <v>0.232777740290055</v>
      </c>
      <c r="Q61" s="19" t="n">
        <v>0.142422003142144</v>
      </c>
      <c r="R61" s="19" t="n">
        <v>0.280751107407152</v>
      </c>
      <c r="S61" s="19" t="n">
        <v>0.281521376864841</v>
      </c>
      <c r="T61" s="19" t="n">
        <v>0.29223483336918</v>
      </c>
      <c r="U61" s="19" t="n">
        <v>0.239746329762598</v>
      </c>
      <c r="V61" s="19" t="n">
        <v>0.24933987019667</v>
      </c>
      <c r="W61" s="19" t="n">
        <v>0.287846807363834</v>
      </c>
      <c r="X61" s="19" t="n">
        <v>0.256778922510106</v>
      </c>
      <c r="Y61" s="19" t="n">
        <v>0.211791201157492</v>
      </c>
      <c r="Z61" s="19"/>
      <c r="AA61" s="19" t="n">
        <v>0.284937139583799</v>
      </c>
      <c r="AB61" s="19" t="n">
        <v>0.21433422993313</v>
      </c>
      <c r="AC61" s="19" t="n">
        <v>0.265038669115854</v>
      </c>
      <c r="AD61" s="19" t="n">
        <v>0.208172844971899</v>
      </c>
      <c r="AE61" s="19"/>
      <c r="AF61" s="19" t="n">
        <v>0.198132409467131</v>
      </c>
      <c r="AG61" s="19" t="n">
        <v>0.239260379670918</v>
      </c>
      <c r="AH61" s="19" t="n">
        <v>0.300242425417275</v>
      </c>
      <c r="AI61" s="19" t="n">
        <v>0.226493208571899</v>
      </c>
      <c r="AJ61" s="19" t="n">
        <v>0.100442241303896</v>
      </c>
      <c r="AK61" s="19" t="n">
        <v>0.470863134333928</v>
      </c>
      <c r="AL61" s="19" t="n">
        <v>0.199485940655621</v>
      </c>
      <c r="AM61" s="19" t="n">
        <v>0</v>
      </c>
      <c r="AN61" s="19" t="n">
        <v>0.2204838344919</v>
      </c>
      <c r="AO61" s="19" t="n">
        <v>0.364083408928495</v>
      </c>
      <c r="AP61" s="19" t="n">
        <v>0.374496444833518</v>
      </c>
      <c r="AQ61" s="19" t="n">
        <v>0.17400473020873</v>
      </c>
      <c r="AR61" s="19" t="n">
        <v>0.472490251929974</v>
      </c>
      <c r="AS61" s="19" t="n">
        <v>0.412364278511638</v>
      </c>
      <c r="AT61" s="19" t="n">
        <v>0</v>
      </c>
      <c r="AU61" s="19" t="n">
        <v>0.495619982425437</v>
      </c>
      <c r="AV61" s="19" t="n">
        <v>0.292546616827546</v>
      </c>
      <c r="AW61" s="19" t="n">
        <v>0</v>
      </c>
      <c r="AX61" s="19" t="n">
        <v>0</v>
      </c>
    </row>
    <row r="62">
      <c r="B62" t="s">
        <v>102</v>
      </c>
      <c r="C62" s="19" t="n">
        <v>0.00697253249030099</v>
      </c>
      <c r="D62" s="19" t="n">
        <v>0</v>
      </c>
      <c r="E62" s="19" t="n">
        <v>0</v>
      </c>
      <c r="F62" s="19" t="n">
        <v>0.00892455043191052</v>
      </c>
      <c r="G62" s="19" t="n">
        <v>0</v>
      </c>
      <c r="H62" s="19" t="n">
        <v>0.0284848761575022</v>
      </c>
      <c r="I62" s="19" t="n">
        <v>0.0340056724945067</v>
      </c>
      <c r="J62" s="19"/>
      <c r="K62" s="19" t="n">
        <v>0.00630714231062959</v>
      </c>
      <c r="L62" s="19" t="n">
        <v>0.00781728761347484</v>
      </c>
      <c r="M62" s="19"/>
      <c r="N62" s="19" t="n">
        <v>0</v>
      </c>
      <c r="O62" s="19" t="n">
        <v>0</v>
      </c>
      <c r="P62" s="19" t="n">
        <v>0.0271761215245154</v>
      </c>
      <c r="Q62" s="19" t="n">
        <v>0</v>
      </c>
      <c r="R62" s="19" t="n">
        <v>0.0433888454170541</v>
      </c>
      <c r="S62" s="19" t="n">
        <v>0</v>
      </c>
      <c r="T62" s="19" t="n">
        <v>0</v>
      </c>
      <c r="U62" s="19" t="n">
        <v>0.0522580891025047</v>
      </c>
      <c r="V62" s="19" t="n">
        <v>0</v>
      </c>
      <c r="W62" s="19" t="n">
        <v>0</v>
      </c>
      <c r="X62" s="19" t="n">
        <v>0</v>
      </c>
      <c r="Y62" s="19" t="n">
        <v>0</v>
      </c>
      <c r="Z62" s="19"/>
      <c r="AA62" s="19" t="n">
        <v>0.00506482957429758</v>
      </c>
      <c r="AB62" s="19" t="n">
        <v>0.00768738720198043</v>
      </c>
      <c r="AC62" s="19" t="n">
        <v>0.00814672806799741</v>
      </c>
      <c r="AD62" s="19" t="n">
        <v>0.00785482698201583</v>
      </c>
      <c r="AE62" s="19"/>
      <c r="AF62" s="19" t="n">
        <v>0</v>
      </c>
      <c r="AG62" s="19" t="n">
        <v>0.0347446371302179</v>
      </c>
      <c r="AH62" s="19" t="n">
        <v>0</v>
      </c>
      <c r="AI62" s="19" t="n">
        <v>0</v>
      </c>
      <c r="AJ62" s="19" t="n">
        <v>0</v>
      </c>
      <c r="AK62" s="19" t="n">
        <v>0</v>
      </c>
      <c r="AL62" s="19" t="n">
        <v>0</v>
      </c>
      <c r="AM62" s="19" t="n">
        <v>0</v>
      </c>
      <c r="AN62" s="19" t="n">
        <v>0</v>
      </c>
      <c r="AO62" s="19" t="n">
        <v>0</v>
      </c>
      <c r="AP62" s="19" t="n">
        <v>0</v>
      </c>
      <c r="AQ62" s="19" t="n">
        <v>0</v>
      </c>
      <c r="AR62" s="19" t="n">
        <v>0</v>
      </c>
      <c r="AS62" s="19" t="n">
        <v>0</v>
      </c>
      <c r="AT62" s="19" t="n">
        <v>0</v>
      </c>
      <c r="AU62" s="19" t="n">
        <v>0</v>
      </c>
      <c r="AV62" s="19" t="n">
        <v>0</v>
      </c>
      <c r="AW62" s="19" t="n">
        <v>0</v>
      </c>
      <c r="AX62" s="19" t="n">
        <v>0</v>
      </c>
    </row>
    <row r="63">
      <c r="B63" t="s">
        <v>77</v>
      </c>
      <c r="C63" s="19" t="n">
        <v>0.0203044759564464</v>
      </c>
      <c r="D63" s="19" t="n">
        <v>0.0308744421659851</v>
      </c>
      <c r="E63" s="19" t="n">
        <v>0</v>
      </c>
      <c r="F63" s="19" t="n">
        <v>0.0328437816053231</v>
      </c>
      <c r="G63" s="19" t="n">
        <v>0</v>
      </c>
      <c r="H63" s="19" t="n">
        <v>0.0640488363911187</v>
      </c>
      <c r="I63" s="19" t="n">
        <v>0.0322471099156961</v>
      </c>
      <c r="J63" s="19"/>
      <c r="K63" s="19" t="n">
        <v>0.0118398678707181</v>
      </c>
      <c r="L63" s="19" t="n">
        <v>0.0310508339048144</v>
      </c>
      <c r="M63" s="19"/>
      <c r="N63" s="19" t="n">
        <v>0.0168367783902173</v>
      </c>
      <c r="O63" s="19" t="n">
        <v>0.0351277594806068</v>
      </c>
      <c r="P63" s="19" t="n">
        <v>0</v>
      </c>
      <c r="Q63" s="19" t="n">
        <v>0.0245906714623157</v>
      </c>
      <c r="R63" s="19" t="n">
        <v>0.065965838597606</v>
      </c>
      <c r="S63" s="19" t="n">
        <v>0</v>
      </c>
      <c r="T63" s="19" t="n">
        <v>0</v>
      </c>
      <c r="U63" s="19" t="n">
        <v>0.0831554971180033</v>
      </c>
      <c r="V63" s="19" t="n">
        <v>0.0150388735566951</v>
      </c>
      <c r="W63" s="19" t="n">
        <v>0.0241767447129319</v>
      </c>
      <c r="X63" s="19" t="n">
        <v>0</v>
      </c>
      <c r="Y63" s="19" t="n">
        <v>0</v>
      </c>
      <c r="Z63" s="19"/>
      <c r="AA63" s="19" t="n">
        <v>0.00543518449870724</v>
      </c>
      <c r="AB63" s="19" t="n">
        <v>0.0310285587417466</v>
      </c>
      <c r="AC63" s="19" t="n">
        <v>0.0157354664463286</v>
      </c>
      <c r="AD63" s="19" t="n">
        <v>0.0358591006219314</v>
      </c>
      <c r="AE63" s="19"/>
      <c r="AF63" s="19" t="n">
        <v>0.0130823788034163</v>
      </c>
      <c r="AG63" s="19" t="n">
        <v>0.0519801954203663</v>
      </c>
      <c r="AH63" s="19" t="n">
        <v>0.0206328155869651</v>
      </c>
      <c r="AI63" s="19" t="n">
        <v>0</v>
      </c>
      <c r="AJ63" s="19" t="n">
        <v>0.043831401427743</v>
      </c>
      <c r="AK63" s="19" t="n">
        <v>0</v>
      </c>
      <c r="AL63" s="19" t="n">
        <v>0.0141366010225331</v>
      </c>
      <c r="AM63" s="19" t="n">
        <v>0</v>
      </c>
      <c r="AN63" s="19" t="n">
        <v>0</v>
      </c>
      <c r="AO63" s="19" t="n">
        <v>0</v>
      </c>
      <c r="AP63" s="19" t="n">
        <v>0</v>
      </c>
      <c r="AQ63" s="19" t="n">
        <v>0.0525379049281669</v>
      </c>
      <c r="AR63" s="19" t="n">
        <v>0</v>
      </c>
      <c r="AS63" s="19" t="n">
        <v>0</v>
      </c>
      <c r="AT63" s="19" t="n">
        <v>0.515309466387145</v>
      </c>
      <c r="AU63" s="19" t="n">
        <v>0</v>
      </c>
      <c r="AV63" s="19" t="n">
        <v>0</v>
      </c>
      <c r="AW63" s="19" t="n">
        <v>0</v>
      </c>
      <c r="AX63" s="19" t="n">
        <v>0</v>
      </c>
    </row>
    <row r="64">
      <c r="C64" s="19"/>
      <c r="D64" s="19"/>
      <c r="E64" s="19"/>
      <c r="F64" s="19"/>
      <c r="G64" s="19"/>
      <c r="H64" s="19"/>
      <c r="I64" s="19"/>
      <c r="J64" s="19"/>
      <c r="K64" s="19"/>
      <c r="L64" s="19"/>
      <c r="M64" s="19"/>
      <c r="N64" s="19"/>
      <c r="O64" s="19"/>
      <c r="P64" s="19"/>
      <c r="Q64" s="19"/>
      <c r="R64" s="19"/>
      <c r="S64" s="19"/>
      <c r="T64" s="19"/>
      <c r="U64" s="19"/>
      <c r="V64" s="19"/>
      <c r="W64" s="19"/>
      <c r="X64" s="19"/>
      <c r="Y64" s="19"/>
      <c r="Z64" s="19"/>
      <c r="AA64" s="19"/>
      <c r="AB64" s="19"/>
      <c r="AC64" s="19"/>
      <c r="AD64" s="19"/>
      <c r="AE64" s="19"/>
      <c r="AF64" s="19"/>
      <c r="AG64" s="19"/>
      <c r="AH64" s="19"/>
      <c r="AI64" s="19"/>
      <c r="AJ64" s="19"/>
      <c r="AK64" s="19"/>
      <c r="AL64" s="19"/>
      <c r="AM64" s="19"/>
      <c r="AN64" s="19"/>
      <c r="AO64" s="19"/>
      <c r="AP64" s="19"/>
      <c r="AQ64" s="19"/>
      <c r="AR64" s="19"/>
      <c r="AS64" s="19"/>
      <c r="AT64" s="19"/>
      <c r="AU64" s="19"/>
      <c r="AV64" s="19"/>
      <c r="AW64" s="19"/>
      <c r="AX64" s="19"/>
    </row>
    <row r="65">
      <c r="B65" s="7" t="s">
        <v>106</v>
      </c>
      <c r="C65" s="19"/>
      <c r="D65" s="19"/>
      <c r="E65" s="19"/>
      <c r="F65" s="19"/>
      <c r="G65" s="19"/>
      <c r="H65" s="19"/>
      <c r="I65" s="19"/>
      <c r="J65" s="19"/>
      <c r="K65" s="19"/>
      <c r="L65" s="19"/>
      <c r="M65" s="19"/>
      <c r="N65" s="19"/>
      <c r="O65" s="19"/>
      <c r="P65" s="19"/>
      <c r="Q65" s="19"/>
      <c r="R65" s="19"/>
      <c r="S65" s="19"/>
      <c r="T65" s="19"/>
      <c r="U65" s="19"/>
      <c r="V65" s="19"/>
      <c r="W65" s="19"/>
      <c r="X65" s="19"/>
      <c r="Y65" s="19"/>
      <c r="Z65" s="19"/>
      <c r="AA65" s="19"/>
      <c r="AB65" s="19"/>
      <c r="AC65" s="19"/>
      <c r="AD65" s="19"/>
      <c r="AE65" s="19"/>
      <c r="AF65" s="19"/>
      <c r="AG65" s="19"/>
      <c r="AH65" s="19"/>
      <c r="AI65" s="19"/>
      <c r="AJ65" s="19"/>
      <c r="AK65" s="19"/>
      <c r="AL65" s="19"/>
      <c r="AM65" s="19"/>
      <c r="AN65" s="19"/>
      <c r="AO65" s="19"/>
      <c r="AP65" s="19"/>
      <c r="AQ65" s="19"/>
      <c r="AR65" s="19"/>
      <c r="AS65" s="19"/>
      <c r="AT65" s="19"/>
      <c r="AU65" s="19"/>
      <c r="AV65" s="19"/>
      <c r="AW65" s="19"/>
      <c r="AX65" s="19"/>
    </row>
    <row r="66">
      <c r="B66" s="23" t="s">
        <v>107</v>
      </c>
      <c r="C66" s="19"/>
      <c r="D66" s="19"/>
      <c r="E66" s="19"/>
      <c r="F66" s="19"/>
      <c r="G66" s="19"/>
      <c r="H66" s="19"/>
      <c r="I66" s="19"/>
      <c r="J66" s="19"/>
      <c r="K66" s="19"/>
      <c r="L66" s="19"/>
      <c r="M66" s="19"/>
      <c r="N66" s="19"/>
      <c r="O66" s="19"/>
      <c r="P66" s="19"/>
      <c r="Q66" s="19"/>
      <c r="R66" s="19"/>
      <c r="S66" s="19"/>
      <c r="T66" s="19"/>
      <c r="U66" s="19"/>
      <c r="V66" s="19"/>
      <c r="W66" s="19"/>
      <c r="X66" s="19"/>
      <c r="Y66" s="19"/>
      <c r="Z66" s="19"/>
      <c r="AA66" s="19"/>
      <c r="AB66" s="19"/>
      <c r="AC66" s="19"/>
      <c r="AD66" s="19"/>
      <c r="AE66" s="19"/>
      <c r="AF66" s="19"/>
      <c r="AG66" s="19"/>
      <c r="AH66" s="19"/>
      <c r="AI66" s="19"/>
      <c r="AJ66" s="19"/>
      <c r="AK66" s="19"/>
      <c r="AL66" s="19"/>
      <c r="AM66" s="19"/>
      <c r="AN66" s="19"/>
      <c r="AO66" s="19"/>
      <c r="AP66" s="19"/>
      <c r="AQ66" s="19"/>
      <c r="AR66" s="19"/>
      <c r="AS66" s="19"/>
      <c r="AT66" s="19"/>
      <c r="AU66" s="19"/>
      <c r="AV66" s="19"/>
      <c r="AW66" s="19"/>
      <c r="AX66" s="19"/>
    </row>
    <row r="67">
      <c r="B67" t="s">
        <v>98</v>
      </c>
      <c r="C67" s="19" t="n">
        <v>0.75199539415412</v>
      </c>
      <c r="D67" s="19" t="n">
        <v>0.675654507587949</v>
      </c>
      <c r="E67" s="19" t="n">
        <v>0.565828015134424</v>
      </c>
      <c r="F67" s="19" t="n">
        <v>0.702636369607506</v>
      </c>
      <c r="G67" s="19" t="n">
        <v>0.725983835491093</v>
      </c>
      <c r="H67" s="19" t="n">
        <v>0.821916112395434</v>
      </c>
      <c r="I67" s="19" t="n">
        <v>0.850203051280298</v>
      </c>
      <c r="J67" s="19"/>
      <c r="K67" s="19" t="n">
        <v>0.734400998059421</v>
      </c>
      <c r="L67" s="19" t="n">
        <v>0.766988680803887</v>
      </c>
      <c r="M67" s="19"/>
      <c r="N67" s="19" t="n">
        <v>0.605229202535925</v>
      </c>
      <c r="O67" s="19" t="n">
        <v>0.801456825202066</v>
      </c>
      <c r="P67" s="19" t="n">
        <v>0.787291674102588</v>
      </c>
      <c r="Q67" s="19" t="n">
        <v>0.761211195590499</v>
      </c>
      <c r="R67" s="19" t="n">
        <v>0.82322363918691</v>
      </c>
      <c r="S67" s="19" t="n">
        <v>0.593576836375739</v>
      </c>
      <c r="T67" s="19" t="n">
        <v>0.736642815866578</v>
      </c>
      <c r="U67" s="19" t="n">
        <v>0.784354769548687</v>
      </c>
      <c r="V67" s="19" t="n">
        <v>0.823842268270338</v>
      </c>
      <c r="W67" s="19" t="n">
        <v>0.761345261263531</v>
      </c>
      <c r="X67" s="19" t="n">
        <v>0.767277022904999</v>
      </c>
      <c r="Y67" s="19" t="n">
        <v>0.825447925567005</v>
      </c>
      <c r="Z67" s="19"/>
      <c r="AA67" s="19" t="n">
        <v>0.759313030912896</v>
      </c>
      <c r="AB67" s="19" t="n">
        <v>0.752789973840356</v>
      </c>
      <c r="AC67" s="19" t="n">
        <v>0.731876853814936</v>
      </c>
      <c r="AD67" s="19" t="n">
        <v>0.758909514993408</v>
      </c>
      <c r="AE67" s="19"/>
      <c r="AF67" s="19" t="n">
        <v>0.634836703059274</v>
      </c>
      <c r="AG67" s="19" t="n">
        <v>0.81167390609819</v>
      </c>
      <c r="AH67" s="19" t="n">
        <v>0.808837056187137</v>
      </c>
      <c r="AI67" s="19" t="n">
        <v>0.421768182031106</v>
      </c>
      <c r="AJ67" s="19" t="n">
        <v>0.606021297150968</v>
      </c>
      <c r="AK67" s="19" t="n">
        <v>0.743831290018199</v>
      </c>
      <c r="AL67" s="19" t="n">
        <v>0.654858784269985</v>
      </c>
      <c r="AM67" s="19" t="n">
        <v>1</v>
      </c>
      <c r="AN67" s="19" t="n">
        <v>0.634656129054865</v>
      </c>
      <c r="AO67" s="19" t="n">
        <v>0.615940858286008</v>
      </c>
      <c r="AP67" s="19" t="n">
        <v>0.613605655844983</v>
      </c>
      <c r="AQ67" s="19" t="n">
        <v>0.748239096976081</v>
      </c>
      <c r="AR67" s="19" t="n">
        <v>1</v>
      </c>
      <c r="AS67" s="19" t="n">
        <v>1</v>
      </c>
      <c r="AT67" s="19" t="n">
        <v>0</v>
      </c>
      <c r="AU67" s="19" t="n">
        <v>0</v>
      </c>
      <c r="AV67" s="19" t="n">
        <v>0</v>
      </c>
      <c r="AW67" s="19" t="n">
        <v>0</v>
      </c>
      <c r="AX67" s="19" t="n">
        <v>0</v>
      </c>
    </row>
    <row r="68">
      <c r="B68" t="s">
        <v>95</v>
      </c>
      <c r="C68" s="19" t="n">
        <v>0.46570691322126</v>
      </c>
      <c r="D68" s="19" t="n">
        <v>0.432267856566705</v>
      </c>
      <c r="E68" s="19" t="n">
        <v>0.383350121872217</v>
      </c>
      <c r="F68" s="19" t="n">
        <v>0.414340212920874</v>
      </c>
      <c r="G68" s="19" t="n">
        <v>0.408329340394298</v>
      </c>
      <c r="H68" s="19" t="n">
        <v>0.476086323990472</v>
      </c>
      <c r="I68" s="19" t="n">
        <v>0.570156476019709</v>
      </c>
      <c r="J68" s="19"/>
      <c r="K68" s="19" t="n">
        <v>0.454916209374626</v>
      </c>
      <c r="L68" s="19" t="n">
        <v>0.47611921220341</v>
      </c>
      <c r="M68" s="19"/>
      <c r="N68" s="19" t="n">
        <v>0.480867935405459</v>
      </c>
      <c r="O68" s="19" t="n">
        <v>0.474653472862742</v>
      </c>
      <c r="P68" s="19" t="n">
        <v>0.477922327353895</v>
      </c>
      <c r="Q68" s="19" t="n">
        <v>0.47147328147919</v>
      </c>
      <c r="R68" s="19" t="n">
        <v>0.523369205754666</v>
      </c>
      <c r="S68" s="19" t="n">
        <v>0.367113213164864</v>
      </c>
      <c r="T68" s="19" t="n">
        <v>0.398968437420734</v>
      </c>
      <c r="U68" s="19" t="n">
        <v>0.445921906410518</v>
      </c>
      <c r="V68" s="19" t="n">
        <v>0.439720765673449</v>
      </c>
      <c r="W68" s="19" t="n">
        <v>0.53424551875996</v>
      </c>
      <c r="X68" s="19" t="n">
        <v>0.481031300944659</v>
      </c>
      <c r="Y68" s="19" t="n">
        <v>0.502281980560811</v>
      </c>
      <c r="Z68" s="19"/>
      <c r="AA68" s="19" t="n">
        <v>0.523358175069914</v>
      </c>
      <c r="AB68" s="19" t="n">
        <v>0.464756785727684</v>
      </c>
      <c r="AC68" s="19" t="n">
        <v>0.42675382453156</v>
      </c>
      <c r="AD68" s="19" t="n">
        <v>0.436744395604038</v>
      </c>
      <c r="AE68" s="19"/>
      <c r="AF68" s="19" t="n">
        <v>0.507310073152304</v>
      </c>
      <c r="AG68" s="19" t="n">
        <v>0.498689363415286</v>
      </c>
      <c r="AH68" s="19" t="n">
        <v>0.47727218345761</v>
      </c>
      <c r="AI68" s="19" t="n">
        <v>0.308234432938532</v>
      </c>
      <c r="AJ68" s="19" t="n">
        <v>0.277052149443178</v>
      </c>
      <c r="AK68" s="19" t="n">
        <v>0.523161638326099</v>
      </c>
      <c r="AL68" s="19" t="n">
        <v>0.46629939971252</v>
      </c>
      <c r="AM68" s="19" t="n">
        <v>0</v>
      </c>
      <c r="AN68" s="19" t="n">
        <v>0.385194229958599</v>
      </c>
      <c r="AO68" s="19" t="n">
        <v>0.349891940542327</v>
      </c>
      <c r="AP68" s="19" t="n">
        <v>0.5073936832696</v>
      </c>
      <c r="AQ68" s="19" t="n">
        <v>0.460494057255732</v>
      </c>
      <c r="AR68" s="19" t="n">
        <v>0.257569225638047</v>
      </c>
      <c r="AS68" s="19" t="n">
        <v>0</v>
      </c>
      <c r="AT68" s="19" t="n">
        <v>0</v>
      </c>
      <c r="AU68" s="19" t="n">
        <v>0</v>
      </c>
      <c r="AV68" s="19" t="n">
        <v>0</v>
      </c>
      <c r="AW68" s="19" t="n">
        <v>0</v>
      </c>
      <c r="AX68" s="19" t="n">
        <v>0</v>
      </c>
    </row>
    <row r="69">
      <c r="B69" t="s">
        <v>100</v>
      </c>
      <c r="C69" s="19" t="n">
        <v>0.372071848512265</v>
      </c>
      <c r="D69" s="19" t="n">
        <v>0.382131193340498</v>
      </c>
      <c r="E69" s="19" t="n">
        <v>0.347424355838579</v>
      </c>
      <c r="F69" s="19" t="n">
        <v>0.350425285699174</v>
      </c>
      <c r="G69" s="19" t="n">
        <v>0.493937871094382</v>
      </c>
      <c r="H69" s="19" t="n">
        <v>0.316111216718836</v>
      </c>
      <c r="I69" s="19" t="n">
        <v>0.343927214064575</v>
      </c>
      <c r="J69" s="19"/>
      <c r="K69" s="19" t="n">
        <v>0.352632233249565</v>
      </c>
      <c r="L69" s="19" t="n">
        <v>0.389910122232964</v>
      </c>
      <c r="M69" s="19"/>
      <c r="N69" s="19" t="n">
        <v>0.553929959663845</v>
      </c>
      <c r="O69" s="19" t="n">
        <v>0.387982264311111</v>
      </c>
      <c r="P69" s="19" t="n">
        <v>0.492589348636672</v>
      </c>
      <c r="Q69" s="19" t="n">
        <v>0.338404163886827</v>
      </c>
      <c r="R69" s="19" t="n">
        <v>0.330161075030978</v>
      </c>
      <c r="S69" s="19" t="n">
        <v>0.378952818164162</v>
      </c>
      <c r="T69" s="19" t="n">
        <v>0.408516475202136</v>
      </c>
      <c r="U69" s="19" t="n">
        <v>0.507424427202157</v>
      </c>
      <c r="V69" s="19" t="n">
        <v>0.358258855977418</v>
      </c>
      <c r="W69" s="19" t="n">
        <v>0.198418400578517</v>
      </c>
      <c r="X69" s="19" t="n">
        <v>0.268441547131317</v>
      </c>
      <c r="Y69" s="19" t="n">
        <v>0</v>
      </c>
      <c r="Z69" s="19"/>
      <c r="AA69" s="19" t="n">
        <v>0.366220433883524</v>
      </c>
      <c r="AB69" s="19" t="n">
        <v>0.352843842838224</v>
      </c>
      <c r="AC69" s="19" t="n">
        <v>0.391337007448226</v>
      </c>
      <c r="AD69" s="19" t="n">
        <v>0.379804542419409</v>
      </c>
      <c r="AE69" s="19"/>
      <c r="AF69" s="19" t="n">
        <v>0.284060566157816</v>
      </c>
      <c r="AG69" s="19" t="n">
        <v>0.377637743493739</v>
      </c>
      <c r="AH69" s="19" t="n">
        <v>0.396159923454761</v>
      </c>
      <c r="AI69" s="19" t="n">
        <v>0.249210885791127</v>
      </c>
      <c r="AJ69" s="19" t="n">
        <v>0.212651278178908</v>
      </c>
      <c r="AK69" s="19" t="n">
        <v>0.450782382277375</v>
      </c>
      <c r="AL69" s="19" t="n">
        <v>0.509684922421121</v>
      </c>
      <c r="AM69" s="19" t="n">
        <v>1</v>
      </c>
      <c r="AN69" s="19" t="n">
        <v>0.418775727964113</v>
      </c>
      <c r="AO69" s="19" t="n">
        <v>0.278929721273663</v>
      </c>
      <c r="AP69" s="19" t="n">
        <v>0.603409102389918</v>
      </c>
      <c r="AQ69" s="19" t="n">
        <v>0.32976632739717</v>
      </c>
      <c r="AR69" s="19" t="n">
        <v>0</v>
      </c>
      <c r="AS69" s="19" t="n">
        <v>0</v>
      </c>
      <c r="AT69" s="19" t="n">
        <v>0</v>
      </c>
      <c r="AU69" s="19" t="n">
        <v>0</v>
      </c>
      <c r="AV69" s="19" t="n">
        <v>0</v>
      </c>
      <c r="AW69" s="19" t="n">
        <v>0</v>
      </c>
      <c r="AX69" s="19" t="n">
        <v>1</v>
      </c>
    </row>
    <row r="70">
      <c r="B70" t="s">
        <v>96</v>
      </c>
      <c r="C70" s="19" t="n">
        <v>0.321037448858995</v>
      </c>
      <c r="D70" s="19" t="n">
        <v>0.324683334888489</v>
      </c>
      <c r="E70" s="19" t="n">
        <v>0.369090678210032</v>
      </c>
      <c r="F70" s="19" t="n">
        <v>0.349401099869222</v>
      </c>
      <c r="G70" s="19" t="n">
        <v>0.319586325051298</v>
      </c>
      <c r="H70" s="19" t="n">
        <v>0.269735629025205</v>
      </c>
      <c r="I70" s="19" t="n">
        <v>0.318840830379114</v>
      </c>
      <c r="J70" s="19"/>
      <c r="K70" s="19" t="n">
        <v>0.35816540519805</v>
      </c>
      <c r="L70" s="19" t="n">
        <v>0.288999922180872</v>
      </c>
      <c r="M70" s="19"/>
      <c r="N70" s="19" t="n">
        <v>0.249907351921763</v>
      </c>
      <c r="O70" s="19" t="n">
        <v>0.303916677788559</v>
      </c>
      <c r="P70" s="19" t="n">
        <v>0.298604756848323</v>
      </c>
      <c r="Q70" s="19" t="n">
        <v>0.236578933175652</v>
      </c>
      <c r="R70" s="19" t="n">
        <v>0.41633808500061</v>
      </c>
      <c r="S70" s="19" t="n">
        <v>0.286777613046907</v>
      </c>
      <c r="T70" s="19" t="n">
        <v>0.28561846233546</v>
      </c>
      <c r="U70" s="19" t="n">
        <v>0.438942848514851</v>
      </c>
      <c r="V70" s="19" t="n">
        <v>0.378089540247138</v>
      </c>
      <c r="W70" s="19" t="n">
        <v>0.300699616053255</v>
      </c>
      <c r="X70" s="19" t="n">
        <v>0.474347456637506</v>
      </c>
      <c r="Y70" s="19" t="n">
        <v>0.212832635719003</v>
      </c>
      <c r="Z70" s="19"/>
      <c r="AA70" s="19" t="n">
        <v>0.311208464557603</v>
      </c>
      <c r="AB70" s="19" t="n">
        <v>0.347067135680294</v>
      </c>
      <c r="AC70" s="19" t="n">
        <v>0.303945042265693</v>
      </c>
      <c r="AD70" s="19" t="n">
        <v>0.303834577687173</v>
      </c>
      <c r="AE70" s="19"/>
      <c r="AF70" s="19" t="n">
        <v>0.355485939381131</v>
      </c>
      <c r="AG70" s="19" t="n">
        <v>0.296273386140967</v>
      </c>
      <c r="AH70" s="19" t="n">
        <v>0.368632118620737</v>
      </c>
      <c r="AI70" s="19" t="n">
        <v>0.371468454374495</v>
      </c>
      <c r="AJ70" s="19" t="n">
        <v>0.412606028801019</v>
      </c>
      <c r="AK70" s="19" t="n">
        <v>0.478004550646156</v>
      </c>
      <c r="AL70" s="19" t="n">
        <v>0.249188673095354</v>
      </c>
      <c r="AM70" s="19" t="n">
        <v>1</v>
      </c>
      <c r="AN70" s="19" t="n">
        <v>0.365134352920694</v>
      </c>
      <c r="AO70" s="19" t="n">
        <v>0.336982447339679</v>
      </c>
      <c r="AP70" s="19" t="n">
        <v>0.485213653884229</v>
      </c>
      <c r="AQ70" s="19" t="n">
        <v>0.282009937504127</v>
      </c>
      <c r="AR70" s="19" t="n">
        <v>0.513787907969731</v>
      </c>
      <c r="AS70" s="19" t="n">
        <v>1</v>
      </c>
      <c r="AT70" s="19" t="n">
        <v>1</v>
      </c>
      <c r="AU70" s="19" t="n">
        <v>0</v>
      </c>
      <c r="AV70" s="19" t="n">
        <v>0</v>
      </c>
      <c r="AW70" s="19" t="n">
        <v>0</v>
      </c>
      <c r="AX70" s="19" t="n">
        <v>0</v>
      </c>
    </row>
    <row r="71">
      <c r="B71" t="s">
        <v>94</v>
      </c>
      <c r="C71" s="19" t="n">
        <v>0.280410891669668</v>
      </c>
      <c r="D71" s="19" t="n">
        <v>0.354310396502362</v>
      </c>
      <c r="E71" s="19" t="n">
        <v>0.329453634138914</v>
      </c>
      <c r="F71" s="19" t="n">
        <v>0.306486758212241</v>
      </c>
      <c r="G71" s="19" t="n">
        <v>0.322909465417354</v>
      </c>
      <c r="H71" s="19" t="n">
        <v>0.24820144556344</v>
      </c>
      <c r="I71" s="19" t="n">
        <v>0.216790675192834</v>
      </c>
      <c r="J71" s="19"/>
      <c r="K71" s="19" t="n">
        <v>0.273688589652492</v>
      </c>
      <c r="L71" s="19" t="n">
        <v>0.286878330411378</v>
      </c>
      <c r="M71" s="19"/>
      <c r="N71" s="19" t="n">
        <v>0.40318550952458</v>
      </c>
      <c r="O71" s="19" t="n">
        <v>0.306999131712343</v>
      </c>
      <c r="P71" s="19" t="n">
        <v>0.2336980745058</v>
      </c>
      <c r="Q71" s="19" t="n">
        <v>0.243329245722279</v>
      </c>
      <c r="R71" s="19" t="n">
        <v>0.278048393925328</v>
      </c>
      <c r="S71" s="19" t="n">
        <v>0.29624804889296</v>
      </c>
      <c r="T71" s="19" t="n">
        <v>0.314484155218569</v>
      </c>
      <c r="U71" s="19" t="n">
        <v>0.281972403725462</v>
      </c>
      <c r="V71" s="19" t="n">
        <v>0.285446643408824</v>
      </c>
      <c r="W71" s="19" t="n">
        <v>0.196259968599201</v>
      </c>
      <c r="X71" s="19" t="n">
        <v>0.253979250567723</v>
      </c>
      <c r="Y71" s="19" t="n">
        <v>0.119683184829922</v>
      </c>
      <c r="Z71" s="19"/>
      <c r="AA71" s="19" t="n">
        <v>0.233199062228002</v>
      </c>
      <c r="AB71" s="19" t="n">
        <v>0.277248980182078</v>
      </c>
      <c r="AC71" s="19" t="n">
        <v>0.317181739582278</v>
      </c>
      <c r="AD71" s="19" t="n">
        <v>0.301960401699727</v>
      </c>
      <c r="AE71" s="19"/>
      <c r="AF71" s="19" t="n">
        <v>0.199315707535924</v>
      </c>
      <c r="AG71" s="19" t="n">
        <v>0.240877812489607</v>
      </c>
      <c r="AH71" s="19" t="n">
        <v>0.33157718733775</v>
      </c>
      <c r="AI71" s="19" t="n">
        <v>0.446648701759413</v>
      </c>
      <c r="AJ71" s="19" t="n">
        <v>0.341020286351838</v>
      </c>
      <c r="AK71" s="19" t="n">
        <v>0.300060248805953</v>
      </c>
      <c r="AL71" s="19" t="n">
        <v>0.407461945513513</v>
      </c>
      <c r="AM71" s="19" t="n">
        <v>1</v>
      </c>
      <c r="AN71" s="19" t="n">
        <v>0.386489353782416</v>
      </c>
      <c r="AO71" s="19" t="n">
        <v>0.314466157443508</v>
      </c>
      <c r="AP71" s="19" t="n">
        <v>0.258115950333959</v>
      </c>
      <c r="AQ71" s="19" t="n">
        <v>0.297752693776379</v>
      </c>
      <c r="AR71" s="19" t="n">
        <v>0.256719816052757</v>
      </c>
      <c r="AS71" s="19" t="n">
        <v>0</v>
      </c>
      <c r="AT71" s="19" t="n">
        <v>0</v>
      </c>
      <c r="AU71" s="19" t="n">
        <v>0</v>
      </c>
      <c r="AV71" s="19" t="n">
        <v>0</v>
      </c>
      <c r="AW71" s="19" t="n">
        <v>0</v>
      </c>
      <c r="AX71" s="19" t="n">
        <v>0</v>
      </c>
    </row>
    <row r="72">
      <c r="B72" t="s">
        <v>97</v>
      </c>
      <c r="C72" s="19" t="n">
        <v>0.177234146096412</v>
      </c>
      <c r="D72" s="19" t="n">
        <v>0.158632572556372</v>
      </c>
      <c r="E72" s="19" t="n">
        <v>0.232011429933915</v>
      </c>
      <c r="F72" s="19" t="n">
        <v>0.179697959467641</v>
      </c>
      <c r="G72" s="19" t="n">
        <v>0.187771223619468</v>
      </c>
      <c r="H72" s="19" t="n">
        <v>0.156995396799594</v>
      </c>
      <c r="I72" s="19" t="n">
        <v>0.164221256106975</v>
      </c>
      <c r="J72" s="19"/>
      <c r="K72" s="19" t="n">
        <v>0.215025862892166</v>
      </c>
      <c r="L72" s="19" t="n">
        <v>0.144329317802242</v>
      </c>
      <c r="M72" s="19"/>
      <c r="N72" s="19" t="n">
        <v>0.179474982884672</v>
      </c>
      <c r="O72" s="19" t="n">
        <v>0.189825787284793</v>
      </c>
      <c r="P72" s="19" t="n">
        <v>0.108062711175254</v>
      </c>
      <c r="Q72" s="19" t="n">
        <v>0.179642734584297</v>
      </c>
      <c r="R72" s="19" t="n">
        <v>0.16437403264788</v>
      </c>
      <c r="S72" s="19" t="n">
        <v>0.126403736379713</v>
      </c>
      <c r="T72" s="19" t="n">
        <v>0.16968864619242</v>
      </c>
      <c r="U72" s="19" t="n">
        <v>0.219050014602771</v>
      </c>
      <c r="V72" s="19" t="n">
        <v>0.186745891401826</v>
      </c>
      <c r="W72" s="19" t="n">
        <v>0.25970909774741</v>
      </c>
      <c r="X72" s="19" t="n">
        <v>0.158405430060534</v>
      </c>
      <c r="Y72" s="19" t="n">
        <v>0.170242829561013</v>
      </c>
      <c r="Z72" s="19"/>
      <c r="AA72" s="19" t="n">
        <v>0.220494827078241</v>
      </c>
      <c r="AB72" s="19" t="n">
        <v>0.155554968308118</v>
      </c>
      <c r="AC72" s="19" t="n">
        <v>0.204514560678349</v>
      </c>
      <c r="AD72" s="19" t="n">
        <v>0.119995305896589</v>
      </c>
      <c r="AE72" s="19"/>
      <c r="AF72" s="19" t="n">
        <v>0.0815003021815576</v>
      </c>
      <c r="AG72" s="19" t="n">
        <v>0.155185947746203</v>
      </c>
      <c r="AH72" s="19" t="n">
        <v>0.242932386347606</v>
      </c>
      <c r="AI72" s="19" t="n">
        <v>0.190361938200568</v>
      </c>
      <c r="AJ72" s="19" t="n">
        <v>0.0585971250645445</v>
      </c>
      <c r="AK72" s="19" t="n">
        <v>0.257492114213432</v>
      </c>
      <c r="AL72" s="19" t="n">
        <v>0.266604269653544</v>
      </c>
      <c r="AM72" s="19" t="n">
        <v>1</v>
      </c>
      <c r="AN72" s="19" t="n">
        <v>0.238002990724108</v>
      </c>
      <c r="AO72" s="19" t="n">
        <v>0.237508166227077</v>
      </c>
      <c r="AP72" s="19" t="n">
        <v>0.232590400198319</v>
      </c>
      <c r="AQ72" s="19" t="n">
        <v>0.11699266718475</v>
      </c>
      <c r="AR72" s="19" t="n">
        <v>0</v>
      </c>
      <c r="AS72" s="19" t="n">
        <v>0</v>
      </c>
      <c r="AT72" s="19" t="n">
        <v>1</v>
      </c>
      <c r="AU72" s="19" t="n">
        <v>0</v>
      </c>
      <c r="AV72" s="19" t="n">
        <v>0</v>
      </c>
      <c r="AW72" s="19" t="n">
        <v>0</v>
      </c>
      <c r="AX72" s="19" t="n">
        <v>1</v>
      </c>
    </row>
    <row r="73">
      <c r="B73" t="s">
        <v>101</v>
      </c>
      <c r="C73" s="19" t="n">
        <v>0.156567875542201</v>
      </c>
      <c r="D73" s="19" t="n">
        <v>0.170107309820744</v>
      </c>
      <c r="E73" s="19" t="n">
        <v>0.180338079994351</v>
      </c>
      <c r="F73" s="19" t="n">
        <v>0.138787658681267</v>
      </c>
      <c r="G73" s="19" t="n">
        <v>0.144991469987018</v>
      </c>
      <c r="H73" s="19" t="n">
        <v>0.155503596658284</v>
      </c>
      <c r="I73" s="19" t="n">
        <v>0.161306728697755</v>
      </c>
      <c r="J73" s="19"/>
      <c r="K73" s="19" t="n">
        <v>0.174959092840405</v>
      </c>
      <c r="L73" s="19" t="n">
        <v>0.138723702000946</v>
      </c>
      <c r="M73" s="19"/>
      <c r="N73" s="19" t="n">
        <v>0.212996753797245</v>
      </c>
      <c r="O73" s="19" t="n">
        <v>0.184236243390959</v>
      </c>
      <c r="P73" s="19" t="n">
        <v>0.160481642184756</v>
      </c>
      <c r="Q73" s="19" t="n">
        <v>0.153814942521992</v>
      </c>
      <c r="R73" s="19" t="n">
        <v>0.0891106069332594</v>
      </c>
      <c r="S73" s="19" t="n">
        <v>0.124188266653145</v>
      </c>
      <c r="T73" s="19" t="n">
        <v>0.186762369837579</v>
      </c>
      <c r="U73" s="19" t="n">
        <v>0.0492576436212577</v>
      </c>
      <c r="V73" s="19" t="n">
        <v>0.138093786715027</v>
      </c>
      <c r="W73" s="19" t="n">
        <v>0.149401579005817</v>
      </c>
      <c r="X73" s="19" t="n">
        <v>0.205797251468339</v>
      </c>
      <c r="Y73" s="19" t="n">
        <v>0.1144211659674</v>
      </c>
      <c r="Z73" s="19"/>
      <c r="AA73" s="19" t="n">
        <v>0.140044812682202</v>
      </c>
      <c r="AB73" s="19" t="n">
        <v>0.142905542531498</v>
      </c>
      <c r="AC73" s="19" t="n">
        <v>0.198890324802333</v>
      </c>
      <c r="AD73" s="19" t="n">
        <v>0.151857963122123</v>
      </c>
      <c r="AE73" s="19"/>
      <c r="AF73" s="19" t="n">
        <v>0.202405014650156</v>
      </c>
      <c r="AG73" s="19" t="n">
        <v>0.1577604000308</v>
      </c>
      <c r="AH73" s="19" t="n">
        <v>0.193828694163048</v>
      </c>
      <c r="AI73" s="19" t="n">
        <v>0.129133544783818</v>
      </c>
      <c r="AJ73" s="19" t="n">
        <v>0.269083543359071</v>
      </c>
      <c r="AK73" s="19" t="n">
        <v>0.0982796522426072</v>
      </c>
      <c r="AL73" s="19" t="n">
        <v>0.125205479155172</v>
      </c>
      <c r="AM73" s="19" t="n">
        <v>0</v>
      </c>
      <c r="AN73" s="19" t="n">
        <v>0.0961891170179761</v>
      </c>
      <c r="AO73" s="19" t="n">
        <v>0.169536439711646</v>
      </c>
      <c r="AP73" s="19" t="n">
        <v>0.38924148384099</v>
      </c>
      <c r="AQ73" s="19" t="n">
        <v>0.152295031395427</v>
      </c>
      <c r="AR73" s="19" t="n">
        <v>0</v>
      </c>
      <c r="AS73" s="19" t="n">
        <v>0</v>
      </c>
      <c r="AT73" s="19" t="n">
        <v>0</v>
      </c>
      <c r="AU73" s="19" t="n">
        <v>0</v>
      </c>
      <c r="AV73" s="19" t="n">
        <v>0</v>
      </c>
      <c r="AW73" s="19" t="n">
        <v>0</v>
      </c>
      <c r="AX73" s="19" t="n">
        <v>0</v>
      </c>
    </row>
    <row r="74">
      <c r="B74" t="s">
        <v>99</v>
      </c>
      <c r="C74" s="19" t="n">
        <v>0.124074454120217</v>
      </c>
      <c r="D74" s="19" t="n">
        <v>0.18764132868257</v>
      </c>
      <c r="E74" s="19" t="n">
        <v>0.154927241796792</v>
      </c>
      <c r="F74" s="19" t="n">
        <v>0.137622056127235</v>
      </c>
      <c r="G74" s="19" t="n">
        <v>0.11597970220481</v>
      </c>
      <c r="H74" s="19" t="n">
        <v>0.0966200819355733</v>
      </c>
      <c r="I74" s="19" t="n">
        <v>0.109476504263455</v>
      </c>
      <c r="J74" s="19"/>
      <c r="K74" s="19" t="n">
        <v>0.120360042426918</v>
      </c>
      <c r="L74" s="19" t="n">
        <v>0.125617599219404</v>
      </c>
      <c r="M74" s="19"/>
      <c r="N74" s="19" t="n">
        <v>0.155401180361806</v>
      </c>
      <c r="O74" s="19" t="n">
        <v>0.0958338059305999</v>
      </c>
      <c r="P74" s="19" t="n">
        <v>0.0705983627166752</v>
      </c>
      <c r="Q74" s="19" t="n">
        <v>0.103989017413664</v>
      </c>
      <c r="R74" s="19" t="n">
        <v>0.0908270923002283</v>
      </c>
      <c r="S74" s="19" t="n">
        <v>0.17517637479433</v>
      </c>
      <c r="T74" s="19" t="n">
        <v>0.10516740293482</v>
      </c>
      <c r="U74" s="19" t="n">
        <v>0.158587643886041</v>
      </c>
      <c r="V74" s="19" t="n">
        <v>0.172830432633833</v>
      </c>
      <c r="W74" s="19" t="n">
        <v>0.0893234083509775</v>
      </c>
      <c r="X74" s="19" t="n">
        <v>0.159278551910742</v>
      </c>
      <c r="Y74" s="19" t="n">
        <v>0.176272811841627</v>
      </c>
      <c r="Z74" s="19"/>
      <c r="AA74" s="19" t="n">
        <v>0.124791064377233</v>
      </c>
      <c r="AB74" s="19" t="n">
        <v>0.0885953121414546</v>
      </c>
      <c r="AC74" s="19" t="n">
        <v>0.15266639279899</v>
      </c>
      <c r="AD74" s="19" t="n">
        <v>0.136868065817158</v>
      </c>
      <c r="AE74" s="19"/>
      <c r="AF74" s="19" t="n">
        <v>0.163547062145637</v>
      </c>
      <c r="AG74" s="19" t="n">
        <v>0.103839041162503</v>
      </c>
      <c r="AH74" s="19" t="n">
        <v>0.155804454944117</v>
      </c>
      <c r="AI74" s="19" t="n">
        <v>0.249415121494304</v>
      </c>
      <c r="AJ74" s="19" t="n">
        <v>0.117496272418935</v>
      </c>
      <c r="AK74" s="19" t="n">
        <v>0.0695176899200992</v>
      </c>
      <c r="AL74" s="19" t="n">
        <v>0.171036165555962</v>
      </c>
      <c r="AM74" s="19" t="n">
        <v>0</v>
      </c>
      <c r="AN74" s="19" t="n">
        <v>0.0931418297725258</v>
      </c>
      <c r="AO74" s="19" t="n">
        <v>0.157658318642576</v>
      </c>
      <c r="AP74" s="19" t="n">
        <v>0</v>
      </c>
      <c r="AQ74" s="19" t="n">
        <v>0.192868886062573</v>
      </c>
      <c r="AR74" s="19" t="n">
        <v>0</v>
      </c>
      <c r="AS74" s="19" t="n">
        <v>0</v>
      </c>
      <c r="AT74" s="19" t="n">
        <v>1</v>
      </c>
      <c r="AU74" s="19" t="n">
        <v>0</v>
      </c>
      <c r="AV74" s="19" t="n">
        <v>0</v>
      </c>
      <c r="AW74" s="19" t="n">
        <v>0</v>
      </c>
      <c r="AX74" s="19" t="n">
        <v>0</v>
      </c>
    </row>
    <row r="75">
      <c r="B75" t="s">
        <v>102</v>
      </c>
      <c r="C75" s="19" t="n">
        <v>0.0295009450222336</v>
      </c>
      <c r="D75" s="19" t="n">
        <v>0.0124073110583752</v>
      </c>
      <c r="E75" s="19" t="n">
        <v>0.0267030951878269</v>
      </c>
      <c r="F75" s="19" t="n">
        <v>0.0228813478603783</v>
      </c>
      <c r="G75" s="19" t="n">
        <v>0.017988164269999</v>
      </c>
      <c r="H75" s="19" t="n">
        <v>0.0448050369974151</v>
      </c>
      <c r="I75" s="19" t="n">
        <v>0.0370395884933651</v>
      </c>
      <c r="J75" s="19"/>
      <c r="K75" s="19" t="n">
        <v>0.0388274602016289</v>
      </c>
      <c r="L75" s="19" t="n">
        <v>0.0213524076073522</v>
      </c>
      <c r="M75" s="19"/>
      <c r="N75" s="19" t="n">
        <v>0.0107846699696566</v>
      </c>
      <c r="O75" s="19" t="n">
        <v>0.0341143309122737</v>
      </c>
      <c r="P75" s="19" t="n">
        <v>0</v>
      </c>
      <c r="Q75" s="19" t="n">
        <v>0.0133063714941212</v>
      </c>
      <c r="R75" s="19" t="n">
        <v>0.0114338100627343</v>
      </c>
      <c r="S75" s="19" t="n">
        <v>0.0482692020150831</v>
      </c>
      <c r="T75" s="19" t="n">
        <v>0.039334337304914</v>
      </c>
      <c r="U75" s="19" t="n">
        <v>0.0242749375694359</v>
      </c>
      <c r="V75" s="19" t="n">
        <v>0.0488457166743397</v>
      </c>
      <c r="W75" s="19" t="n">
        <v>0.0463099276106381</v>
      </c>
      <c r="X75" s="19" t="n">
        <v>0.028277230144014</v>
      </c>
      <c r="Y75" s="19" t="n">
        <v>0.0576331529250748</v>
      </c>
      <c r="Z75" s="19"/>
      <c r="AA75" s="19" t="n">
        <v>0.0278902723752359</v>
      </c>
      <c r="AB75" s="19" t="n">
        <v>0.0217328730405252</v>
      </c>
      <c r="AC75" s="19" t="n">
        <v>0.0268609596714208</v>
      </c>
      <c r="AD75" s="19" t="n">
        <v>0.0434633096585263</v>
      </c>
      <c r="AE75" s="19"/>
      <c r="AF75" s="19" t="n">
        <v>0</v>
      </c>
      <c r="AG75" s="19" t="n">
        <v>0.0322556512821373</v>
      </c>
      <c r="AH75" s="19" t="n">
        <v>0.0321042026180954</v>
      </c>
      <c r="AI75" s="19" t="n">
        <v>0</v>
      </c>
      <c r="AJ75" s="19" t="n">
        <v>0</v>
      </c>
      <c r="AK75" s="19" t="n">
        <v>0</v>
      </c>
      <c r="AL75" s="19" t="n">
        <v>0.063528192953621</v>
      </c>
      <c r="AM75" s="19" t="n">
        <v>0</v>
      </c>
      <c r="AN75" s="19" t="n">
        <v>0.0173664345127956</v>
      </c>
      <c r="AO75" s="19" t="n">
        <v>0.0272274871957629</v>
      </c>
      <c r="AP75" s="19" t="n">
        <v>0</v>
      </c>
      <c r="AQ75" s="19" t="n">
        <v>0.043188480250064</v>
      </c>
      <c r="AR75" s="19" t="n">
        <v>0</v>
      </c>
      <c r="AS75" s="19" t="n">
        <v>0</v>
      </c>
      <c r="AT75" s="19" t="n">
        <v>0</v>
      </c>
      <c r="AU75" s="19" t="n">
        <v>0</v>
      </c>
      <c r="AV75" s="19" t="n">
        <v>0</v>
      </c>
      <c r="AW75" s="19" t="n">
        <v>0</v>
      </c>
      <c r="AX75" s="19" t="n">
        <v>0</v>
      </c>
    </row>
    <row r="76">
      <c r="B76" t="s">
        <v>77</v>
      </c>
      <c r="C76" s="19" t="n">
        <v>0.00816201898044548</v>
      </c>
      <c r="D76" s="19" t="n">
        <v>0</v>
      </c>
      <c r="E76" s="19" t="n">
        <v>0.0091767601071834</v>
      </c>
      <c r="F76" s="19" t="n">
        <v>0.0126878116304729</v>
      </c>
      <c r="G76" s="19" t="n">
        <v>0.00592751855860104</v>
      </c>
      <c r="H76" s="19" t="n">
        <v>0.0170822396914456</v>
      </c>
      <c r="I76" s="19" t="n">
        <v>0.00327847232395518</v>
      </c>
      <c r="J76" s="19"/>
      <c r="K76" s="19" t="n">
        <v>0.0133839867447376</v>
      </c>
      <c r="L76" s="19" t="n">
        <v>0.00358314971105451</v>
      </c>
      <c r="M76" s="19"/>
      <c r="N76" s="19" t="n">
        <v>0.0208081343840743</v>
      </c>
      <c r="O76" s="19" t="n">
        <v>0</v>
      </c>
      <c r="P76" s="19" t="n">
        <v>0</v>
      </c>
      <c r="Q76" s="19" t="n">
        <v>0.0132115256860192</v>
      </c>
      <c r="R76" s="19" t="n">
        <v>0.0124381076938032</v>
      </c>
      <c r="S76" s="19" t="n">
        <v>0.0109014662583381</v>
      </c>
      <c r="T76" s="19" t="n">
        <v>0.0262804754584365</v>
      </c>
      <c r="U76" s="19" t="n">
        <v>0.023733867574344</v>
      </c>
      <c r="V76" s="19" t="n">
        <v>0</v>
      </c>
      <c r="W76" s="19" t="n">
        <v>0</v>
      </c>
      <c r="X76" s="19" t="n">
        <v>0</v>
      </c>
      <c r="Y76" s="19" t="n">
        <v>0</v>
      </c>
      <c r="Z76" s="19"/>
      <c r="AA76" s="19" t="n">
        <v>0.00400202710836541</v>
      </c>
      <c r="AB76" s="19" t="n">
        <v>0.0107138942569734</v>
      </c>
      <c r="AC76" s="19" t="n">
        <v>0.0103087428120293</v>
      </c>
      <c r="AD76" s="19" t="n">
        <v>0.00814152028513746</v>
      </c>
      <c r="AE76" s="19"/>
      <c r="AF76" s="19" t="n">
        <v>0</v>
      </c>
      <c r="AG76" s="19" t="n">
        <v>0.00741313798462545</v>
      </c>
      <c r="AH76" s="19" t="n">
        <v>0</v>
      </c>
      <c r="AI76" s="19" t="n">
        <v>0</v>
      </c>
      <c r="AJ76" s="19" t="n">
        <v>0</v>
      </c>
      <c r="AK76" s="19" t="n">
        <v>0</v>
      </c>
      <c r="AL76" s="19" t="n">
        <v>0.0205190386007508</v>
      </c>
      <c r="AM76" s="19" t="n">
        <v>0</v>
      </c>
      <c r="AN76" s="19" t="n">
        <v>0.0154096232103786</v>
      </c>
      <c r="AO76" s="19" t="n">
        <v>0</v>
      </c>
      <c r="AP76" s="19" t="n">
        <v>0</v>
      </c>
      <c r="AQ76" s="19" t="n">
        <v>0.0267006372739417</v>
      </c>
      <c r="AR76" s="19" t="n">
        <v>0</v>
      </c>
      <c r="AS76" s="19" t="n">
        <v>0</v>
      </c>
      <c r="AT76" s="19" t="n">
        <v>0</v>
      </c>
      <c r="AU76" s="19" t="n">
        <v>0</v>
      </c>
      <c r="AV76" s="19" t="n">
        <v>0</v>
      </c>
      <c r="AW76" s="19" t="n">
        <v>0</v>
      </c>
      <c r="AX76" s="19" t="n">
        <v>0</v>
      </c>
    </row>
    <row r="77">
      <c r="C77" s="19"/>
      <c r="D77" s="19"/>
      <c r="E77" s="19"/>
      <c r="F77" s="19"/>
      <c r="G77" s="19"/>
      <c r="H77" s="19"/>
      <c r="I77" s="19"/>
      <c r="J77" s="19"/>
      <c r="K77" s="19"/>
      <c r="L77" s="19"/>
      <c r="M77" s="19"/>
      <c r="N77" s="19"/>
      <c r="O77" s="19"/>
      <c r="P77" s="19"/>
      <c r="Q77" s="19"/>
      <c r="R77" s="19"/>
      <c r="S77" s="19"/>
      <c r="T77" s="19"/>
      <c r="U77" s="19"/>
      <c r="V77" s="19"/>
      <c r="W77" s="19"/>
      <c r="X77" s="19"/>
      <c r="Y77" s="19"/>
      <c r="Z77" s="19"/>
      <c r="AA77" s="19"/>
      <c r="AB77" s="19"/>
      <c r="AC77" s="19"/>
      <c r="AD77" s="19"/>
      <c r="AE77" s="19"/>
      <c r="AF77" s="19"/>
      <c r="AG77" s="19"/>
      <c r="AH77" s="19"/>
      <c r="AI77" s="19"/>
      <c r="AJ77" s="19"/>
      <c r="AK77" s="19"/>
      <c r="AL77" s="19"/>
      <c r="AM77" s="19"/>
      <c r="AN77" s="19"/>
      <c r="AO77" s="19"/>
      <c r="AP77" s="19"/>
      <c r="AQ77" s="19"/>
      <c r="AR77" s="19"/>
      <c r="AS77" s="19"/>
      <c r="AT77" s="19"/>
      <c r="AU77" s="19"/>
      <c r="AV77" s="19"/>
      <c r="AW77" s="19"/>
      <c r="AX77" s="19"/>
    </row>
    <row r="78">
      <c r="B78" s="7" t="s">
        <v>108</v>
      </c>
      <c r="C78" s="19"/>
      <c r="D78" s="19"/>
      <c r="E78" s="19"/>
      <c r="F78" s="19"/>
      <c r="G78" s="19"/>
      <c r="H78" s="19"/>
      <c r="I78" s="19"/>
      <c r="J78" s="19"/>
      <c r="K78" s="19"/>
      <c r="L78" s="19"/>
      <c r="M78" s="19"/>
      <c r="N78" s="19"/>
      <c r="O78" s="19"/>
      <c r="P78" s="19"/>
      <c r="Q78" s="19"/>
      <c r="R78" s="19"/>
      <c r="S78" s="19"/>
      <c r="T78" s="19"/>
      <c r="U78" s="19"/>
      <c r="V78" s="19"/>
      <c r="W78" s="19"/>
      <c r="X78" s="19"/>
      <c r="Y78" s="19"/>
      <c r="Z78" s="19"/>
      <c r="AA78" s="19"/>
      <c r="AB78" s="19"/>
      <c r="AC78" s="19"/>
      <c r="AD78" s="19"/>
      <c r="AE78" s="19"/>
      <c r="AF78" s="19"/>
      <c r="AG78" s="19"/>
      <c r="AH78" s="19"/>
      <c r="AI78" s="19"/>
      <c r="AJ78" s="19"/>
      <c r="AK78" s="19"/>
      <c r="AL78" s="19"/>
      <c r="AM78" s="19"/>
      <c r="AN78" s="19"/>
      <c r="AO78" s="19"/>
      <c r="AP78" s="19"/>
      <c r="AQ78" s="19"/>
      <c r="AR78" s="19"/>
      <c r="AS78" s="19"/>
      <c r="AT78" s="19"/>
      <c r="AU78" s="19"/>
      <c r="AV78" s="19"/>
      <c r="AW78" s="19"/>
      <c r="AX78" s="19"/>
    </row>
    <row r="79">
      <c r="B79" s="23" t="s">
        <v>109</v>
      </c>
      <c r="C79" s="19"/>
      <c r="D79" s="19"/>
      <c r="E79" s="19"/>
      <c r="F79" s="19"/>
      <c r="G79" s="19"/>
      <c r="H79" s="19"/>
      <c r="I79" s="19"/>
      <c r="J79" s="19"/>
      <c r="K79" s="19"/>
      <c r="L79" s="19"/>
      <c r="M79" s="19"/>
      <c r="N79" s="19"/>
      <c r="O79" s="19"/>
      <c r="P79" s="19"/>
      <c r="Q79" s="19"/>
      <c r="R79" s="19"/>
      <c r="S79" s="19"/>
      <c r="T79" s="19"/>
      <c r="U79" s="19"/>
      <c r="V79" s="19"/>
      <c r="W79" s="19"/>
      <c r="X79" s="19"/>
      <c r="Y79" s="19"/>
      <c r="Z79" s="19"/>
      <c r="AA79" s="19"/>
      <c r="AB79" s="19"/>
      <c r="AC79" s="19"/>
      <c r="AD79" s="19"/>
      <c r="AE79" s="19"/>
      <c r="AF79" s="19"/>
      <c r="AG79" s="19"/>
      <c r="AH79" s="19"/>
      <c r="AI79" s="19"/>
      <c r="AJ79" s="19"/>
      <c r="AK79" s="19"/>
      <c r="AL79" s="19"/>
      <c r="AM79" s="19"/>
      <c r="AN79" s="19"/>
      <c r="AO79" s="19"/>
      <c r="AP79" s="19"/>
      <c r="AQ79" s="19"/>
      <c r="AR79" s="19"/>
      <c r="AS79" s="19"/>
      <c r="AT79" s="19"/>
      <c r="AU79" s="19"/>
      <c r="AV79" s="19"/>
      <c r="AW79" s="19"/>
      <c r="AX79" s="19"/>
    </row>
    <row r="80">
      <c r="B80" t="s">
        <v>98</v>
      </c>
      <c r="C80" s="19" t="n">
        <v>0.447296570197263</v>
      </c>
      <c r="D80" s="19" t="n">
        <v>0.375786048890268</v>
      </c>
      <c r="E80" s="19" t="n">
        <v>0.414911791853747</v>
      </c>
      <c r="F80" s="19" t="n">
        <v>0.357161131208681</v>
      </c>
      <c r="G80" s="19" t="n">
        <v>0.400228412299921</v>
      </c>
      <c r="H80" s="19" t="n">
        <v>0.465501631170961</v>
      </c>
      <c r="I80" s="19" t="n">
        <v>0.622049939219392</v>
      </c>
      <c r="J80" s="19"/>
      <c r="K80" s="19" t="n">
        <v>0.427023016453213</v>
      </c>
      <c r="L80" s="19" t="n">
        <v>0.465638641537366</v>
      </c>
      <c r="M80" s="19"/>
      <c r="N80" s="19" t="n">
        <v>0.427987319628248</v>
      </c>
      <c r="O80" s="19" t="n">
        <v>0.486049470354329</v>
      </c>
      <c r="P80" s="19" t="n">
        <v>0.56221054338544</v>
      </c>
      <c r="Q80" s="19" t="n">
        <v>0.52790304225452</v>
      </c>
      <c r="R80" s="19" t="n">
        <v>0.578088784385067</v>
      </c>
      <c r="S80" s="19" t="n">
        <v>0.373363658486822</v>
      </c>
      <c r="T80" s="19" t="n">
        <v>0.42390602282503</v>
      </c>
      <c r="U80" s="19" t="n">
        <v>0.377453746369902</v>
      </c>
      <c r="V80" s="19" t="n">
        <v>0.417628027804821</v>
      </c>
      <c r="W80" s="19" t="n">
        <v>0.370428912931767</v>
      </c>
      <c r="X80" s="19" t="n">
        <v>0.238535011267139</v>
      </c>
      <c r="Y80" s="19" t="n">
        <v>0.49731834813888</v>
      </c>
      <c r="Z80" s="19"/>
      <c r="AA80" s="19" t="n">
        <v>0.461444470823689</v>
      </c>
      <c r="AB80" s="19" t="n">
        <v>0.475249794584089</v>
      </c>
      <c r="AC80" s="19" t="n">
        <v>0.361706769455415</v>
      </c>
      <c r="AD80" s="19" t="n">
        <v>0.461344800222576</v>
      </c>
      <c r="AE80" s="19"/>
      <c r="AF80" s="19" t="n">
        <v>0.323606970731491</v>
      </c>
      <c r="AG80" s="19" t="n">
        <v>0.500508112011106</v>
      </c>
      <c r="AH80" s="19" t="n">
        <v>0.5290159190537</v>
      </c>
      <c r="AI80" s="19" t="n">
        <v>0.425209273706167</v>
      </c>
      <c r="AJ80" s="19" t="n">
        <v>0.249287271134947</v>
      </c>
      <c r="AK80" s="19" t="n">
        <v>0.348414061775323</v>
      </c>
      <c r="AL80" s="19" t="n">
        <v>0.418264103383223</v>
      </c>
      <c r="AM80" s="19" t="n">
        <v>0</v>
      </c>
      <c r="AN80" s="19" t="n">
        <v>0.337561492023047</v>
      </c>
      <c r="AO80" s="19" t="n">
        <v>0.403272145725762</v>
      </c>
      <c r="AP80" s="19" t="n">
        <v>0.566022345335915</v>
      </c>
      <c r="AQ80" s="19" t="n">
        <v>0.432479946007841</v>
      </c>
      <c r="AR80" s="19" t="n">
        <v>1</v>
      </c>
      <c r="AS80" s="19" t="n">
        <v>0.533795813491999</v>
      </c>
      <c r="AT80" s="19" t="n">
        <v>0</v>
      </c>
      <c r="AU80" s="19" t="n">
        <v>0</v>
      </c>
      <c r="AV80" s="19" t="n">
        <v>1</v>
      </c>
      <c r="AW80" s="19" t="n">
        <v>0</v>
      </c>
      <c r="AX80" s="19" t="n">
        <v>1</v>
      </c>
    </row>
    <row r="81">
      <c r="B81" t="s">
        <v>95</v>
      </c>
      <c r="C81" s="19" t="n">
        <v>0.275619444030684</v>
      </c>
      <c r="D81" s="19" t="n">
        <v>0.263369447178526</v>
      </c>
      <c r="E81" s="19" t="n">
        <v>0.165701330385147</v>
      </c>
      <c r="F81" s="19" t="n">
        <v>0.166233512853722</v>
      </c>
      <c r="G81" s="19" t="n">
        <v>0.336948899471448</v>
      </c>
      <c r="H81" s="19" t="n">
        <v>0.338336396966409</v>
      </c>
      <c r="I81" s="19" t="n">
        <v>0.358944048582511</v>
      </c>
      <c r="J81" s="19"/>
      <c r="K81" s="19" t="n">
        <v>0.306836397987088</v>
      </c>
      <c r="L81" s="19" t="n">
        <v>0.247376561518922</v>
      </c>
      <c r="M81" s="19"/>
      <c r="N81" s="19" t="n">
        <v>0.187581119820454</v>
      </c>
      <c r="O81" s="19" t="n">
        <v>0.310986691453144</v>
      </c>
      <c r="P81" s="19" t="n">
        <v>0.200196386791126</v>
      </c>
      <c r="Q81" s="19" t="n">
        <v>0.290171668354175</v>
      </c>
      <c r="R81" s="19" t="n">
        <v>0.199034635951931</v>
      </c>
      <c r="S81" s="19" t="n">
        <v>0.349346050073908</v>
      </c>
      <c r="T81" s="19" t="n">
        <v>0.306961550909567</v>
      </c>
      <c r="U81" s="19" t="n">
        <v>0.189054786618905</v>
      </c>
      <c r="V81" s="19" t="n">
        <v>0.340945735045849</v>
      </c>
      <c r="W81" s="19" t="n">
        <v>0.290356481483129</v>
      </c>
      <c r="X81" s="19" t="n">
        <v>0.286249464459372</v>
      </c>
      <c r="Y81" s="19" t="n">
        <v>0.261475339083261</v>
      </c>
      <c r="Z81" s="19"/>
      <c r="AA81" s="19" t="n">
        <v>0.342326564353936</v>
      </c>
      <c r="AB81" s="19" t="n">
        <v>0.229093613754402</v>
      </c>
      <c r="AC81" s="19" t="n">
        <v>0.274521104351435</v>
      </c>
      <c r="AD81" s="19" t="n">
        <v>0.262486391229285</v>
      </c>
      <c r="AE81" s="19"/>
      <c r="AF81" s="19" t="n">
        <v>0.24054044416631</v>
      </c>
      <c r="AG81" s="19" t="n">
        <v>0.340277181344472</v>
      </c>
      <c r="AH81" s="19" t="n">
        <v>0.166225773081317</v>
      </c>
      <c r="AI81" s="19" t="n">
        <v>0.163862354633188</v>
      </c>
      <c r="AJ81" s="19" t="n">
        <v>0.120340197890692</v>
      </c>
      <c r="AK81" s="19" t="n">
        <v>0.770772833173494</v>
      </c>
      <c r="AL81" s="19" t="n">
        <v>0.335795795522181</v>
      </c>
      <c r="AM81" s="19" t="n">
        <v>0</v>
      </c>
      <c r="AN81" s="19" t="n">
        <v>0.111465115983927</v>
      </c>
      <c r="AO81" s="19" t="n">
        <v>0.152251065947232</v>
      </c>
      <c r="AP81" s="19" t="n">
        <v>0.303348028936373</v>
      </c>
      <c r="AQ81" s="19" t="n">
        <v>0.265994649743315</v>
      </c>
      <c r="AR81" s="19" t="n">
        <v>0.488692525759091</v>
      </c>
      <c r="AS81" s="19" t="n">
        <v>0.533795813491999</v>
      </c>
      <c r="AT81" s="19" t="n">
        <v>0</v>
      </c>
      <c r="AU81" s="19" t="n">
        <v>0</v>
      </c>
      <c r="AV81" s="19" t="n">
        <v>0</v>
      </c>
      <c r="AW81" s="19" t="n">
        <v>0</v>
      </c>
      <c r="AX81" s="19" t="n">
        <v>0</v>
      </c>
    </row>
    <row r="82">
      <c r="B82" t="s">
        <v>101</v>
      </c>
      <c r="C82" s="19" t="n">
        <v>0.246580921828001</v>
      </c>
      <c r="D82" s="19" t="n">
        <v>0.30805020731368</v>
      </c>
      <c r="E82" s="19" t="n">
        <v>0.239791216225734</v>
      </c>
      <c r="F82" s="19" t="n">
        <v>0.255780668858368</v>
      </c>
      <c r="G82" s="19" t="n">
        <v>0.282918392484474</v>
      </c>
      <c r="H82" s="19" t="n">
        <v>0.126890511919042</v>
      </c>
      <c r="I82" s="19" t="n">
        <v>0.263069960778784</v>
      </c>
      <c r="J82" s="19"/>
      <c r="K82" s="19" t="n">
        <v>0.207114833108538</v>
      </c>
      <c r="L82" s="19" t="n">
        <v>0.282287035514146</v>
      </c>
      <c r="M82" s="19"/>
      <c r="N82" s="19" t="n">
        <v>0.242189267836944</v>
      </c>
      <c r="O82" s="19" t="n">
        <v>0.236969905344433</v>
      </c>
      <c r="P82" s="19" t="n">
        <v>0.382809095332271</v>
      </c>
      <c r="Q82" s="19" t="n">
        <v>0.190378402718539</v>
      </c>
      <c r="R82" s="19" t="n">
        <v>0.300166336693786</v>
      </c>
      <c r="S82" s="19" t="n">
        <v>0.275289685718262</v>
      </c>
      <c r="T82" s="19" t="n">
        <v>0.151298786775336</v>
      </c>
      <c r="U82" s="19" t="n">
        <v>0.187481506300375</v>
      </c>
      <c r="V82" s="19" t="n">
        <v>0.298270204211548</v>
      </c>
      <c r="W82" s="19" t="n">
        <v>0.169730159400531</v>
      </c>
      <c r="X82" s="19" t="n">
        <v>0.233246489895084</v>
      </c>
      <c r="Y82" s="19" t="n">
        <v>0.397620960319327</v>
      </c>
      <c r="Z82" s="19"/>
      <c r="AA82" s="19" t="n">
        <v>0.272930352396358</v>
      </c>
      <c r="AB82" s="19" t="n">
        <v>0.247709308007437</v>
      </c>
      <c r="AC82" s="19" t="n">
        <v>0.239151624690997</v>
      </c>
      <c r="AD82" s="19" t="n">
        <v>0.221187038965371</v>
      </c>
      <c r="AE82" s="19"/>
      <c r="AF82" s="19" t="n">
        <v>0.355812526262237</v>
      </c>
      <c r="AG82" s="19" t="n">
        <v>0.21109894109057</v>
      </c>
      <c r="AH82" s="19" t="n">
        <v>0.320874962797117</v>
      </c>
      <c r="AI82" s="19" t="n">
        <v>0.173157724698993</v>
      </c>
      <c r="AJ82" s="19" t="n">
        <v>0.164422248899539</v>
      </c>
      <c r="AK82" s="19" t="n">
        <v>0.122758560901318</v>
      </c>
      <c r="AL82" s="19" t="n">
        <v>0.387632967917708</v>
      </c>
      <c r="AM82" s="19" t="n">
        <v>0</v>
      </c>
      <c r="AN82" s="19" t="n">
        <v>0.270914523667608</v>
      </c>
      <c r="AO82" s="19" t="n">
        <v>0.304436744560269</v>
      </c>
      <c r="AP82" s="19" t="n">
        <v>0.311323960695983</v>
      </c>
      <c r="AQ82" s="19" t="n">
        <v>0.208206016236672</v>
      </c>
      <c r="AR82" s="19" t="n">
        <v>0.511307474240909</v>
      </c>
      <c r="AS82" s="19" t="n">
        <v>0.533795813491999</v>
      </c>
      <c r="AT82" s="19" t="n">
        <v>0</v>
      </c>
      <c r="AU82" s="19" t="n">
        <v>0</v>
      </c>
      <c r="AV82" s="19" t="n">
        <v>0</v>
      </c>
      <c r="AW82" s="19" t="n">
        <v>0</v>
      </c>
      <c r="AX82" s="19" t="n">
        <v>0</v>
      </c>
    </row>
    <row r="83">
      <c r="B83" t="s">
        <v>96</v>
      </c>
      <c r="C83" s="19" t="n">
        <v>0.244356474052686</v>
      </c>
      <c r="D83" s="19" t="n">
        <v>0.242216712299659</v>
      </c>
      <c r="E83" s="19" t="n">
        <v>0.318462061903953</v>
      </c>
      <c r="F83" s="19" t="n">
        <v>0.1872287428279</v>
      </c>
      <c r="G83" s="19" t="n">
        <v>0.234107433529766</v>
      </c>
      <c r="H83" s="19" t="n">
        <v>0.189967836841501</v>
      </c>
      <c r="I83" s="19" t="n">
        <v>0.288632859394557</v>
      </c>
      <c r="J83" s="19"/>
      <c r="K83" s="19" t="n">
        <v>0.266469311394542</v>
      </c>
      <c r="L83" s="19" t="n">
        <v>0.224350349562771</v>
      </c>
      <c r="M83" s="19"/>
      <c r="N83" s="19" t="n">
        <v>0.193622971251323</v>
      </c>
      <c r="O83" s="19" t="n">
        <v>0.221475672870215</v>
      </c>
      <c r="P83" s="19" t="n">
        <v>0.291534723103014</v>
      </c>
      <c r="Q83" s="19" t="n">
        <v>0.188522108812467</v>
      </c>
      <c r="R83" s="19" t="n">
        <v>0.23192841521315</v>
      </c>
      <c r="S83" s="19" t="n">
        <v>0.212633935423613</v>
      </c>
      <c r="T83" s="19" t="n">
        <v>0.249621156716569</v>
      </c>
      <c r="U83" s="19" t="n">
        <v>0.244892227298979</v>
      </c>
      <c r="V83" s="19" t="n">
        <v>0.225039927706754</v>
      </c>
      <c r="W83" s="19" t="n">
        <v>0.308111791523186</v>
      </c>
      <c r="X83" s="19" t="n">
        <v>0.286152512805696</v>
      </c>
      <c r="Y83" s="19" t="n">
        <v>0.749026430470052</v>
      </c>
      <c r="Z83" s="19"/>
      <c r="AA83" s="19" t="n">
        <v>0.29707296388162</v>
      </c>
      <c r="AB83" s="19" t="n">
        <v>0.238271525861755</v>
      </c>
      <c r="AC83" s="19" t="n">
        <v>0.232885769131408</v>
      </c>
      <c r="AD83" s="19" t="n">
        <v>0.222219005672647</v>
      </c>
      <c r="AE83" s="19"/>
      <c r="AF83" s="19" t="n">
        <v>0.189688493296663</v>
      </c>
      <c r="AG83" s="19" t="n">
        <v>0.232292326708597</v>
      </c>
      <c r="AH83" s="19" t="n">
        <v>0.319168599105812</v>
      </c>
      <c r="AI83" s="19" t="n">
        <v>0.313064732249374</v>
      </c>
      <c r="AJ83" s="19" t="n">
        <v>0.322718177962697</v>
      </c>
      <c r="AK83" s="19" t="n">
        <v>0.551323858734777</v>
      </c>
      <c r="AL83" s="19" t="n">
        <v>0.477335840565046</v>
      </c>
      <c r="AM83" s="19" t="n">
        <v>0</v>
      </c>
      <c r="AN83" s="19" t="n">
        <v>0.23339694256758</v>
      </c>
      <c r="AO83" s="19" t="n">
        <v>0.129094862177311</v>
      </c>
      <c r="AP83" s="19" t="n">
        <v>0.536182050058993</v>
      </c>
      <c r="AQ83" s="19" t="n">
        <v>0.131740936848456</v>
      </c>
      <c r="AR83" s="19" t="n">
        <v>0</v>
      </c>
      <c r="AS83" s="19" t="n">
        <v>0</v>
      </c>
      <c r="AT83" s="19" t="n">
        <v>0</v>
      </c>
      <c r="AU83" s="19" t="n">
        <v>0</v>
      </c>
      <c r="AV83" s="19" t="n">
        <v>0</v>
      </c>
      <c r="AW83" s="19" t="n">
        <v>0</v>
      </c>
      <c r="AX83" s="19" t="n">
        <v>0</v>
      </c>
    </row>
    <row r="84">
      <c r="B84" t="s">
        <v>97</v>
      </c>
      <c r="C84" s="19" t="n">
        <v>0.237796597151771</v>
      </c>
      <c r="D84" s="19" t="n">
        <v>0.231444218789802</v>
      </c>
      <c r="E84" s="19" t="n">
        <v>0.310247677968585</v>
      </c>
      <c r="F84" s="19" t="n">
        <v>0.231272710822609</v>
      </c>
      <c r="G84" s="19" t="n">
        <v>0.21047262391565</v>
      </c>
      <c r="H84" s="19" t="n">
        <v>0.236798162223797</v>
      </c>
      <c r="I84" s="19" t="n">
        <v>0.216327482497458</v>
      </c>
      <c r="J84" s="19"/>
      <c r="K84" s="19" t="n">
        <v>0.248057140539982</v>
      </c>
      <c r="L84" s="19" t="n">
        <v>0.228513586329358</v>
      </c>
      <c r="M84" s="19"/>
      <c r="N84" s="19" t="n">
        <v>0.236677668036513</v>
      </c>
      <c r="O84" s="19" t="n">
        <v>0.254265698859068</v>
      </c>
      <c r="P84" s="19" t="n">
        <v>0.216539302484662</v>
      </c>
      <c r="Q84" s="19" t="n">
        <v>0.189430263430175</v>
      </c>
      <c r="R84" s="19" t="n">
        <v>0.125105874556183</v>
      </c>
      <c r="S84" s="19" t="n">
        <v>0.318665099958681</v>
      </c>
      <c r="T84" s="19" t="n">
        <v>0.194672298364356</v>
      </c>
      <c r="U84" s="19" t="n">
        <v>0.186064426305559</v>
      </c>
      <c r="V84" s="19" t="n">
        <v>0.264885031197245</v>
      </c>
      <c r="W84" s="19" t="n">
        <v>0.313014620368623</v>
      </c>
      <c r="X84" s="19" t="n">
        <v>0.180701095311019</v>
      </c>
      <c r="Y84" s="19" t="n">
        <v>0.263604761181424</v>
      </c>
      <c r="Z84" s="19"/>
      <c r="AA84" s="19" t="n">
        <v>0.270337403343244</v>
      </c>
      <c r="AB84" s="19" t="n">
        <v>0.23099626474866</v>
      </c>
      <c r="AC84" s="19" t="n">
        <v>0.268122700142964</v>
      </c>
      <c r="AD84" s="19" t="n">
        <v>0.193316206837519</v>
      </c>
      <c r="AE84" s="19"/>
      <c r="AF84" s="19" t="n">
        <v>0.279082823708584</v>
      </c>
      <c r="AG84" s="19" t="n">
        <v>0.219827649599317</v>
      </c>
      <c r="AH84" s="19" t="n">
        <v>0.259001352480048</v>
      </c>
      <c r="AI84" s="19" t="n">
        <v>0.321536523241778</v>
      </c>
      <c r="AJ84" s="19" t="n">
        <v>0.310830761661108</v>
      </c>
      <c r="AK84" s="19" t="n">
        <v>0.112651315918367</v>
      </c>
      <c r="AL84" s="19" t="n">
        <v>0.231608965394729</v>
      </c>
      <c r="AM84" s="19" t="n">
        <v>0</v>
      </c>
      <c r="AN84" s="19" t="n">
        <v>0.271479523536818</v>
      </c>
      <c r="AO84" s="19" t="n">
        <v>0.226582456533671</v>
      </c>
      <c r="AP84" s="19" t="n">
        <v>0.310871312798865</v>
      </c>
      <c r="AQ84" s="19" t="n">
        <v>0.207335933530854</v>
      </c>
      <c r="AR84" s="19" t="n">
        <v>0</v>
      </c>
      <c r="AS84" s="19" t="n">
        <v>0</v>
      </c>
      <c r="AT84" s="19" t="n">
        <v>0</v>
      </c>
      <c r="AU84" s="19" t="n">
        <v>0</v>
      </c>
      <c r="AV84" s="19" t="n">
        <v>1</v>
      </c>
      <c r="AW84" s="19" t="n">
        <v>0</v>
      </c>
      <c r="AX84" s="19" t="n">
        <v>0</v>
      </c>
    </row>
    <row r="85">
      <c r="B85" t="s">
        <v>94</v>
      </c>
      <c r="C85" s="19" t="n">
        <v>0.227325815532446</v>
      </c>
      <c r="D85" s="19" t="n">
        <v>0.258876705743844</v>
      </c>
      <c r="E85" s="19" t="n">
        <v>0.307275019925818</v>
      </c>
      <c r="F85" s="19" t="n">
        <v>0.290661231576368</v>
      </c>
      <c r="G85" s="19" t="n">
        <v>0.261359468573161</v>
      </c>
      <c r="H85" s="19" t="n">
        <v>0.154593281747881</v>
      </c>
      <c r="I85" s="19" t="n">
        <v>0.122876514060409</v>
      </c>
      <c r="J85" s="19"/>
      <c r="K85" s="19" t="n">
        <v>0.250641346513785</v>
      </c>
      <c r="L85" s="19" t="n">
        <v>0.206231579268238</v>
      </c>
      <c r="M85" s="19"/>
      <c r="N85" s="19" t="n">
        <v>0.383101978445938</v>
      </c>
      <c r="O85" s="19" t="n">
        <v>0.22986211043404</v>
      </c>
      <c r="P85" s="19" t="n">
        <v>0.258542720331346</v>
      </c>
      <c r="Q85" s="19" t="n">
        <v>0.174452517495096</v>
      </c>
      <c r="R85" s="19" t="n">
        <v>0.089755988079446</v>
      </c>
      <c r="S85" s="19" t="n">
        <v>0.246094914964929</v>
      </c>
      <c r="T85" s="19" t="n">
        <v>0.179053986306935</v>
      </c>
      <c r="U85" s="19" t="n">
        <v>0.386885703266314</v>
      </c>
      <c r="V85" s="19" t="n">
        <v>0.144640566841619</v>
      </c>
      <c r="W85" s="19" t="n">
        <v>0.172328253546352</v>
      </c>
      <c r="X85" s="19" t="n">
        <v>0.244921495076818</v>
      </c>
      <c r="Y85" s="19" t="n">
        <v>0.261475339083261</v>
      </c>
      <c r="Z85" s="19"/>
      <c r="AA85" s="19" t="n">
        <v>0.237185280956296</v>
      </c>
      <c r="AB85" s="19" t="n">
        <v>0.22261560806307</v>
      </c>
      <c r="AC85" s="19" t="n">
        <v>0.289590386047541</v>
      </c>
      <c r="AD85" s="19" t="n">
        <v>0.174158143583831</v>
      </c>
      <c r="AE85" s="19"/>
      <c r="AF85" s="19" t="n">
        <v>0.304188602607624</v>
      </c>
      <c r="AG85" s="19" t="n">
        <v>0.157493290304531</v>
      </c>
      <c r="AH85" s="19" t="n">
        <v>0.278246113755279</v>
      </c>
      <c r="AI85" s="19" t="n">
        <v>0.245479430027257</v>
      </c>
      <c r="AJ85" s="19" t="n">
        <v>0.202771213627633</v>
      </c>
      <c r="AK85" s="19" t="n">
        <v>0.334936420577236</v>
      </c>
      <c r="AL85" s="19" t="n">
        <v>0.337070520647253</v>
      </c>
      <c r="AM85" s="19" t="n">
        <v>0</v>
      </c>
      <c r="AN85" s="19" t="n">
        <v>0.342331206012741</v>
      </c>
      <c r="AO85" s="19" t="n">
        <v>0.239412461042747</v>
      </c>
      <c r="AP85" s="19" t="n">
        <v>0.408871476718541</v>
      </c>
      <c r="AQ85" s="19" t="n">
        <v>0.246023279941126</v>
      </c>
      <c r="AR85" s="19" t="n">
        <v>0</v>
      </c>
      <c r="AS85" s="19" t="n">
        <v>0.466204186508001</v>
      </c>
      <c r="AT85" s="19" t="n">
        <v>0</v>
      </c>
      <c r="AU85" s="19" t="n">
        <v>0</v>
      </c>
      <c r="AV85" s="19" t="n">
        <v>0</v>
      </c>
      <c r="AW85" s="19" t="n">
        <v>0</v>
      </c>
      <c r="AX85" s="19" t="n">
        <v>1</v>
      </c>
    </row>
    <row r="86">
      <c r="B86" t="s">
        <v>100</v>
      </c>
      <c r="C86" s="19" t="n">
        <v>0.212626878852891</v>
      </c>
      <c r="D86" s="19" t="n">
        <v>0.237967975561146</v>
      </c>
      <c r="E86" s="19" t="n">
        <v>0.234132062465461</v>
      </c>
      <c r="F86" s="19" t="n">
        <v>0.296483501952459</v>
      </c>
      <c r="G86" s="19" t="n">
        <v>0.272622037375574</v>
      </c>
      <c r="H86" s="19" t="n">
        <v>0.120819655803792</v>
      </c>
      <c r="I86" s="19" t="n">
        <v>0.134269773014123</v>
      </c>
      <c r="J86" s="19"/>
      <c r="K86" s="19" t="n">
        <v>0.225355369032364</v>
      </c>
      <c r="L86" s="19" t="n">
        <v>0.201111045078942</v>
      </c>
      <c r="M86" s="19"/>
      <c r="N86" s="19" t="n">
        <v>0.24879384608884</v>
      </c>
      <c r="O86" s="19" t="n">
        <v>0.20880193096737</v>
      </c>
      <c r="P86" s="19" t="n">
        <v>0.245376841701867</v>
      </c>
      <c r="Q86" s="19" t="n">
        <v>0.206243583472465</v>
      </c>
      <c r="R86" s="19" t="n">
        <v>0.207188571625467</v>
      </c>
      <c r="S86" s="19" t="n">
        <v>0.27019267179263</v>
      </c>
      <c r="T86" s="19" t="n">
        <v>0.172271747694861</v>
      </c>
      <c r="U86" s="19" t="n">
        <v>0.30524751515526</v>
      </c>
      <c r="V86" s="19" t="n">
        <v>0.142953761181816</v>
      </c>
      <c r="W86" s="19" t="n">
        <v>0.194581182754907</v>
      </c>
      <c r="X86" s="19" t="n">
        <v>0.2297807092246</v>
      </c>
      <c r="Y86" s="19" t="n">
        <v>0</v>
      </c>
      <c r="Z86" s="19"/>
      <c r="AA86" s="19" t="n">
        <v>0.21063156552713</v>
      </c>
      <c r="AB86" s="19" t="n">
        <v>0.235467291800193</v>
      </c>
      <c r="AC86" s="19" t="n">
        <v>0.225210266279507</v>
      </c>
      <c r="AD86" s="19" t="n">
        <v>0.185587712791922</v>
      </c>
      <c r="AE86" s="19"/>
      <c r="AF86" s="19" t="n">
        <v>0.230493090420478</v>
      </c>
      <c r="AG86" s="19" t="n">
        <v>0.157736167561526</v>
      </c>
      <c r="AH86" s="19" t="n">
        <v>0.260679573378081</v>
      </c>
      <c r="AI86" s="19" t="n">
        <v>0.290195619398347</v>
      </c>
      <c r="AJ86" s="19" t="n">
        <v>0.165284370483393</v>
      </c>
      <c r="AK86" s="19" t="n">
        <v>0.320953711474391</v>
      </c>
      <c r="AL86" s="19" t="n">
        <v>0.259960653412019</v>
      </c>
      <c r="AM86" s="19" t="n">
        <v>0</v>
      </c>
      <c r="AN86" s="19" t="n">
        <v>0.273752087123279</v>
      </c>
      <c r="AO86" s="19" t="n">
        <v>0.312762706331418</v>
      </c>
      <c r="AP86" s="19" t="n">
        <v>0.292834510808677</v>
      </c>
      <c r="AQ86" s="19" t="n">
        <v>0.233042542885603</v>
      </c>
      <c r="AR86" s="19" t="n">
        <v>0</v>
      </c>
      <c r="AS86" s="19" t="n">
        <v>0</v>
      </c>
      <c r="AT86" s="19" t="n">
        <v>0</v>
      </c>
      <c r="AU86" s="19" t="n">
        <v>0</v>
      </c>
      <c r="AV86" s="19" t="n">
        <v>0</v>
      </c>
      <c r="AW86" s="19" t="n">
        <v>0</v>
      </c>
      <c r="AX86" s="19" t="n">
        <v>1</v>
      </c>
    </row>
    <row r="87">
      <c r="B87" t="s">
        <v>99</v>
      </c>
      <c r="C87" s="19" t="n">
        <v>0.174094424218228</v>
      </c>
      <c r="D87" s="19" t="n">
        <v>0.215213262319245</v>
      </c>
      <c r="E87" s="19" t="n">
        <v>0.271079837626734</v>
      </c>
      <c r="F87" s="19" t="n">
        <v>0.192287712358159</v>
      </c>
      <c r="G87" s="19" t="n">
        <v>0.168271139423077</v>
      </c>
      <c r="H87" s="19" t="n">
        <v>0.119366712222281</v>
      </c>
      <c r="I87" s="19" t="n">
        <v>0.103492611749253</v>
      </c>
      <c r="J87" s="19"/>
      <c r="K87" s="19" t="n">
        <v>0.169584434544688</v>
      </c>
      <c r="L87" s="19" t="n">
        <v>0.178174742517602</v>
      </c>
      <c r="M87" s="19"/>
      <c r="N87" s="19" t="n">
        <v>0.177150566909479</v>
      </c>
      <c r="O87" s="19" t="n">
        <v>0.126818205718337</v>
      </c>
      <c r="P87" s="19" t="n">
        <v>0.147969382375387</v>
      </c>
      <c r="Q87" s="19" t="n">
        <v>0.157389577337202</v>
      </c>
      <c r="R87" s="19" t="n">
        <v>0.293717913641203</v>
      </c>
      <c r="S87" s="19" t="n">
        <v>0.180453666745901</v>
      </c>
      <c r="T87" s="19" t="n">
        <v>0.219924293193701</v>
      </c>
      <c r="U87" s="19" t="n">
        <v>0.103383668140436</v>
      </c>
      <c r="V87" s="19" t="n">
        <v>0.170038214048888</v>
      </c>
      <c r="W87" s="19" t="n">
        <v>0.1511348171551</v>
      </c>
      <c r="X87" s="19" t="n">
        <v>0.170582416789757</v>
      </c>
      <c r="Y87" s="19" t="n">
        <v>0.380360977746835</v>
      </c>
      <c r="Z87" s="19"/>
      <c r="AA87" s="19" t="n">
        <v>0.154861835544289</v>
      </c>
      <c r="AB87" s="19" t="n">
        <v>0.169386387675234</v>
      </c>
      <c r="AC87" s="19" t="n">
        <v>0.279153165483592</v>
      </c>
      <c r="AD87" s="19" t="n">
        <v>0.117321847008785</v>
      </c>
      <c r="AE87" s="19"/>
      <c r="AF87" s="19" t="n">
        <v>0.204265926083241</v>
      </c>
      <c r="AG87" s="19" t="n">
        <v>0.122921167563214</v>
      </c>
      <c r="AH87" s="19" t="n">
        <v>0.230234785815543</v>
      </c>
      <c r="AI87" s="19" t="n">
        <v>0.27312470652015</v>
      </c>
      <c r="AJ87" s="19" t="n">
        <v>0.285146564008725</v>
      </c>
      <c r="AK87" s="19" t="n">
        <v>0.221932235621597</v>
      </c>
      <c r="AL87" s="19" t="n">
        <v>0.348742501858375</v>
      </c>
      <c r="AM87" s="19" t="n">
        <v>0</v>
      </c>
      <c r="AN87" s="19" t="n">
        <v>0.101908122394262</v>
      </c>
      <c r="AO87" s="19" t="n">
        <v>0.264291681676151</v>
      </c>
      <c r="AP87" s="19" t="n">
        <v>0.102204395394908</v>
      </c>
      <c r="AQ87" s="19" t="n">
        <v>0.135548189625004</v>
      </c>
      <c r="AR87" s="19" t="n">
        <v>0.488692525759091</v>
      </c>
      <c r="AS87" s="19" t="n">
        <v>0</v>
      </c>
      <c r="AT87" s="19" t="n">
        <v>0</v>
      </c>
      <c r="AU87" s="19" t="n">
        <v>0</v>
      </c>
      <c r="AV87" s="19" t="n">
        <v>0</v>
      </c>
      <c r="AW87" s="19" t="n">
        <v>0</v>
      </c>
      <c r="AX87" s="19" t="n">
        <v>0</v>
      </c>
    </row>
    <row r="88">
      <c r="B88" t="s">
        <v>102</v>
      </c>
      <c r="C88" s="19" t="n">
        <v>0.0188558421472753</v>
      </c>
      <c r="D88" s="19" t="n">
        <v>0.0124122496420855</v>
      </c>
      <c r="E88" s="19" t="n">
        <v>0</v>
      </c>
      <c r="F88" s="19" t="n">
        <v>0.0109990584000678</v>
      </c>
      <c r="G88" s="19" t="n">
        <v>0</v>
      </c>
      <c r="H88" s="19" t="n">
        <v>0.0231846911961399</v>
      </c>
      <c r="I88" s="19" t="n">
        <v>0.0554512963438451</v>
      </c>
      <c r="J88" s="19"/>
      <c r="K88" s="19" t="n">
        <v>0.0274119629919642</v>
      </c>
      <c r="L88" s="19" t="n">
        <v>0.0111148717723163</v>
      </c>
      <c r="M88" s="19"/>
      <c r="N88" s="19" t="n">
        <v>0.014544301493126</v>
      </c>
      <c r="O88" s="19" t="n">
        <v>0.0690578605111933</v>
      </c>
      <c r="P88" s="19" t="n">
        <v>0</v>
      </c>
      <c r="Q88" s="19" t="n">
        <v>0.0345553817344128</v>
      </c>
      <c r="R88" s="19" t="n">
        <v>0.0305100833084917</v>
      </c>
      <c r="S88" s="19" t="n">
        <v>0</v>
      </c>
      <c r="T88" s="19" t="n">
        <v>0.0240163341583009</v>
      </c>
      <c r="U88" s="19" t="n">
        <v>0</v>
      </c>
      <c r="V88" s="19" t="n">
        <v>0</v>
      </c>
      <c r="W88" s="19" t="n">
        <v>0</v>
      </c>
      <c r="X88" s="19" t="n">
        <v>0</v>
      </c>
      <c r="Y88" s="19" t="n">
        <v>0</v>
      </c>
      <c r="Z88" s="19"/>
      <c r="AA88" s="19" t="n">
        <v>0.0343676859124106</v>
      </c>
      <c r="AB88" s="19" t="n">
        <v>0.0198911633810057</v>
      </c>
      <c r="AC88" s="19" t="n">
        <v>0</v>
      </c>
      <c r="AD88" s="19" t="n">
        <v>0.0202173818214418</v>
      </c>
      <c r="AE88" s="19"/>
      <c r="AF88" s="19" t="n">
        <v>0.0475106590266353</v>
      </c>
      <c r="AG88" s="19" t="n">
        <v>0.0257850305797659</v>
      </c>
      <c r="AH88" s="19" t="n">
        <v>0</v>
      </c>
      <c r="AI88" s="19" t="n">
        <v>0</v>
      </c>
      <c r="AJ88" s="19" t="n">
        <v>0</v>
      </c>
      <c r="AK88" s="19" t="n">
        <v>0</v>
      </c>
      <c r="AL88" s="19" t="n">
        <v>0</v>
      </c>
      <c r="AM88" s="19" t="n">
        <v>0</v>
      </c>
      <c r="AN88" s="19" t="n">
        <v>0.0336579366222627</v>
      </c>
      <c r="AO88" s="19" t="n">
        <v>0</v>
      </c>
      <c r="AP88" s="19" t="n">
        <v>0</v>
      </c>
      <c r="AQ88" s="19" t="n">
        <v>0.0182634268048793</v>
      </c>
      <c r="AR88" s="19" t="n">
        <v>0</v>
      </c>
      <c r="AS88" s="19" t="n">
        <v>0</v>
      </c>
      <c r="AT88" s="19" t="n">
        <v>0</v>
      </c>
      <c r="AU88" s="19" t="n">
        <v>0</v>
      </c>
      <c r="AV88" s="19" t="n">
        <v>0</v>
      </c>
      <c r="AW88" s="19" t="n">
        <v>0</v>
      </c>
      <c r="AX88" s="19" t="n">
        <v>0</v>
      </c>
    </row>
    <row r="89">
      <c r="B89" t="s">
        <v>77</v>
      </c>
      <c r="C89" s="19" t="n">
        <v>0.0889516690547929</v>
      </c>
      <c r="D89" s="19" t="n">
        <v>0.0628445772050699</v>
      </c>
      <c r="E89" s="19" t="n">
        <v>0.0697753240069902</v>
      </c>
      <c r="F89" s="19" t="n">
        <v>0.118163868598855</v>
      </c>
      <c r="G89" s="19" t="n">
        <v>0.108247335144315</v>
      </c>
      <c r="H89" s="19" t="n">
        <v>0.124071488383996</v>
      </c>
      <c r="I89" s="19" t="n">
        <v>0.0565415765280254</v>
      </c>
      <c r="J89" s="19"/>
      <c r="K89" s="19" t="n">
        <v>0.07740292990935</v>
      </c>
      <c r="L89" s="19" t="n">
        <v>0.0994001478941837</v>
      </c>
      <c r="M89" s="19"/>
      <c r="N89" s="19" t="n">
        <v>0.0802346685011905</v>
      </c>
      <c r="O89" s="19" t="n">
        <v>0.0571697437451402</v>
      </c>
      <c r="P89" s="19" t="n">
        <v>0.115268953293043</v>
      </c>
      <c r="Q89" s="19" t="n">
        <v>0.0878123899281073</v>
      </c>
      <c r="R89" s="19" t="n">
        <v>0.0864165256236045</v>
      </c>
      <c r="S89" s="19" t="n">
        <v>0.0722386392987312</v>
      </c>
      <c r="T89" s="19" t="n">
        <v>0.121808621908888</v>
      </c>
      <c r="U89" s="19" t="n">
        <v>0.0937281244435197</v>
      </c>
      <c r="V89" s="19" t="n">
        <v>0.0999602361306884</v>
      </c>
      <c r="W89" s="19" t="n">
        <v>0.0862802816180562</v>
      </c>
      <c r="X89" s="19" t="n">
        <v>0.185522322909269</v>
      </c>
      <c r="Y89" s="19" t="n">
        <v>0</v>
      </c>
      <c r="Z89" s="19"/>
      <c r="AA89" s="19" t="n">
        <v>0.0511671681199432</v>
      </c>
      <c r="AB89" s="19" t="n">
        <v>0.0965729715823027</v>
      </c>
      <c r="AC89" s="19" t="n">
        <v>0.0611086970809159</v>
      </c>
      <c r="AD89" s="19" t="n">
        <v>0.134748958223454</v>
      </c>
      <c r="AE89" s="19"/>
      <c r="AF89" s="19" t="n">
        <v>0</v>
      </c>
      <c r="AG89" s="19" t="n">
        <v>0.0986823654279046</v>
      </c>
      <c r="AH89" s="19" t="n">
        <v>0.142805597515886</v>
      </c>
      <c r="AI89" s="19" t="n">
        <v>0</v>
      </c>
      <c r="AJ89" s="19" t="n">
        <v>0.0862516318435227</v>
      </c>
      <c r="AK89" s="19" t="n">
        <v>0</v>
      </c>
      <c r="AL89" s="19" t="n">
        <v>0.0401253097014925</v>
      </c>
      <c r="AM89" s="19" t="n">
        <v>0</v>
      </c>
      <c r="AN89" s="19" t="n">
        <v>0</v>
      </c>
      <c r="AO89" s="19" t="n">
        <v>0.209114624043958</v>
      </c>
      <c r="AP89" s="19" t="n">
        <v>0</v>
      </c>
      <c r="AQ89" s="19" t="n">
        <v>0.15457783252823</v>
      </c>
      <c r="AR89" s="19" t="n">
        <v>0</v>
      </c>
      <c r="AS89" s="19" t="n">
        <v>0</v>
      </c>
      <c r="AT89" s="19" t="n">
        <v>0</v>
      </c>
      <c r="AU89" s="19" t="n">
        <v>0</v>
      </c>
      <c r="AV89" s="19" t="n">
        <v>0</v>
      </c>
      <c r="AW89" s="19" t="n">
        <v>0</v>
      </c>
      <c r="AX89" s="19" t="n">
        <v>0</v>
      </c>
    </row>
    <row r="90">
      <c r="C90" s="19"/>
      <c r="D90" s="19"/>
      <c r="E90" s="19"/>
      <c r="F90" s="19"/>
      <c r="G90" s="19"/>
      <c r="H90" s="19"/>
      <c r="I90" s="19"/>
      <c r="J90" s="19"/>
      <c r="K90" s="19"/>
      <c r="L90" s="19"/>
      <c r="M90" s="19"/>
      <c r="N90" s="19"/>
      <c r="O90" s="19"/>
      <c r="P90" s="19"/>
      <c r="Q90" s="19"/>
      <c r="R90" s="19"/>
      <c r="S90" s="19"/>
      <c r="T90" s="19"/>
      <c r="U90" s="19"/>
      <c r="V90" s="19"/>
      <c r="W90" s="19"/>
      <c r="X90" s="19"/>
      <c r="Y90" s="19"/>
      <c r="Z90" s="19"/>
      <c r="AA90" s="19"/>
      <c r="AB90" s="19"/>
      <c r="AC90" s="19"/>
      <c r="AD90" s="19"/>
      <c r="AE90" s="19"/>
      <c r="AF90" s="19"/>
      <c r="AG90" s="19"/>
      <c r="AH90" s="19"/>
      <c r="AI90" s="19"/>
      <c r="AJ90" s="19"/>
      <c r="AK90" s="19"/>
      <c r="AL90" s="19"/>
      <c r="AM90" s="19"/>
      <c r="AN90" s="19"/>
      <c r="AO90" s="19"/>
      <c r="AP90" s="19"/>
      <c r="AQ90" s="19"/>
      <c r="AR90" s="19"/>
      <c r="AS90" s="19"/>
      <c r="AT90" s="19"/>
      <c r="AU90" s="19"/>
      <c r="AV90" s="19"/>
      <c r="AW90" s="19"/>
      <c r="AX90" s="19"/>
    </row>
    <row r="91">
      <c r="B91" s="7" t="s">
        <v>117</v>
      </c>
      <c r="C91" s="19"/>
      <c r="D91" s="19"/>
      <c r="E91" s="19"/>
      <c r="F91" s="19"/>
      <c r="G91" s="19"/>
      <c r="H91" s="19"/>
      <c r="I91" s="19"/>
      <c r="J91" s="19"/>
      <c r="K91" s="19"/>
      <c r="L91" s="19"/>
      <c r="M91" s="19"/>
      <c r="N91" s="19"/>
      <c r="O91" s="19"/>
      <c r="P91" s="19"/>
      <c r="Q91" s="19"/>
      <c r="R91" s="19"/>
      <c r="S91" s="19"/>
      <c r="T91" s="19"/>
      <c r="U91" s="19"/>
      <c r="V91" s="19"/>
      <c r="W91" s="19"/>
      <c r="X91" s="19"/>
      <c r="Y91" s="19"/>
      <c r="Z91" s="19"/>
      <c r="AA91" s="19"/>
      <c r="AB91" s="19"/>
      <c r="AC91" s="19"/>
      <c r="AD91" s="19"/>
      <c r="AE91" s="19"/>
      <c r="AF91" s="19"/>
      <c r="AG91" s="19"/>
      <c r="AH91" s="19"/>
      <c r="AI91" s="19"/>
      <c r="AJ91" s="19"/>
      <c r="AK91" s="19"/>
      <c r="AL91" s="19"/>
      <c r="AM91" s="19"/>
      <c r="AN91" s="19"/>
      <c r="AO91" s="19"/>
      <c r="AP91" s="19"/>
      <c r="AQ91" s="19"/>
      <c r="AR91" s="19"/>
      <c r="AS91" s="19"/>
      <c r="AT91" s="19"/>
      <c r="AU91" s="19"/>
      <c r="AV91" s="19"/>
      <c r="AW91" s="19"/>
      <c r="AX91" s="19"/>
    </row>
    <row r="92">
      <c r="B92" s="23" t="s">
        <v>79</v>
      </c>
      <c r="C92" s="19"/>
      <c r="D92" s="19"/>
      <c r="E92" s="19"/>
      <c r="F92" s="19"/>
      <c r="G92" s="19"/>
      <c r="H92" s="19"/>
      <c r="I92" s="19"/>
      <c r="J92" s="19"/>
      <c r="K92" s="19"/>
      <c r="L92" s="19"/>
      <c r="M92" s="19"/>
      <c r="N92" s="19"/>
      <c r="O92" s="19"/>
      <c r="P92" s="19"/>
      <c r="Q92" s="19"/>
      <c r="R92" s="19"/>
      <c r="S92" s="19"/>
      <c r="T92" s="19"/>
      <c r="U92" s="19"/>
      <c r="V92" s="19"/>
      <c r="W92" s="19"/>
      <c r="X92" s="19"/>
      <c r="Y92" s="19"/>
      <c r="Z92" s="19"/>
      <c r="AA92" s="19"/>
      <c r="AB92" s="19"/>
      <c r="AC92" s="19"/>
      <c r="AD92" s="19"/>
      <c r="AE92" s="19"/>
      <c r="AF92" s="19"/>
      <c r="AG92" s="19"/>
      <c r="AH92" s="19"/>
      <c r="AI92" s="19"/>
      <c r="AJ92" s="19"/>
      <c r="AK92" s="19"/>
      <c r="AL92" s="19"/>
      <c r="AM92" s="19"/>
      <c r="AN92" s="19"/>
      <c r="AO92" s="19"/>
      <c r="AP92" s="19"/>
      <c r="AQ92" s="19"/>
      <c r="AR92" s="19"/>
      <c r="AS92" s="19"/>
      <c r="AT92" s="19"/>
      <c r="AU92" s="19"/>
      <c r="AV92" s="19"/>
      <c r="AW92" s="19"/>
      <c r="AX92" s="19"/>
    </row>
    <row r="93">
      <c r="B93" t="s">
        <v>110</v>
      </c>
      <c r="C93" s="19" t="n">
        <v>0.0383092656039547</v>
      </c>
      <c r="D93" s="19" t="n">
        <v>0.0883751998902183</v>
      </c>
      <c r="E93" s="19" t="n">
        <v>0.0691634662387179</v>
      </c>
      <c r="F93" s="19" t="n">
        <v>0.047783534068928</v>
      </c>
      <c r="G93" s="19" t="n">
        <v>0.0335939859602931</v>
      </c>
      <c r="H93" s="19" t="n">
        <v>0</v>
      </c>
      <c r="I93" s="19" t="n">
        <v>0.00207725526664183</v>
      </c>
      <c r="J93" s="19"/>
      <c r="K93" s="19" t="n">
        <v>0.0401211872297303</v>
      </c>
      <c r="L93" s="19" t="n">
        <v>0.0365794808598367</v>
      </c>
      <c r="M93" s="19"/>
      <c r="N93" s="19" t="n">
        <v>0.0604507143307242</v>
      </c>
      <c r="O93" s="19" t="n">
        <v>0.0188308634791669</v>
      </c>
      <c r="P93" s="19" t="n">
        <v>0.0310274879558991</v>
      </c>
      <c r="Q93" s="19" t="n">
        <v>0.0539885954881771</v>
      </c>
      <c r="R93" s="19" t="n">
        <v>0.0322898175947245</v>
      </c>
      <c r="S93" s="19" t="n">
        <v>0.0572155963083617</v>
      </c>
      <c r="T93" s="19" t="n">
        <v>0.0352161883112482</v>
      </c>
      <c r="U93" s="19" t="n">
        <v>0.0230496005282234</v>
      </c>
      <c r="V93" s="19" t="n">
        <v>0.0376354575651764</v>
      </c>
      <c r="W93" s="19" t="n">
        <v>0.0222157176706313</v>
      </c>
      <c r="X93" s="19" t="n">
        <v>0.0205306439035389</v>
      </c>
      <c r="Y93" s="19" t="n">
        <v>0.0584181680998305</v>
      </c>
      <c r="Z93" s="19"/>
      <c r="AA93" s="19" t="n">
        <v>0.0318029167274983</v>
      </c>
      <c r="AB93" s="19" t="n">
        <v>0.0253681237827491</v>
      </c>
      <c r="AC93" s="19" t="n">
        <v>0.0537540982784728</v>
      </c>
      <c r="AD93" s="19" t="n">
        <v>0.0461663126199534</v>
      </c>
      <c r="AE93" s="19"/>
      <c r="AF93" s="19" t="n">
        <v>0.0889212647849548</v>
      </c>
      <c r="AG93" s="19" t="n">
        <v>0.00582863249708435</v>
      </c>
      <c r="AH93" s="19" t="n">
        <v>0.0224588569648554</v>
      </c>
      <c r="AI93" s="19" t="n">
        <v>0.144671302150802</v>
      </c>
      <c r="AJ93" s="19" t="n">
        <v>0.0256048134154873</v>
      </c>
      <c r="AK93" s="19" t="n">
        <v>0.0787163471116745</v>
      </c>
      <c r="AL93" s="19" t="n">
        <v>0.0707875834053528</v>
      </c>
      <c r="AM93" s="19" t="n">
        <v>0.465554238906898</v>
      </c>
      <c r="AN93" s="19" t="n">
        <v>0.0604058200378936</v>
      </c>
      <c r="AO93" s="19" t="n">
        <v>0.0436092361938687</v>
      </c>
      <c r="AP93" s="19" t="n">
        <v>0.0726680449225026</v>
      </c>
      <c r="AQ93" s="19" t="n">
        <v>0.0131797563865858</v>
      </c>
      <c r="AR93" s="19" t="n">
        <v>0</v>
      </c>
      <c r="AS93" s="19" t="n">
        <v>0</v>
      </c>
      <c r="AT93" s="19" t="n">
        <v>0.314801217298716</v>
      </c>
      <c r="AU93" s="19" t="n">
        <v>0.495619982425437</v>
      </c>
      <c r="AV93" s="19" t="n">
        <v>0.21984154809506</v>
      </c>
      <c r="AW93" s="19" t="n">
        <v>0</v>
      </c>
      <c r="AX93" s="19" t="n">
        <v>0.242293032388405</v>
      </c>
    </row>
    <row r="94">
      <c r="B94" t="s">
        <v>111</v>
      </c>
      <c r="C94" s="19" t="n">
        <v>0.112419638882497</v>
      </c>
      <c r="D94" s="19" t="n">
        <v>0.161963200821664</v>
      </c>
      <c r="E94" s="19" t="n">
        <v>0.229984434770255</v>
      </c>
      <c r="F94" s="19" t="n">
        <v>0.15767153132632</v>
      </c>
      <c r="G94" s="19" t="n">
        <v>0.0810373797525237</v>
      </c>
      <c r="H94" s="19" t="n">
        <v>0.0366693262499283</v>
      </c>
      <c r="I94" s="19" t="n">
        <v>0.0238668266954789</v>
      </c>
      <c r="J94" s="19"/>
      <c r="K94" s="19" t="n">
        <v>0.138881533657315</v>
      </c>
      <c r="L94" s="19" t="n">
        <v>0.0867268321158677</v>
      </c>
      <c r="M94" s="19"/>
      <c r="N94" s="19" t="n">
        <v>0.203643909967599</v>
      </c>
      <c r="O94" s="19" t="n">
        <v>0.0750763311608796</v>
      </c>
      <c r="P94" s="19" t="n">
        <v>0.126874430647962</v>
      </c>
      <c r="Q94" s="19" t="n">
        <v>0.104650710586131</v>
      </c>
      <c r="R94" s="19" t="n">
        <v>0.116167707053959</v>
      </c>
      <c r="S94" s="19" t="n">
        <v>0.132065361994928</v>
      </c>
      <c r="T94" s="19" t="n">
        <v>0.0848881571338478</v>
      </c>
      <c r="U94" s="19" t="n">
        <v>0.0687395799069252</v>
      </c>
      <c r="V94" s="19" t="n">
        <v>0.0810325261567106</v>
      </c>
      <c r="W94" s="19" t="n">
        <v>0.121769133991285</v>
      </c>
      <c r="X94" s="19" t="n">
        <v>0.0424220159599192</v>
      </c>
      <c r="Y94" s="19" t="n">
        <v>0.101777438263436</v>
      </c>
      <c r="Z94" s="19"/>
      <c r="AA94" s="19" t="n">
        <v>0.127814707933712</v>
      </c>
      <c r="AB94" s="19" t="n">
        <v>0.0835420409108283</v>
      </c>
      <c r="AC94" s="19" t="n">
        <v>0.138256842462234</v>
      </c>
      <c r="AD94" s="19" t="n">
        <v>0.105915707070607</v>
      </c>
      <c r="AE94" s="19"/>
      <c r="AF94" s="19" t="n">
        <v>0.229458670471095</v>
      </c>
      <c r="AG94" s="19" t="n">
        <v>0.0354434203957982</v>
      </c>
      <c r="AH94" s="19" t="n">
        <v>0.109898073420232</v>
      </c>
      <c r="AI94" s="19" t="n">
        <v>0.32532592609345</v>
      </c>
      <c r="AJ94" s="19" t="n">
        <v>0.123533920073206</v>
      </c>
      <c r="AK94" s="19" t="n">
        <v>0.144419508676496</v>
      </c>
      <c r="AL94" s="19" t="n">
        <v>0.190906304768782</v>
      </c>
      <c r="AM94" s="19" t="n">
        <v>0</v>
      </c>
      <c r="AN94" s="19" t="n">
        <v>0.158397737925498</v>
      </c>
      <c r="AO94" s="19" t="n">
        <v>0.136798478071809</v>
      </c>
      <c r="AP94" s="19" t="n">
        <v>0.234434849540183</v>
      </c>
      <c r="AQ94" s="19" t="n">
        <v>0.0552888049583799</v>
      </c>
      <c r="AR94" s="19" t="n">
        <v>0.226624161839408</v>
      </c>
      <c r="AS94" s="19" t="n">
        <v>0.214302612424606</v>
      </c>
      <c r="AT94" s="19" t="n">
        <v>0.296096190633258</v>
      </c>
      <c r="AU94" s="19" t="n">
        <v>0</v>
      </c>
      <c r="AV94" s="19" t="n">
        <v>0.423723826349258</v>
      </c>
      <c r="AW94" s="19" t="n">
        <v>0.705272611914786</v>
      </c>
      <c r="AX94" s="19" t="n">
        <v>0.22054873140016</v>
      </c>
    </row>
    <row r="95">
      <c r="B95" t="s">
        <v>112</v>
      </c>
      <c r="C95" s="19" t="n">
        <v>0.135038046408137</v>
      </c>
      <c r="D95" s="19" t="n">
        <v>0.218225860099636</v>
      </c>
      <c r="E95" s="19" t="n">
        <v>0.210876839054042</v>
      </c>
      <c r="F95" s="19" t="n">
        <v>0.119621156401668</v>
      </c>
      <c r="G95" s="19" t="n">
        <v>0.100977112338517</v>
      </c>
      <c r="H95" s="19" t="n">
        <v>0.10338677022067</v>
      </c>
      <c r="I95" s="19" t="n">
        <v>0.079953760031543</v>
      </c>
      <c r="J95" s="19"/>
      <c r="K95" s="19" t="n">
        <v>0.161455429339217</v>
      </c>
      <c r="L95" s="19" t="n">
        <v>0.109410418656171</v>
      </c>
      <c r="M95" s="19"/>
      <c r="N95" s="19" t="n">
        <v>0.152807675380503</v>
      </c>
      <c r="O95" s="19" t="n">
        <v>0.0881463464783819</v>
      </c>
      <c r="P95" s="19" t="n">
        <v>0.144474888205921</v>
      </c>
      <c r="Q95" s="19" t="n">
        <v>0.138066094384401</v>
      </c>
      <c r="R95" s="19" t="n">
        <v>0.150068641338633</v>
      </c>
      <c r="S95" s="19" t="n">
        <v>0.105001688527368</v>
      </c>
      <c r="T95" s="19" t="n">
        <v>0.12563879935427</v>
      </c>
      <c r="U95" s="19" t="n">
        <v>0.163016921780308</v>
      </c>
      <c r="V95" s="19" t="n">
        <v>0.177536873369223</v>
      </c>
      <c r="W95" s="19" t="n">
        <v>0.0963290569600429</v>
      </c>
      <c r="X95" s="19" t="n">
        <v>0.144519689307913</v>
      </c>
      <c r="Y95" s="19" t="n">
        <v>0.20930744877641</v>
      </c>
      <c r="Z95" s="19"/>
      <c r="AA95" s="19" t="n">
        <v>0.150645104374732</v>
      </c>
      <c r="AB95" s="19" t="n">
        <v>0.116440223004127</v>
      </c>
      <c r="AC95" s="19" t="n">
        <v>0.159015246330448</v>
      </c>
      <c r="AD95" s="19" t="n">
        <v>0.115938673404593</v>
      </c>
      <c r="AE95" s="19"/>
      <c r="AF95" s="19" t="n">
        <v>0.320017547433255</v>
      </c>
      <c r="AG95" s="19" t="n">
        <v>0.091277014611755</v>
      </c>
      <c r="AH95" s="19" t="n">
        <v>0.0769287619151908</v>
      </c>
      <c r="AI95" s="19" t="n">
        <v>0.176222178525331</v>
      </c>
      <c r="AJ95" s="19" t="n">
        <v>0.15582756877591</v>
      </c>
      <c r="AK95" s="19" t="n">
        <v>0.0601442767057749</v>
      </c>
      <c r="AL95" s="19" t="n">
        <v>0.180225322351527</v>
      </c>
      <c r="AM95" s="19" t="n">
        <v>0.534445761093102</v>
      </c>
      <c r="AN95" s="19" t="n">
        <v>0.174722878749366</v>
      </c>
      <c r="AO95" s="19" t="n">
        <v>0.152539669859689</v>
      </c>
      <c r="AP95" s="19" t="n">
        <v>0.335816158172417</v>
      </c>
      <c r="AQ95" s="19" t="n">
        <v>0.0997436680167347</v>
      </c>
      <c r="AR95" s="19" t="n">
        <v>0</v>
      </c>
      <c r="AS95" s="19" t="n">
        <v>0.289576375085231</v>
      </c>
      <c r="AT95" s="19" t="n">
        <v>0</v>
      </c>
      <c r="AU95" s="19" t="n">
        <v>0</v>
      </c>
      <c r="AV95" s="19" t="n">
        <v>0.159333969142837</v>
      </c>
      <c r="AW95" s="19" t="n">
        <v>0</v>
      </c>
      <c r="AX95" s="19" t="n">
        <v>0</v>
      </c>
    </row>
    <row r="96">
      <c r="B96" t="s">
        <v>113</v>
      </c>
      <c r="C96" s="19" t="n">
        <v>0.11290468269881</v>
      </c>
      <c r="D96" s="19" t="n">
        <v>0.145882548456138</v>
      </c>
      <c r="E96" s="19" t="n">
        <v>0.171034057247989</v>
      </c>
      <c r="F96" s="19" t="n">
        <v>0.122566758193507</v>
      </c>
      <c r="G96" s="19" t="n">
        <v>0.0800334086910708</v>
      </c>
      <c r="H96" s="19" t="n">
        <v>0.0907642290072601</v>
      </c>
      <c r="I96" s="19" t="n">
        <v>0.0776528962230896</v>
      </c>
      <c r="J96" s="19"/>
      <c r="K96" s="19" t="n">
        <v>0.10429118688766</v>
      </c>
      <c r="L96" s="19" t="n">
        <v>0.12141178436228</v>
      </c>
      <c r="M96" s="19"/>
      <c r="N96" s="19" t="n">
        <v>0.166368268244595</v>
      </c>
      <c r="O96" s="19" t="n">
        <v>0.0940091468557362</v>
      </c>
      <c r="P96" s="19" t="n">
        <v>0.087382793889553</v>
      </c>
      <c r="Q96" s="19" t="n">
        <v>0.0749719916873677</v>
      </c>
      <c r="R96" s="19" t="n">
        <v>0.106687202918184</v>
      </c>
      <c r="S96" s="19" t="n">
        <v>0.105328001826675</v>
      </c>
      <c r="T96" s="19" t="n">
        <v>0.121709234411269</v>
      </c>
      <c r="U96" s="19" t="n">
        <v>0.127692584956473</v>
      </c>
      <c r="V96" s="19" t="n">
        <v>0.107294565430112</v>
      </c>
      <c r="W96" s="19" t="n">
        <v>0.126864698297402</v>
      </c>
      <c r="X96" s="19" t="n">
        <v>0.0898395584740386</v>
      </c>
      <c r="Y96" s="19" t="n">
        <v>0.13921122674675</v>
      </c>
      <c r="Z96" s="19"/>
      <c r="AA96" s="19" t="n">
        <v>0.121051675864869</v>
      </c>
      <c r="AB96" s="19" t="n">
        <v>0.118041690981845</v>
      </c>
      <c r="AC96" s="19" t="n">
        <v>0.114122757452007</v>
      </c>
      <c r="AD96" s="19" t="n">
        <v>0.0986708799841132</v>
      </c>
      <c r="AE96" s="19"/>
      <c r="AF96" s="19" t="n">
        <v>0.111270648983511</v>
      </c>
      <c r="AG96" s="19" t="n">
        <v>0.0853225945760908</v>
      </c>
      <c r="AH96" s="19" t="n">
        <v>0.13611035675545</v>
      </c>
      <c r="AI96" s="19" t="n">
        <v>0.166553268098207</v>
      </c>
      <c r="AJ96" s="19" t="n">
        <v>0.351393441279908</v>
      </c>
      <c r="AK96" s="19" t="n">
        <v>0.107948990945103</v>
      </c>
      <c r="AL96" s="19" t="n">
        <v>0.134885584683946</v>
      </c>
      <c r="AM96" s="19" t="n">
        <v>0</v>
      </c>
      <c r="AN96" s="19" t="n">
        <v>0.0760521476575083</v>
      </c>
      <c r="AO96" s="19" t="n">
        <v>0.178724046632245</v>
      </c>
      <c r="AP96" s="19" t="n">
        <v>0</v>
      </c>
      <c r="AQ96" s="19" t="n">
        <v>0.0936840397303061</v>
      </c>
      <c r="AR96" s="19" t="n">
        <v>0</v>
      </c>
      <c r="AS96" s="19" t="n">
        <v>0.204517317280528</v>
      </c>
      <c r="AT96" s="19" t="n">
        <v>0</v>
      </c>
      <c r="AU96" s="19" t="n">
        <v>0</v>
      </c>
      <c r="AV96" s="19" t="n">
        <v>0.197100656412845</v>
      </c>
      <c r="AW96" s="19" t="n">
        <v>0</v>
      </c>
      <c r="AX96" s="19" t="n">
        <v>0</v>
      </c>
    </row>
    <row r="97">
      <c r="B97" t="s">
        <v>114</v>
      </c>
      <c r="C97" s="19" t="n">
        <v>0.217670774090297</v>
      </c>
      <c r="D97" s="19" t="n">
        <v>0.192079693387309</v>
      </c>
      <c r="E97" s="19" t="n">
        <v>0.157632592645981</v>
      </c>
      <c r="F97" s="19" t="n">
        <v>0.244603613244596</v>
      </c>
      <c r="G97" s="19" t="n">
        <v>0.239796569007433</v>
      </c>
      <c r="H97" s="19" t="n">
        <v>0.261570491125243</v>
      </c>
      <c r="I97" s="19" t="n">
        <v>0.214094470578815</v>
      </c>
      <c r="J97" s="19"/>
      <c r="K97" s="19" t="n">
        <v>0.196324987533818</v>
      </c>
      <c r="L97" s="19" t="n">
        <v>0.237730197300546</v>
      </c>
      <c r="M97" s="19"/>
      <c r="N97" s="19" t="n">
        <v>0.170365831439906</v>
      </c>
      <c r="O97" s="19" t="n">
        <v>0.278515800289104</v>
      </c>
      <c r="P97" s="19" t="n">
        <v>0.213942130454476</v>
      </c>
      <c r="Q97" s="19" t="n">
        <v>0.171064930621663</v>
      </c>
      <c r="R97" s="19" t="n">
        <v>0.281497848406946</v>
      </c>
      <c r="S97" s="19" t="n">
        <v>0.243935068741762</v>
      </c>
      <c r="T97" s="19" t="n">
        <v>0.217768677005046</v>
      </c>
      <c r="U97" s="19" t="n">
        <v>0.223766998718777</v>
      </c>
      <c r="V97" s="19" t="n">
        <v>0.210222936395315</v>
      </c>
      <c r="W97" s="19" t="n">
        <v>0.193684824443483</v>
      </c>
      <c r="X97" s="19" t="n">
        <v>0.200182747254901</v>
      </c>
      <c r="Y97" s="19" t="n">
        <v>0.21638066187297</v>
      </c>
      <c r="Z97" s="19"/>
      <c r="AA97" s="19" t="n">
        <v>0.227017730648509</v>
      </c>
      <c r="AB97" s="19" t="n">
        <v>0.25643958062148</v>
      </c>
      <c r="AC97" s="19" t="n">
        <v>0.207996514258798</v>
      </c>
      <c r="AD97" s="19" t="n">
        <v>0.179405871019848</v>
      </c>
      <c r="AE97" s="19"/>
      <c r="AF97" s="19" t="n">
        <v>0.173999917702132</v>
      </c>
      <c r="AG97" s="19" t="n">
        <v>0.236710148943701</v>
      </c>
      <c r="AH97" s="19" t="n">
        <v>0.210772431827638</v>
      </c>
      <c r="AI97" s="19" t="n">
        <v>0.122307645772277</v>
      </c>
      <c r="AJ97" s="19" t="n">
        <v>0.12785188327296</v>
      </c>
      <c r="AK97" s="19" t="n">
        <v>0.211703950229142</v>
      </c>
      <c r="AL97" s="19" t="n">
        <v>0.202271565272785</v>
      </c>
      <c r="AM97" s="19" t="n">
        <v>0</v>
      </c>
      <c r="AN97" s="19" t="n">
        <v>0.276988181512108</v>
      </c>
      <c r="AO97" s="19" t="n">
        <v>0.219807512055636</v>
      </c>
      <c r="AP97" s="19" t="n">
        <v>0.15166710174956</v>
      </c>
      <c r="AQ97" s="19" t="n">
        <v>0.246770251872288</v>
      </c>
      <c r="AR97" s="19" t="n">
        <v>0.387884698556588</v>
      </c>
      <c r="AS97" s="19" t="n">
        <v>0.182771815000437</v>
      </c>
      <c r="AT97" s="19" t="n">
        <v>0.389102592068026</v>
      </c>
      <c r="AU97" s="19" t="n">
        <v>0</v>
      </c>
      <c r="AV97" s="19" t="n">
        <v>0</v>
      </c>
      <c r="AW97" s="19" t="n">
        <v>0</v>
      </c>
      <c r="AX97" s="19" t="n">
        <v>0.259244151683178</v>
      </c>
    </row>
    <row r="98">
      <c r="B98" t="s">
        <v>115</v>
      </c>
      <c r="C98" s="19" t="n">
        <v>0.291710304046073</v>
      </c>
      <c r="D98" s="19" t="n">
        <v>0.144137588988025</v>
      </c>
      <c r="E98" s="19" t="n">
        <v>0.115963897115055</v>
      </c>
      <c r="F98" s="19" t="n">
        <v>0.239298828465965</v>
      </c>
      <c r="G98" s="19" t="n">
        <v>0.371593348521116</v>
      </c>
      <c r="H98" s="19" t="n">
        <v>0.376831306703106</v>
      </c>
      <c r="I98" s="19" t="n">
        <v>0.452287833590312</v>
      </c>
      <c r="J98" s="19"/>
      <c r="K98" s="19" t="n">
        <v>0.261473091973952</v>
      </c>
      <c r="L98" s="19" t="n">
        <v>0.321473273936048</v>
      </c>
      <c r="M98" s="19"/>
      <c r="N98" s="19" t="n">
        <v>0.173191340985563</v>
      </c>
      <c r="O98" s="19" t="n">
        <v>0.34334415524036</v>
      </c>
      <c r="P98" s="19" t="n">
        <v>0.286194912843451</v>
      </c>
      <c r="Q98" s="19" t="n">
        <v>0.356538788468871</v>
      </c>
      <c r="R98" s="19" t="n">
        <v>0.244588795929218</v>
      </c>
      <c r="S98" s="19" t="n">
        <v>0.274839045476254</v>
      </c>
      <c r="T98" s="19" t="n">
        <v>0.29616082960281</v>
      </c>
      <c r="U98" s="19" t="n">
        <v>0.295720744211849</v>
      </c>
      <c r="V98" s="19" t="n">
        <v>0.326117750841343</v>
      </c>
      <c r="W98" s="19" t="n">
        <v>0.323900154982587</v>
      </c>
      <c r="X98" s="19" t="n">
        <v>0.354501009396669</v>
      </c>
      <c r="Y98" s="19" t="n">
        <v>0.255515464749712</v>
      </c>
      <c r="Z98" s="19"/>
      <c r="AA98" s="19" t="n">
        <v>0.286878024289734</v>
      </c>
      <c r="AB98" s="19" t="n">
        <v>0.299621902137389</v>
      </c>
      <c r="AC98" s="19" t="n">
        <v>0.257979486757179</v>
      </c>
      <c r="AD98" s="19" t="n">
        <v>0.316103928903784</v>
      </c>
      <c r="AE98" s="19"/>
      <c r="AF98" s="19" t="n">
        <v>0.0687019082793845</v>
      </c>
      <c r="AG98" s="19" t="n">
        <v>0.409966813521508</v>
      </c>
      <c r="AH98" s="19" t="n">
        <v>0.385305610502516</v>
      </c>
      <c r="AI98" s="19" t="n">
        <v>0.0544014187149719</v>
      </c>
      <c r="AJ98" s="19" t="n">
        <v>0.065382185981322</v>
      </c>
      <c r="AK98" s="19" t="n">
        <v>0.274857721498669</v>
      </c>
      <c r="AL98" s="19" t="n">
        <v>0.171684919227087</v>
      </c>
      <c r="AM98" s="19" t="n">
        <v>0</v>
      </c>
      <c r="AN98" s="19" t="n">
        <v>0.204758948080559</v>
      </c>
      <c r="AO98" s="19" t="n">
        <v>0.213106585940083</v>
      </c>
      <c r="AP98" s="19" t="n">
        <v>0.1306309638403</v>
      </c>
      <c r="AQ98" s="19" t="n">
        <v>0.374955126578767</v>
      </c>
      <c r="AR98" s="19" t="n">
        <v>0.292322921540988</v>
      </c>
      <c r="AS98" s="19" t="n">
        <v>0.108831880209197</v>
      </c>
      <c r="AT98" s="19" t="n">
        <v>0</v>
      </c>
      <c r="AU98" s="19" t="n">
        <v>0.504380017574563</v>
      </c>
      <c r="AV98" s="19" t="n">
        <v>0</v>
      </c>
      <c r="AW98" s="19" t="n">
        <v>0.294727388085214</v>
      </c>
      <c r="AX98" s="19" t="n">
        <v>0.277914084528257</v>
      </c>
    </row>
    <row r="99">
      <c r="B99" t="s">
        <v>116</v>
      </c>
      <c r="C99" s="19" t="n">
        <v>0.0767953801408399</v>
      </c>
      <c r="D99" s="19" t="n">
        <v>0.0217285841873382</v>
      </c>
      <c r="E99" s="19" t="n">
        <v>0.0364318656187309</v>
      </c>
      <c r="F99" s="19" t="n">
        <v>0.0633296838096811</v>
      </c>
      <c r="G99" s="19" t="n">
        <v>0.0871714394779305</v>
      </c>
      <c r="H99" s="19" t="n">
        <v>0.0982374180085684</v>
      </c>
      <c r="I99" s="19" t="n">
        <v>0.133997522003385</v>
      </c>
      <c r="J99" s="19"/>
      <c r="K99" s="19" t="n">
        <v>0.0831399043397342</v>
      </c>
      <c r="L99" s="19" t="n">
        <v>0.0706832444439113</v>
      </c>
      <c r="M99" s="19"/>
      <c r="N99" s="19" t="n">
        <v>0.0526393504273228</v>
      </c>
      <c r="O99" s="19" t="n">
        <v>0.0910541661480972</v>
      </c>
      <c r="P99" s="19" t="n">
        <v>0.0917394801878407</v>
      </c>
      <c r="Q99" s="19" t="n">
        <v>0.0747147118866447</v>
      </c>
      <c r="R99" s="19" t="n">
        <v>0.0686999867583344</v>
      </c>
      <c r="S99" s="19" t="n">
        <v>0.0717158344701247</v>
      </c>
      <c r="T99" s="19" t="n">
        <v>0.0908682923079127</v>
      </c>
      <c r="U99" s="19" t="n">
        <v>0.0755846308866996</v>
      </c>
      <c r="V99" s="19" t="n">
        <v>0.0419599351532117</v>
      </c>
      <c r="W99" s="19" t="n">
        <v>0.103813044864109</v>
      </c>
      <c r="X99" s="19" t="n">
        <v>0.14800433570302</v>
      </c>
      <c r="Y99" s="19" t="n">
        <v>0.0193895914908917</v>
      </c>
      <c r="Z99" s="19"/>
      <c r="AA99" s="19" t="n">
        <v>0.0390499030697548</v>
      </c>
      <c r="AB99" s="19" t="n">
        <v>0.0824114634456325</v>
      </c>
      <c r="AC99" s="19" t="n">
        <v>0.0615204948700282</v>
      </c>
      <c r="AD99" s="19" t="n">
        <v>0.125353115711243</v>
      </c>
      <c r="AE99" s="19"/>
      <c r="AF99" s="19" t="n">
        <v>0.00763004234566808</v>
      </c>
      <c r="AG99" s="19" t="n">
        <v>0.119813813713274</v>
      </c>
      <c r="AH99" s="19" t="n">
        <v>0.0445682800340091</v>
      </c>
      <c r="AI99" s="19" t="n">
        <v>0.0105182606449607</v>
      </c>
      <c r="AJ99" s="19" t="n">
        <v>0.103116844349588</v>
      </c>
      <c r="AK99" s="19" t="n">
        <v>0.108746740128899</v>
      </c>
      <c r="AL99" s="19" t="n">
        <v>0.0208266670063327</v>
      </c>
      <c r="AM99" s="19" t="n">
        <v>0</v>
      </c>
      <c r="AN99" s="19" t="n">
        <v>0.0486742860370668</v>
      </c>
      <c r="AO99" s="19" t="n">
        <v>0.0374211130147541</v>
      </c>
      <c r="AP99" s="19" t="n">
        <v>0.0488189887400413</v>
      </c>
      <c r="AQ99" s="19" t="n">
        <v>0.0902614992704461</v>
      </c>
      <c r="AR99" s="19" t="n">
        <v>0.0931682180630158</v>
      </c>
      <c r="AS99" s="19" t="n">
        <v>0</v>
      </c>
      <c r="AT99" s="19" t="n">
        <v>0</v>
      </c>
      <c r="AU99" s="19" t="n">
        <v>0</v>
      </c>
      <c r="AV99" s="19" t="n">
        <v>0</v>
      </c>
      <c r="AW99" s="19" t="n">
        <v>0</v>
      </c>
      <c r="AX99" s="19" t="n">
        <v>0</v>
      </c>
    </row>
    <row r="100">
      <c r="B100" t="s">
        <v>77</v>
      </c>
      <c r="C100" s="19" t="n">
        <v>0.0151519081293908</v>
      </c>
      <c r="D100" s="19" t="n">
        <v>0.027607324169672</v>
      </c>
      <c r="E100" s="19" t="n">
        <v>0.00891284730923049</v>
      </c>
      <c r="F100" s="19" t="n">
        <v>0.00512489448933432</v>
      </c>
      <c r="G100" s="19" t="n">
        <v>0.00579675625111558</v>
      </c>
      <c r="H100" s="19" t="n">
        <v>0.0325404586852244</v>
      </c>
      <c r="I100" s="19" t="n">
        <v>0.0160694356107337</v>
      </c>
      <c r="J100" s="19"/>
      <c r="K100" s="19" t="n">
        <v>0.0143126790385737</v>
      </c>
      <c r="L100" s="19" t="n">
        <v>0.0159847683253399</v>
      </c>
      <c r="M100" s="19"/>
      <c r="N100" s="19" t="n">
        <v>0.0205329092237876</v>
      </c>
      <c r="O100" s="19" t="n">
        <v>0.0110231903482748</v>
      </c>
      <c r="P100" s="19" t="n">
        <v>0.0183638758148967</v>
      </c>
      <c r="Q100" s="19" t="n">
        <v>0.0260041768767443</v>
      </c>
      <c r="R100" s="19" t="n">
        <v>0</v>
      </c>
      <c r="S100" s="19" t="n">
        <v>0.00989940265452624</v>
      </c>
      <c r="T100" s="19" t="n">
        <v>0.0277498218735967</v>
      </c>
      <c r="U100" s="19" t="n">
        <v>0.0224289390107446</v>
      </c>
      <c r="V100" s="19" t="n">
        <v>0.0181999550889083</v>
      </c>
      <c r="W100" s="19" t="n">
        <v>0.0114233687904595</v>
      </c>
      <c r="X100" s="19" t="n">
        <v>0</v>
      </c>
      <c r="Y100" s="19" t="n">
        <v>0</v>
      </c>
      <c r="Z100" s="19"/>
      <c r="AA100" s="19" t="n">
        <v>0.0157399370911907</v>
      </c>
      <c r="AB100" s="19" t="n">
        <v>0.0181349751159492</v>
      </c>
      <c r="AC100" s="19" t="n">
        <v>0.0073545595908325</v>
      </c>
      <c r="AD100" s="19" t="n">
        <v>0.0124455112858581</v>
      </c>
      <c r="AE100" s="19"/>
      <c r="AF100" s="19" t="n">
        <v>0</v>
      </c>
      <c r="AG100" s="19" t="n">
        <v>0.0156375617407887</v>
      </c>
      <c r="AH100" s="19" t="n">
        <v>0.0139576285801077</v>
      </c>
      <c r="AI100" s="19" t="n">
        <v>0</v>
      </c>
      <c r="AJ100" s="19" t="n">
        <v>0.0472893428516192</v>
      </c>
      <c r="AK100" s="19" t="n">
        <v>0.0134624647042413</v>
      </c>
      <c r="AL100" s="19" t="n">
        <v>0.028412053284187</v>
      </c>
      <c r="AM100" s="19" t="n">
        <v>0</v>
      </c>
      <c r="AN100" s="19" t="n">
        <v>0</v>
      </c>
      <c r="AO100" s="19" t="n">
        <v>0.0179933582319158</v>
      </c>
      <c r="AP100" s="19" t="n">
        <v>0.0259638930349957</v>
      </c>
      <c r="AQ100" s="19" t="n">
        <v>0.0261168531864926</v>
      </c>
      <c r="AR100" s="19" t="n">
        <v>0</v>
      </c>
      <c r="AS100" s="19" t="n">
        <v>0</v>
      </c>
      <c r="AT100" s="19" t="n">
        <v>0</v>
      </c>
      <c r="AU100" s="19" t="n">
        <v>0</v>
      </c>
      <c r="AV100" s="19" t="n">
        <v>0</v>
      </c>
      <c r="AW100" s="19" t="n">
        <v>0</v>
      </c>
      <c r="AX100" s="19" t="n">
        <v>0</v>
      </c>
    </row>
    <row r="101">
      <c r="C101" s="19"/>
      <c r="D101" s="19"/>
      <c r="E101" s="19"/>
      <c r="F101" s="19"/>
      <c r="G101" s="19"/>
      <c r="H101" s="19"/>
      <c r="I101" s="19"/>
      <c r="J101" s="19"/>
      <c r="K101" s="19"/>
      <c r="L101" s="19"/>
      <c r="M101" s="19"/>
      <c r="N101" s="19"/>
      <c r="O101" s="19"/>
      <c r="P101" s="19"/>
      <c r="Q101" s="19"/>
      <c r="R101" s="19"/>
      <c r="S101" s="19"/>
      <c r="T101" s="19"/>
      <c r="U101" s="19"/>
      <c r="V101" s="19"/>
      <c r="W101" s="19"/>
      <c r="X101" s="19"/>
      <c r="Y101" s="19"/>
      <c r="Z101" s="19"/>
      <c r="AA101" s="19"/>
      <c r="AB101" s="19"/>
      <c r="AC101" s="19"/>
      <c r="AD101" s="19"/>
      <c r="AE101" s="19"/>
      <c r="AF101" s="19"/>
      <c r="AG101" s="19"/>
      <c r="AH101" s="19"/>
      <c r="AI101" s="19"/>
      <c r="AJ101" s="19"/>
      <c r="AK101" s="19"/>
      <c r="AL101" s="19"/>
      <c r="AM101" s="19"/>
      <c r="AN101" s="19"/>
      <c r="AO101" s="19"/>
      <c r="AP101" s="19"/>
      <c r="AQ101" s="19"/>
      <c r="AR101" s="19"/>
      <c r="AS101" s="19"/>
      <c r="AT101" s="19"/>
      <c r="AU101" s="19"/>
      <c r="AV101" s="19"/>
      <c r="AW101" s="19"/>
      <c r="AX101" s="19"/>
    </row>
    <row r="102">
      <c r="B102" s="7" t="s">
        <v>123</v>
      </c>
      <c r="C102" s="19"/>
      <c r="D102" s="19"/>
      <c r="E102" s="19"/>
      <c r="F102" s="19"/>
      <c r="G102" s="19"/>
      <c r="H102" s="19"/>
      <c r="I102" s="19"/>
      <c r="J102" s="19"/>
      <c r="K102" s="19"/>
      <c r="L102" s="19"/>
      <c r="M102" s="19"/>
      <c r="N102" s="19"/>
      <c r="O102" s="19"/>
      <c r="P102" s="19"/>
      <c r="Q102" s="19"/>
      <c r="R102" s="19"/>
      <c r="S102" s="19"/>
      <c r="T102" s="19"/>
      <c r="U102" s="19"/>
      <c r="V102" s="19"/>
      <c r="W102" s="19"/>
      <c r="X102" s="19"/>
      <c r="Y102" s="19"/>
      <c r="Z102" s="19"/>
      <c r="AA102" s="19"/>
      <c r="AB102" s="19"/>
      <c r="AC102" s="19"/>
      <c r="AD102" s="19"/>
      <c r="AE102" s="19"/>
      <c r="AF102" s="19"/>
      <c r="AG102" s="19"/>
      <c r="AH102" s="19"/>
      <c r="AI102" s="19"/>
      <c r="AJ102" s="19"/>
      <c r="AK102" s="19"/>
      <c r="AL102" s="19"/>
      <c r="AM102" s="19"/>
      <c r="AN102" s="19"/>
      <c r="AO102" s="19"/>
      <c r="AP102" s="19"/>
      <c r="AQ102" s="19"/>
      <c r="AR102" s="19"/>
      <c r="AS102" s="19"/>
      <c r="AT102" s="19"/>
      <c r="AU102" s="19"/>
      <c r="AV102" s="19"/>
      <c r="AW102" s="19"/>
      <c r="AX102" s="19"/>
    </row>
    <row r="103">
      <c r="B103" s="23" t="s">
        <v>79</v>
      </c>
      <c r="C103" s="19"/>
      <c r="D103" s="19"/>
      <c r="E103" s="19"/>
      <c r="F103" s="19"/>
      <c r="G103" s="19"/>
      <c r="H103" s="19"/>
      <c r="I103" s="19"/>
      <c r="J103" s="19"/>
      <c r="K103" s="19"/>
      <c r="L103" s="19"/>
      <c r="M103" s="19"/>
      <c r="N103" s="19"/>
      <c r="O103" s="19"/>
      <c r="P103" s="19"/>
      <c r="Q103" s="19"/>
      <c r="R103" s="19"/>
      <c r="S103" s="19"/>
      <c r="T103" s="19"/>
      <c r="U103" s="19"/>
      <c r="V103" s="19"/>
      <c r="W103" s="19"/>
      <c r="X103" s="19"/>
      <c r="Y103" s="19"/>
      <c r="Z103" s="19"/>
      <c r="AA103" s="19"/>
      <c r="AB103" s="19"/>
      <c r="AC103" s="19"/>
      <c r="AD103" s="19"/>
      <c r="AE103" s="19"/>
      <c r="AF103" s="19"/>
      <c r="AG103" s="19"/>
      <c r="AH103" s="19"/>
      <c r="AI103" s="19"/>
      <c r="AJ103" s="19"/>
      <c r="AK103" s="19"/>
      <c r="AL103" s="19"/>
      <c r="AM103" s="19"/>
      <c r="AN103" s="19"/>
      <c r="AO103" s="19"/>
      <c r="AP103" s="19"/>
      <c r="AQ103" s="19"/>
      <c r="AR103" s="19"/>
      <c r="AS103" s="19"/>
      <c r="AT103" s="19"/>
      <c r="AU103" s="19"/>
      <c r="AV103" s="19"/>
      <c r="AW103" s="19"/>
      <c r="AX103" s="19"/>
    </row>
    <row r="104">
      <c r="B104" t="s">
        <v>118</v>
      </c>
      <c r="C104" s="19" t="n">
        <v>0.242422771722482</v>
      </c>
      <c r="D104" s="19" t="n">
        <v>0.19054328787007</v>
      </c>
      <c r="E104" s="19" t="n">
        <v>0.20204952988172</v>
      </c>
      <c r="F104" s="19" t="n">
        <v>0.258202988538879</v>
      </c>
      <c r="G104" s="19" t="n">
        <v>0.311273591219013</v>
      </c>
      <c r="H104" s="19" t="n">
        <v>0.273015670191943</v>
      </c>
      <c r="I104" s="19" t="n">
        <v>0.22020700366309</v>
      </c>
      <c r="J104" s="19"/>
      <c r="K104" s="19" t="n">
        <v>0.219732795485951</v>
      </c>
      <c r="L104" s="19" t="n">
        <v>0.264779527456019</v>
      </c>
      <c r="M104" s="19"/>
      <c r="N104" s="19" t="n">
        <v>0.220522629791365</v>
      </c>
      <c r="O104" s="19" t="n">
        <v>0.204803060338462</v>
      </c>
      <c r="P104" s="19" t="n">
        <v>0.252593305848044</v>
      </c>
      <c r="Q104" s="19" t="n">
        <v>0.200955920951563</v>
      </c>
      <c r="R104" s="19" t="n">
        <v>0.322071297790028</v>
      </c>
      <c r="S104" s="19" t="n">
        <v>0.201360793646542</v>
      </c>
      <c r="T104" s="19" t="n">
        <v>0.219884460546602</v>
      </c>
      <c r="U104" s="19" t="n">
        <v>0.319454649194724</v>
      </c>
      <c r="V104" s="19" t="n">
        <v>0.19848504420852</v>
      </c>
      <c r="W104" s="19" t="n">
        <v>0.301558846475219</v>
      </c>
      <c r="X104" s="19" t="n">
        <v>0.365224465057895</v>
      </c>
      <c r="Y104" s="19" t="n">
        <v>0.278230973932504</v>
      </c>
      <c r="Z104" s="19"/>
      <c r="AA104" s="19" t="n">
        <v>0.189284802009404</v>
      </c>
      <c r="AB104" s="19" t="n">
        <v>0.261305661050239</v>
      </c>
      <c r="AC104" s="19" t="n">
        <v>0.226416463438259</v>
      </c>
      <c r="AD104" s="19" t="n">
        <v>0.292783796020444</v>
      </c>
      <c r="AE104" s="19"/>
      <c r="AF104" s="19" t="n">
        <v>0.158240394374335</v>
      </c>
      <c r="AG104" s="19" t="n">
        <v>0.241493958735827</v>
      </c>
      <c r="AH104" s="19" t="n">
        <v>0.308281287081343</v>
      </c>
      <c r="AI104" s="19" t="n">
        <v>0.118340007106834</v>
      </c>
      <c r="AJ104" s="19" t="n">
        <v>0.274083543090977</v>
      </c>
      <c r="AK104" s="19" t="n">
        <v>0.271049083745203</v>
      </c>
      <c r="AL104" s="19" t="n">
        <v>0.243956530822217</v>
      </c>
      <c r="AM104" s="19" t="n">
        <v>0</v>
      </c>
      <c r="AN104" s="19" t="n">
        <v>0.276945407248814</v>
      </c>
      <c r="AO104" s="19" t="n">
        <v>0.249976259797014</v>
      </c>
      <c r="AP104" s="19" t="n">
        <v>0.207116009826276</v>
      </c>
      <c r="AQ104" s="19" t="n">
        <v>0.323190055791854</v>
      </c>
      <c r="AR104" s="19" t="n">
        <v>0.286588322280892</v>
      </c>
      <c r="AS104" s="19" t="n">
        <v>0</v>
      </c>
      <c r="AT104" s="19" t="n">
        <v>0.296096190633258</v>
      </c>
      <c r="AU104" s="19" t="n">
        <v>0.504380017574563</v>
      </c>
      <c r="AV104" s="19" t="n">
        <v>0</v>
      </c>
      <c r="AW104" s="19" t="n">
        <v>0.323798654447605</v>
      </c>
      <c r="AX104" s="19" t="n">
        <v>0.259244151683178</v>
      </c>
    </row>
    <row r="105">
      <c r="B105" t="s">
        <v>119</v>
      </c>
      <c r="C105" s="19" t="n">
        <v>0.205102559132216</v>
      </c>
      <c r="D105" s="19" t="n">
        <v>0.194823910562099</v>
      </c>
      <c r="E105" s="19" t="n">
        <v>0.228455501886745</v>
      </c>
      <c r="F105" s="19" t="n">
        <v>0.220393910520694</v>
      </c>
      <c r="G105" s="19" t="n">
        <v>0.226465561776079</v>
      </c>
      <c r="H105" s="19" t="n">
        <v>0.213850856200977</v>
      </c>
      <c r="I105" s="19" t="n">
        <v>0.157299378022318</v>
      </c>
      <c r="J105" s="19"/>
      <c r="K105" s="19" t="n">
        <v>0.199581686078188</v>
      </c>
      <c r="L105" s="19" t="n">
        <v>0.209720167912818</v>
      </c>
      <c r="M105" s="19"/>
      <c r="N105" s="19" t="n">
        <v>0.177921780462623</v>
      </c>
      <c r="O105" s="19" t="n">
        <v>0.273615233322967</v>
      </c>
      <c r="P105" s="19" t="n">
        <v>0.176347174884686</v>
      </c>
      <c r="Q105" s="19" t="n">
        <v>0.183431056417779</v>
      </c>
      <c r="R105" s="19" t="n">
        <v>0.186603759043106</v>
      </c>
      <c r="S105" s="19" t="n">
        <v>0.250913226587263</v>
      </c>
      <c r="T105" s="19" t="n">
        <v>0.22333828342753</v>
      </c>
      <c r="U105" s="19" t="n">
        <v>0.186426792961247</v>
      </c>
      <c r="V105" s="19" t="n">
        <v>0.257506559938977</v>
      </c>
      <c r="W105" s="19" t="n">
        <v>0.143837504572596</v>
      </c>
      <c r="X105" s="19" t="n">
        <v>0.164744451253461</v>
      </c>
      <c r="Y105" s="19" t="n">
        <v>0.116735834824805</v>
      </c>
      <c r="Z105" s="19"/>
      <c r="AA105" s="19" t="n">
        <v>0.169498087438122</v>
      </c>
      <c r="AB105" s="19" t="n">
        <v>0.213717936308524</v>
      </c>
      <c r="AC105" s="19" t="n">
        <v>0.23046594959266</v>
      </c>
      <c r="AD105" s="19" t="n">
        <v>0.213524244966717</v>
      </c>
      <c r="AE105" s="19"/>
      <c r="AF105" s="19" t="n">
        <v>0.229491466930798</v>
      </c>
      <c r="AG105" s="19" t="n">
        <v>0.189578276535209</v>
      </c>
      <c r="AH105" s="19" t="n">
        <v>0.216825511256849</v>
      </c>
      <c r="AI105" s="19" t="n">
        <v>0.19902511753012</v>
      </c>
      <c r="AJ105" s="19" t="n">
        <v>0.151410172538747</v>
      </c>
      <c r="AK105" s="19" t="n">
        <v>0.138330287986581</v>
      </c>
      <c r="AL105" s="19" t="n">
        <v>0.221615872071278</v>
      </c>
      <c r="AM105" s="19" t="n">
        <v>0</v>
      </c>
      <c r="AN105" s="19" t="n">
        <v>0.245779411311224</v>
      </c>
      <c r="AO105" s="19" t="n">
        <v>0.241755315439819</v>
      </c>
      <c r="AP105" s="19" t="n">
        <v>0.136396780564632</v>
      </c>
      <c r="AQ105" s="19" t="n">
        <v>0.233069414082202</v>
      </c>
      <c r="AR105" s="19" t="n">
        <v>0.198437255298282</v>
      </c>
      <c r="AS105" s="19" t="n">
        <v>0.607658097493967</v>
      </c>
      <c r="AT105" s="19" t="n">
        <v>0</v>
      </c>
      <c r="AU105" s="19" t="n">
        <v>0</v>
      </c>
      <c r="AV105" s="19" t="n">
        <v>0.195491110655052</v>
      </c>
      <c r="AW105" s="19" t="n">
        <v>0</v>
      </c>
      <c r="AX105" s="19" t="n">
        <v>0</v>
      </c>
    </row>
    <row r="106">
      <c r="B106" t="s">
        <v>120</v>
      </c>
      <c r="C106" s="19" t="n">
        <v>0.298583310466787</v>
      </c>
      <c r="D106" s="19" t="n">
        <v>0.193801613633982</v>
      </c>
      <c r="E106" s="19" t="n">
        <v>0.193151590542433</v>
      </c>
      <c r="F106" s="19" t="n">
        <v>0.244139660410674</v>
      </c>
      <c r="G106" s="19" t="n">
        <v>0.256614382901569</v>
      </c>
      <c r="H106" s="19" t="n">
        <v>0.404856161107809</v>
      </c>
      <c r="I106" s="19" t="n">
        <v>0.460254221723621</v>
      </c>
      <c r="J106" s="19"/>
      <c r="K106" s="19" t="n">
        <v>0.317779621546396</v>
      </c>
      <c r="L106" s="19" t="n">
        <v>0.280153894607535</v>
      </c>
      <c r="M106" s="19"/>
      <c r="N106" s="19" t="n">
        <v>0.245535178674301</v>
      </c>
      <c r="O106" s="19" t="n">
        <v>0.321470021280405</v>
      </c>
      <c r="P106" s="19" t="n">
        <v>0.297918118493222</v>
      </c>
      <c r="Q106" s="19" t="n">
        <v>0.364695227979981</v>
      </c>
      <c r="R106" s="19" t="n">
        <v>0.292073945620043</v>
      </c>
      <c r="S106" s="19" t="n">
        <v>0.238622470522763</v>
      </c>
      <c r="T106" s="19" t="n">
        <v>0.289114139964923</v>
      </c>
      <c r="U106" s="19" t="n">
        <v>0.320305845597534</v>
      </c>
      <c r="V106" s="19" t="n">
        <v>0.308597819720636</v>
      </c>
      <c r="W106" s="19" t="n">
        <v>0.351551353087756</v>
      </c>
      <c r="X106" s="19" t="n">
        <v>0.306770979160082</v>
      </c>
      <c r="Y106" s="19" t="n">
        <v>0.231246299690207</v>
      </c>
      <c r="Z106" s="19"/>
      <c r="AA106" s="19" t="n">
        <v>0.327975906583182</v>
      </c>
      <c r="AB106" s="19" t="n">
        <v>0.327422567976162</v>
      </c>
      <c r="AC106" s="19" t="n">
        <v>0.273463512850224</v>
      </c>
      <c r="AD106" s="19" t="n">
        <v>0.256683953239958</v>
      </c>
      <c r="AE106" s="19"/>
      <c r="AF106" s="19" t="n">
        <v>0.230976584184572</v>
      </c>
      <c r="AG106" s="19" t="n">
        <v>0.4102707524329</v>
      </c>
      <c r="AH106" s="19" t="n">
        <v>0.285614445256183</v>
      </c>
      <c r="AI106" s="19" t="n">
        <v>0.146660715813901</v>
      </c>
      <c r="AJ106" s="19" t="n">
        <v>0.258943986657043</v>
      </c>
      <c r="AK106" s="19" t="n">
        <v>0.191260534673039</v>
      </c>
      <c r="AL106" s="19" t="n">
        <v>0.163271964612665</v>
      </c>
      <c r="AM106" s="19" t="n">
        <v>0.465554238906898</v>
      </c>
      <c r="AN106" s="19" t="n">
        <v>0.235409568194557</v>
      </c>
      <c r="AO106" s="19" t="n">
        <v>0.205400926300737</v>
      </c>
      <c r="AP106" s="19" t="n">
        <v>0.148865889105645</v>
      </c>
      <c r="AQ106" s="19" t="n">
        <v>0.27473745334737</v>
      </c>
      <c r="AR106" s="19" t="n">
        <v>0.093885666242706</v>
      </c>
      <c r="AS106" s="19" t="n">
        <v>0</v>
      </c>
      <c r="AT106" s="19" t="n">
        <v>0</v>
      </c>
      <c r="AU106" s="19" t="n">
        <v>0.495619982425437</v>
      </c>
      <c r="AV106" s="19" t="n">
        <v>0</v>
      </c>
      <c r="AW106" s="19" t="n">
        <v>0.294727388085214</v>
      </c>
      <c r="AX106" s="19" t="n">
        <v>0.277914084528257</v>
      </c>
    </row>
    <row r="107">
      <c r="B107" t="s">
        <v>121</v>
      </c>
      <c r="C107" s="19" t="n">
        <v>0.130860347407176</v>
      </c>
      <c r="D107" s="19" t="n">
        <v>0.216315355725582</v>
      </c>
      <c r="E107" s="19" t="n">
        <v>0.205971368406043</v>
      </c>
      <c r="F107" s="19" t="n">
        <v>0.146233260037357</v>
      </c>
      <c r="G107" s="19" t="n">
        <v>0.108227075258921</v>
      </c>
      <c r="H107" s="19" t="n">
        <v>0.0488061291996082</v>
      </c>
      <c r="I107" s="19" t="n">
        <v>0.0744492193743994</v>
      </c>
      <c r="J107" s="19"/>
      <c r="K107" s="19" t="n">
        <v>0.134933636052243</v>
      </c>
      <c r="L107" s="19" t="n">
        <v>0.127014784954213</v>
      </c>
      <c r="M107" s="19"/>
      <c r="N107" s="19" t="n">
        <v>0.20340547698185</v>
      </c>
      <c r="O107" s="19" t="n">
        <v>0.0914362944807365</v>
      </c>
      <c r="P107" s="19" t="n">
        <v>0.167920910346174</v>
      </c>
      <c r="Q107" s="19" t="n">
        <v>0.127514530520828</v>
      </c>
      <c r="R107" s="19" t="n">
        <v>0.149718063988962</v>
      </c>
      <c r="S107" s="19" t="n">
        <v>0.129552254848203</v>
      </c>
      <c r="T107" s="19" t="n">
        <v>0.136932882230705</v>
      </c>
      <c r="U107" s="19" t="n">
        <v>0.106424139819712</v>
      </c>
      <c r="V107" s="19" t="n">
        <v>0.121404254679781</v>
      </c>
      <c r="W107" s="19" t="n">
        <v>0.0780658489596079</v>
      </c>
      <c r="X107" s="19" t="n">
        <v>0.0624089568596342</v>
      </c>
      <c r="Y107" s="19" t="n">
        <v>0.159270687917352</v>
      </c>
      <c r="Z107" s="19"/>
      <c r="AA107" s="19" t="n">
        <v>0.177270423595111</v>
      </c>
      <c r="AB107" s="19" t="n">
        <v>0.0981869692734071</v>
      </c>
      <c r="AC107" s="19" t="n">
        <v>0.146645603236042</v>
      </c>
      <c r="AD107" s="19" t="n">
        <v>0.1021519247894</v>
      </c>
      <c r="AE107" s="19"/>
      <c r="AF107" s="19" t="n">
        <v>0.194906919390053</v>
      </c>
      <c r="AG107" s="19" t="n">
        <v>0.0744049095512018</v>
      </c>
      <c r="AH107" s="19" t="n">
        <v>0.102810953653159</v>
      </c>
      <c r="AI107" s="19" t="n">
        <v>0.324249901865369</v>
      </c>
      <c r="AJ107" s="19" t="n">
        <v>0.1255114623146</v>
      </c>
      <c r="AK107" s="19" t="n">
        <v>0.258072951061513</v>
      </c>
      <c r="AL107" s="19" t="n">
        <v>0.2265142459118</v>
      </c>
      <c r="AM107" s="19" t="n">
        <v>0</v>
      </c>
      <c r="AN107" s="19" t="n">
        <v>0.127883336577548</v>
      </c>
      <c r="AO107" s="19" t="n">
        <v>0.127351862128991</v>
      </c>
      <c r="AP107" s="19" t="n">
        <v>0.232934389299524</v>
      </c>
      <c r="AQ107" s="19" t="n">
        <v>0.083064462014189</v>
      </c>
      <c r="AR107" s="19" t="n">
        <v>0.316866826698262</v>
      </c>
      <c r="AS107" s="19" t="n">
        <v>0.186568259757407</v>
      </c>
      <c r="AT107" s="19" t="n">
        <v>0.703903809366742</v>
      </c>
      <c r="AU107" s="19" t="n">
        <v>0</v>
      </c>
      <c r="AV107" s="19" t="n">
        <v>0.356434625555682</v>
      </c>
      <c r="AW107" s="19" t="n">
        <v>0.381473957467181</v>
      </c>
      <c r="AX107" s="19" t="n">
        <v>0</v>
      </c>
    </row>
    <row r="108">
      <c r="B108" t="s">
        <v>122</v>
      </c>
      <c r="C108" s="19" t="n">
        <v>0.0636217466527975</v>
      </c>
      <c r="D108" s="19" t="n">
        <v>0.113631826284628</v>
      </c>
      <c r="E108" s="19" t="n">
        <v>0.11092188176288</v>
      </c>
      <c r="F108" s="19" t="n">
        <v>0.0785291188567093</v>
      </c>
      <c r="G108" s="19" t="n">
        <v>0.0426720071453712</v>
      </c>
      <c r="H108" s="19" t="n">
        <v>0.0135701446834843</v>
      </c>
      <c r="I108" s="19" t="n">
        <v>0.0307242376103017</v>
      </c>
      <c r="J108" s="19"/>
      <c r="K108" s="19" t="n">
        <v>0.0695276261918096</v>
      </c>
      <c r="L108" s="19" t="n">
        <v>0.0579246165899908</v>
      </c>
      <c r="M108" s="19"/>
      <c r="N108" s="19" t="n">
        <v>0.0975162196380268</v>
      </c>
      <c r="O108" s="19" t="n">
        <v>0.0345471902193726</v>
      </c>
      <c r="P108" s="19" t="n">
        <v>0.0458658311038828</v>
      </c>
      <c r="Q108" s="19" t="n">
        <v>0.0629605675911005</v>
      </c>
      <c r="R108" s="19" t="n">
        <v>0.0241383829899769</v>
      </c>
      <c r="S108" s="19" t="n">
        <v>0.0973329610127711</v>
      </c>
      <c r="T108" s="19" t="n">
        <v>0.0658131009518666</v>
      </c>
      <c r="U108" s="19" t="n">
        <v>0.0236650863196898</v>
      </c>
      <c r="V108" s="19" t="n">
        <v>0.0670291549561011</v>
      </c>
      <c r="W108" s="19" t="n">
        <v>0.0694845024762938</v>
      </c>
      <c r="X108" s="19" t="n">
        <v>0.0598041856041743</v>
      </c>
      <c r="Y108" s="19" t="n">
        <v>0.0959441596332918</v>
      </c>
      <c r="Z108" s="19"/>
      <c r="AA108" s="19" t="n">
        <v>0.0900725360516054</v>
      </c>
      <c r="AB108" s="19" t="n">
        <v>0.0546672169334045</v>
      </c>
      <c r="AC108" s="19" t="n">
        <v>0.0445997074254873</v>
      </c>
      <c r="AD108" s="19" t="n">
        <v>0.0627187939313934</v>
      </c>
      <c r="AE108" s="19"/>
      <c r="AF108" s="19" t="n">
        <v>0.10383116272986</v>
      </c>
      <c r="AG108" s="19" t="n">
        <v>0.0270003121212631</v>
      </c>
      <c r="AH108" s="19" t="n">
        <v>0.0475739582324366</v>
      </c>
      <c r="AI108" s="19" t="n">
        <v>0.152285617531621</v>
      </c>
      <c r="AJ108" s="19" t="n">
        <v>0.04877564026426</v>
      </c>
      <c r="AK108" s="19" t="n">
        <v>0.0716141492965299</v>
      </c>
      <c r="AL108" s="19" t="n">
        <v>0.10925042410229</v>
      </c>
      <c r="AM108" s="19" t="n">
        <v>0.534445761093102</v>
      </c>
      <c r="AN108" s="19" t="n">
        <v>0.0775400335768231</v>
      </c>
      <c r="AO108" s="19" t="n">
        <v>0.0699705690389204</v>
      </c>
      <c r="AP108" s="19" t="n">
        <v>0.274686931203922</v>
      </c>
      <c r="AQ108" s="19" t="n">
        <v>0.0337319443998248</v>
      </c>
      <c r="AR108" s="19" t="n">
        <v>0.104221929479858</v>
      </c>
      <c r="AS108" s="19" t="n">
        <v>0.205773642748626</v>
      </c>
      <c r="AT108" s="19" t="n">
        <v>0</v>
      </c>
      <c r="AU108" s="19" t="n">
        <v>0</v>
      </c>
      <c r="AV108" s="19" t="n">
        <v>0.448074263789266</v>
      </c>
      <c r="AW108" s="19" t="n">
        <v>0</v>
      </c>
      <c r="AX108" s="19" t="n">
        <v>0.462841763788565</v>
      </c>
    </row>
    <row r="109">
      <c r="B109" t="s">
        <v>77</v>
      </c>
      <c r="C109" s="19" t="n">
        <v>0.0594092646185422</v>
      </c>
      <c r="D109" s="19" t="n">
        <v>0.0908840059236396</v>
      </c>
      <c r="E109" s="19" t="n">
        <v>0.0594501275201788</v>
      </c>
      <c r="F109" s="19" t="n">
        <v>0.0525010616356866</v>
      </c>
      <c r="G109" s="19" t="n">
        <v>0.054747381699047</v>
      </c>
      <c r="H109" s="19" t="n">
        <v>0.0459010386161785</v>
      </c>
      <c r="I109" s="19" t="n">
        <v>0.0570659396062704</v>
      </c>
      <c r="J109" s="19"/>
      <c r="K109" s="19" t="n">
        <v>0.0584446346454129</v>
      </c>
      <c r="L109" s="19" t="n">
        <v>0.0604070084794234</v>
      </c>
      <c r="M109" s="19"/>
      <c r="N109" s="19" t="n">
        <v>0.0550987144518345</v>
      </c>
      <c r="O109" s="19" t="n">
        <v>0.0741282003580573</v>
      </c>
      <c r="P109" s="19" t="n">
        <v>0.0593546593239907</v>
      </c>
      <c r="Q109" s="19" t="n">
        <v>0.0604426965387482</v>
      </c>
      <c r="R109" s="19" t="n">
        <v>0.0253945505678847</v>
      </c>
      <c r="S109" s="19" t="n">
        <v>0.0822182933824577</v>
      </c>
      <c r="T109" s="19" t="n">
        <v>0.064917132878374</v>
      </c>
      <c r="U109" s="19" t="n">
        <v>0.0437234861070936</v>
      </c>
      <c r="V109" s="19" t="n">
        <v>0.0469771664959853</v>
      </c>
      <c r="W109" s="19" t="n">
        <v>0.0555019444285271</v>
      </c>
      <c r="X109" s="19" t="n">
        <v>0.0410469620647529</v>
      </c>
      <c r="Y109" s="19" t="n">
        <v>0.11857204400184</v>
      </c>
      <c r="Z109" s="19"/>
      <c r="AA109" s="19" t="n">
        <v>0.0458982443225761</v>
      </c>
      <c r="AB109" s="19" t="n">
        <v>0.0446996484582637</v>
      </c>
      <c r="AC109" s="19" t="n">
        <v>0.078408763457327</v>
      </c>
      <c r="AD109" s="19" t="n">
        <v>0.0721372870520864</v>
      </c>
      <c r="AE109" s="19"/>
      <c r="AF109" s="19" t="n">
        <v>0.0825534723903813</v>
      </c>
      <c r="AG109" s="19" t="n">
        <v>0.0572517906235993</v>
      </c>
      <c r="AH109" s="19" t="n">
        <v>0.0388938445200285</v>
      </c>
      <c r="AI109" s="19" t="n">
        <v>0.0594386401521546</v>
      </c>
      <c r="AJ109" s="19" t="n">
        <v>0.141275195134374</v>
      </c>
      <c r="AK109" s="19" t="n">
        <v>0.0696729932371335</v>
      </c>
      <c r="AL109" s="19" t="n">
        <v>0.0353909624797502</v>
      </c>
      <c r="AM109" s="19" t="n">
        <v>0</v>
      </c>
      <c r="AN109" s="19" t="n">
        <v>0.0364422430910343</v>
      </c>
      <c r="AO109" s="19" t="n">
        <v>0.105545067294519</v>
      </c>
      <c r="AP109" s="19" t="n">
        <v>0</v>
      </c>
      <c r="AQ109" s="19" t="n">
        <v>0.0522066703645607</v>
      </c>
      <c r="AR109" s="19" t="n">
        <v>0</v>
      </c>
      <c r="AS109" s="19" t="n">
        <v>0</v>
      </c>
      <c r="AT109" s="19" t="n">
        <v>0</v>
      </c>
      <c r="AU109" s="19" t="n">
        <v>0</v>
      </c>
      <c r="AV109" s="19" t="n">
        <v>0</v>
      </c>
      <c r="AW109" s="19" t="n">
        <v>0</v>
      </c>
      <c r="AX109" s="19" t="n">
        <v>0</v>
      </c>
    </row>
    <row r="110">
      <c r="C110" s="19"/>
      <c r="D110" s="19"/>
      <c r="E110" s="19"/>
      <c r="F110" s="19"/>
      <c r="G110" s="19"/>
      <c r="H110" s="19"/>
      <c r="I110" s="19"/>
      <c r="J110" s="19"/>
      <c r="K110" s="19"/>
      <c r="L110" s="19"/>
      <c r="M110" s="19"/>
      <c r="N110" s="19"/>
      <c r="O110" s="19"/>
      <c r="P110" s="19"/>
      <c r="Q110" s="19"/>
      <c r="R110" s="19"/>
      <c r="S110" s="19"/>
      <c r="T110" s="19"/>
      <c r="U110" s="19"/>
      <c r="V110" s="19"/>
      <c r="W110" s="19"/>
      <c r="X110" s="19"/>
      <c r="Y110" s="19"/>
      <c r="Z110" s="19"/>
      <c r="AA110" s="19"/>
      <c r="AB110" s="19"/>
      <c r="AC110" s="19"/>
      <c r="AD110" s="19"/>
      <c r="AE110" s="19"/>
      <c r="AF110" s="19"/>
      <c r="AG110" s="19"/>
      <c r="AH110" s="19"/>
      <c r="AI110" s="19"/>
      <c r="AJ110" s="19"/>
      <c r="AK110" s="19"/>
      <c r="AL110" s="19"/>
      <c r="AM110" s="19"/>
      <c r="AN110" s="19"/>
      <c r="AO110" s="19"/>
      <c r="AP110" s="19"/>
      <c r="AQ110" s="19"/>
      <c r="AR110" s="19"/>
      <c r="AS110" s="19"/>
      <c r="AT110" s="19"/>
      <c r="AU110" s="19"/>
      <c r="AV110" s="19"/>
      <c r="AW110" s="19"/>
      <c r="AX110" s="19"/>
    </row>
    <row r="111">
      <c r="B111" s="7" t="s">
        <v>138</v>
      </c>
      <c r="C111" s="19"/>
      <c r="D111" s="19"/>
      <c r="E111" s="19"/>
      <c r="F111" s="19"/>
      <c r="G111" s="19"/>
      <c r="H111" s="19"/>
      <c r="I111" s="19"/>
      <c r="J111" s="19"/>
      <c r="K111" s="19"/>
      <c r="L111" s="19"/>
      <c r="M111" s="19"/>
      <c r="N111" s="19"/>
      <c r="O111" s="19"/>
      <c r="P111" s="19"/>
      <c r="Q111" s="19"/>
      <c r="R111" s="19"/>
      <c r="S111" s="19"/>
      <c r="T111" s="19"/>
      <c r="U111" s="19"/>
      <c r="V111" s="19"/>
      <c r="W111" s="19"/>
      <c r="X111" s="19"/>
      <c r="Y111" s="19"/>
      <c r="Z111" s="19"/>
      <c r="AA111" s="19"/>
      <c r="AB111" s="19"/>
      <c r="AC111" s="19"/>
      <c r="AD111" s="19"/>
      <c r="AE111" s="19"/>
      <c r="AF111" s="19"/>
      <c r="AG111" s="19"/>
      <c r="AH111" s="19"/>
      <c r="AI111" s="19"/>
      <c r="AJ111" s="19"/>
      <c r="AK111" s="19"/>
      <c r="AL111" s="19"/>
      <c r="AM111" s="19"/>
      <c r="AN111" s="19"/>
      <c r="AO111" s="19"/>
      <c r="AP111" s="19"/>
      <c r="AQ111" s="19"/>
      <c r="AR111" s="19"/>
      <c r="AS111" s="19"/>
      <c r="AT111" s="19"/>
      <c r="AU111" s="19"/>
      <c r="AV111" s="19"/>
      <c r="AW111" s="19"/>
      <c r="AX111" s="19"/>
    </row>
    <row r="112">
      <c r="B112" s="23" t="s">
        <v>79</v>
      </c>
      <c r="C112" s="19"/>
      <c r="D112" s="19"/>
      <c r="E112" s="19"/>
      <c r="F112" s="19"/>
      <c r="G112" s="19"/>
      <c r="H112" s="19"/>
      <c r="I112" s="19"/>
      <c r="J112" s="19"/>
      <c r="K112" s="19"/>
      <c r="L112" s="19"/>
      <c r="M112" s="19"/>
      <c r="N112" s="19"/>
      <c r="O112" s="19"/>
      <c r="P112" s="19"/>
      <c r="Q112" s="19"/>
      <c r="R112" s="19"/>
      <c r="S112" s="19"/>
      <c r="T112" s="19"/>
      <c r="U112" s="19"/>
      <c r="V112" s="19"/>
      <c r="W112" s="19"/>
      <c r="X112" s="19"/>
      <c r="Y112" s="19"/>
      <c r="Z112" s="19"/>
      <c r="AA112" s="19"/>
      <c r="AB112" s="19"/>
      <c r="AC112" s="19"/>
      <c r="AD112" s="19"/>
      <c r="AE112" s="19"/>
      <c r="AF112" s="19"/>
      <c r="AG112" s="19"/>
      <c r="AH112" s="19"/>
      <c r="AI112" s="19"/>
      <c r="AJ112" s="19"/>
      <c r="AK112" s="19"/>
      <c r="AL112" s="19"/>
      <c r="AM112" s="19"/>
      <c r="AN112" s="19"/>
      <c r="AO112" s="19"/>
      <c r="AP112" s="19"/>
      <c r="AQ112" s="19"/>
      <c r="AR112" s="19"/>
      <c r="AS112" s="19"/>
      <c r="AT112" s="19"/>
      <c r="AU112" s="19"/>
      <c r="AV112" s="19"/>
      <c r="AW112" s="19"/>
      <c r="AX112" s="19"/>
    </row>
    <row r="113">
      <c r="B113" t="s">
        <v>132</v>
      </c>
      <c r="C113" s="19" t="n">
        <v>0.0355857716961956</v>
      </c>
      <c r="D113" s="19" t="n">
        <v>0.0187656071618707</v>
      </c>
      <c r="E113" s="19" t="n">
        <v>0.0264171197957262</v>
      </c>
      <c r="F113" s="19" t="n">
        <v>0.0350836728152581</v>
      </c>
      <c r="G113" s="19" t="n">
        <v>0.0337280719258421</v>
      </c>
      <c r="H113" s="19" t="n">
        <v>0.0359649080601546</v>
      </c>
      <c r="I113" s="19" t="n">
        <v>0.0557863651125932</v>
      </c>
      <c r="J113" s="19"/>
      <c r="K113" s="19" t="n">
        <v>0.0395212658711601</v>
      </c>
      <c r="L113" s="19" t="n">
        <v>0.0317828246803877</v>
      </c>
      <c r="M113" s="19"/>
      <c r="N113" s="19" t="n">
        <v>0.0283617207534337</v>
      </c>
      <c r="O113" s="19" t="n">
        <v>0.0468853056168926</v>
      </c>
      <c r="P113" s="19" t="n">
        <v>0.0229250015735285</v>
      </c>
      <c r="Q113" s="19" t="n">
        <v>0.0360189723658909</v>
      </c>
      <c r="R113" s="19" t="n">
        <v>0.044620146856946</v>
      </c>
      <c r="S113" s="19" t="n">
        <v>0.0109544750479338</v>
      </c>
      <c r="T113" s="19" t="n">
        <v>0.0415984270610553</v>
      </c>
      <c r="U113" s="19" t="n">
        <v>0.0230951755354494</v>
      </c>
      <c r="V113" s="19" t="n">
        <v>0.0474514988541592</v>
      </c>
      <c r="W113" s="19" t="n">
        <v>0.0470115208822709</v>
      </c>
      <c r="X113" s="19" t="n">
        <v>0.0289171507713874</v>
      </c>
      <c r="Y113" s="19" t="n">
        <v>0.0394957991870184</v>
      </c>
      <c r="Z113" s="19"/>
      <c r="AA113" s="19" t="n">
        <v>0.0225862333312776</v>
      </c>
      <c r="AB113" s="19" t="n">
        <v>0.0389747029644909</v>
      </c>
      <c r="AC113" s="19" t="n">
        <v>0.0275373461961318</v>
      </c>
      <c r="AD113" s="19" t="n">
        <v>0.0541013994382592</v>
      </c>
      <c r="AE113" s="19"/>
      <c r="AF113" s="19" t="n">
        <v>0.0277574036863462</v>
      </c>
      <c r="AG113" s="19" t="n">
        <v>0.0521794571761042</v>
      </c>
      <c r="AH113" s="19" t="n">
        <v>0.039780362560805</v>
      </c>
      <c r="AI113" s="19" t="n">
        <v>0.00882624663454004</v>
      </c>
      <c r="AJ113" s="19" t="n">
        <v>0.0324718349703274</v>
      </c>
      <c r="AK113" s="19" t="n">
        <v>0.0339136321773501</v>
      </c>
      <c r="AL113" s="19" t="n">
        <v>0.0235593723531396</v>
      </c>
      <c r="AM113" s="19" t="n">
        <v>0</v>
      </c>
      <c r="AN113" s="19" t="n">
        <v>0.0349486365765338</v>
      </c>
      <c r="AO113" s="19" t="n">
        <v>0.0181063898552752</v>
      </c>
      <c r="AP113" s="19" t="n">
        <v>0.0537322375591708</v>
      </c>
      <c r="AQ113" s="19" t="n">
        <v>0</v>
      </c>
      <c r="AR113" s="19" t="n">
        <v>0</v>
      </c>
      <c r="AS113" s="19" t="n">
        <v>0</v>
      </c>
      <c r="AT113" s="19" t="n">
        <v>0</v>
      </c>
      <c r="AU113" s="19" t="n">
        <v>0</v>
      </c>
      <c r="AV113" s="19" t="n">
        <v>0</v>
      </c>
      <c r="AW113" s="19" t="n">
        <v>0</v>
      </c>
      <c r="AX113" s="19" t="n">
        <v>0</v>
      </c>
    </row>
    <row r="114">
      <c r="B114" t="s">
        <v>133</v>
      </c>
      <c r="C114" s="19" t="n">
        <v>0.117860921108067</v>
      </c>
      <c r="D114" s="19" t="n">
        <v>0.111893388307218</v>
      </c>
      <c r="E114" s="19" t="n">
        <v>0.0776701961305514</v>
      </c>
      <c r="F114" s="19" t="n">
        <v>0.0898197365125025</v>
      </c>
      <c r="G114" s="19" t="n">
        <v>0.114388665451637</v>
      </c>
      <c r="H114" s="19" t="n">
        <v>0.148881050807446</v>
      </c>
      <c r="I114" s="19" t="n">
        <v>0.159183241389379</v>
      </c>
      <c r="J114" s="19"/>
      <c r="K114" s="19" t="n">
        <v>0.114418296088976</v>
      </c>
      <c r="L114" s="19" t="n">
        <v>0.121331058081685</v>
      </c>
      <c r="M114" s="19"/>
      <c r="N114" s="19" t="n">
        <v>0.0879512915831569</v>
      </c>
      <c r="O114" s="19" t="n">
        <v>0.134978521434703</v>
      </c>
      <c r="P114" s="19" t="n">
        <v>0.0993485302694145</v>
      </c>
      <c r="Q114" s="19" t="n">
        <v>0.0908847900057558</v>
      </c>
      <c r="R114" s="19" t="n">
        <v>0.133201403891552</v>
      </c>
      <c r="S114" s="19" t="n">
        <v>0.0868599052810714</v>
      </c>
      <c r="T114" s="19" t="n">
        <v>0.129137233881951</v>
      </c>
      <c r="U114" s="19" t="n">
        <v>0.12400171237019</v>
      </c>
      <c r="V114" s="19" t="n">
        <v>0.109598656840576</v>
      </c>
      <c r="W114" s="19" t="n">
        <v>0.154780642915099</v>
      </c>
      <c r="X114" s="19" t="n">
        <v>0.185867500965903</v>
      </c>
      <c r="Y114" s="19" t="n">
        <v>0.138313723828934</v>
      </c>
      <c r="Z114" s="19"/>
      <c r="AA114" s="19" t="n">
        <v>0.0926777000690142</v>
      </c>
      <c r="AB114" s="19" t="n">
        <v>0.151118534842928</v>
      </c>
      <c r="AC114" s="19" t="n">
        <v>0.107973071363738</v>
      </c>
      <c r="AD114" s="19" t="n">
        <v>0.122216325074047</v>
      </c>
      <c r="AE114" s="19"/>
      <c r="AF114" s="19" t="n">
        <v>0.116860566877426</v>
      </c>
      <c r="AG114" s="19" t="n">
        <v>0.165239396537515</v>
      </c>
      <c r="AH114" s="19" t="n">
        <v>0.0560067970696327</v>
      </c>
      <c r="AI114" s="19" t="n">
        <v>0.0567075663593657</v>
      </c>
      <c r="AJ114" s="19" t="n">
        <v>0.0858874359922357</v>
      </c>
      <c r="AK114" s="19" t="n">
        <v>0.0454694111297578</v>
      </c>
      <c r="AL114" s="19" t="n">
        <v>0.0643266198662835</v>
      </c>
      <c r="AM114" s="19" t="n">
        <v>0</v>
      </c>
      <c r="AN114" s="19" t="n">
        <v>0.0814483965078228</v>
      </c>
      <c r="AO114" s="19" t="n">
        <v>0.108847165658335</v>
      </c>
      <c r="AP114" s="19" t="n">
        <v>0.0870072747798193</v>
      </c>
      <c r="AQ114" s="19" t="n">
        <v>0.101337258946972</v>
      </c>
      <c r="AR114" s="19" t="n">
        <v>0.122057392965152</v>
      </c>
      <c r="AS114" s="19" t="n">
        <v>0</v>
      </c>
      <c r="AT114" s="19" t="n">
        <v>0.296096190633258</v>
      </c>
      <c r="AU114" s="19" t="n">
        <v>0</v>
      </c>
      <c r="AV114" s="19" t="n">
        <v>0</v>
      </c>
      <c r="AW114" s="19" t="n">
        <v>0</v>
      </c>
      <c r="AX114" s="19" t="n">
        <v>0.277914084528257</v>
      </c>
    </row>
    <row r="115">
      <c r="B115" t="s">
        <v>134</v>
      </c>
      <c r="C115" s="19" t="n">
        <v>0.251395133114936</v>
      </c>
      <c r="D115" s="19" t="n">
        <v>0.244006986963375</v>
      </c>
      <c r="E115" s="19" t="n">
        <v>0.183169663268591</v>
      </c>
      <c r="F115" s="19" t="n">
        <v>0.184320119734101</v>
      </c>
      <c r="G115" s="19" t="n">
        <v>0.253688127111535</v>
      </c>
      <c r="H115" s="19" t="n">
        <v>0.30668417828786</v>
      </c>
      <c r="I115" s="19" t="n">
        <v>0.327094514622393</v>
      </c>
      <c r="J115" s="19"/>
      <c r="K115" s="19" t="n">
        <v>0.246876471951099</v>
      </c>
      <c r="L115" s="19" t="n">
        <v>0.255080132697612</v>
      </c>
      <c r="M115" s="19"/>
      <c r="N115" s="19" t="n">
        <v>0.178355599221941</v>
      </c>
      <c r="O115" s="19" t="n">
        <v>0.238204879678864</v>
      </c>
      <c r="P115" s="19" t="n">
        <v>0.266651299134557</v>
      </c>
      <c r="Q115" s="19" t="n">
        <v>0.345559089647977</v>
      </c>
      <c r="R115" s="19" t="n">
        <v>0.219957183859204</v>
      </c>
      <c r="S115" s="19" t="n">
        <v>0.322000891599811</v>
      </c>
      <c r="T115" s="19" t="n">
        <v>0.268583512707553</v>
      </c>
      <c r="U115" s="19" t="n">
        <v>0.221959606305626</v>
      </c>
      <c r="V115" s="19" t="n">
        <v>0.221926099483986</v>
      </c>
      <c r="W115" s="19" t="n">
        <v>0.274193658900496</v>
      </c>
      <c r="X115" s="19" t="n">
        <v>0.277756853711513</v>
      </c>
      <c r="Y115" s="19" t="n">
        <v>0.175138110245538</v>
      </c>
      <c r="Z115" s="19"/>
      <c r="AA115" s="19" t="n">
        <v>0.205552720370998</v>
      </c>
      <c r="AB115" s="19" t="n">
        <v>0.252650776510971</v>
      </c>
      <c r="AC115" s="19" t="n">
        <v>0.258658676782462</v>
      </c>
      <c r="AD115" s="19" t="n">
        <v>0.293664502673828</v>
      </c>
      <c r="AE115" s="19"/>
      <c r="AF115" s="19" t="n">
        <v>0.267512024867143</v>
      </c>
      <c r="AG115" s="19" t="n">
        <v>0.317235712577266</v>
      </c>
      <c r="AH115" s="19" t="n">
        <v>0.167331659099048</v>
      </c>
      <c r="AI115" s="19" t="n">
        <v>0.149843906806952</v>
      </c>
      <c r="AJ115" s="19" t="n">
        <v>0.232458542809264</v>
      </c>
      <c r="AK115" s="19" t="n">
        <v>0.155986447838587</v>
      </c>
      <c r="AL115" s="19" t="n">
        <v>0.123916750886405</v>
      </c>
      <c r="AM115" s="19" t="n">
        <v>0</v>
      </c>
      <c r="AN115" s="19" t="n">
        <v>0.158710488263866</v>
      </c>
      <c r="AO115" s="19" t="n">
        <v>0.266423945200703</v>
      </c>
      <c r="AP115" s="19" t="n">
        <v>0.183320308179541</v>
      </c>
      <c r="AQ115" s="19" t="n">
        <v>0.289980056639891</v>
      </c>
      <c r="AR115" s="19" t="n">
        <v>0.197186699581043</v>
      </c>
      <c r="AS115" s="19" t="n">
        <v>0.102765527420802</v>
      </c>
      <c r="AT115" s="19" t="n">
        <v>0.389102592068026</v>
      </c>
      <c r="AU115" s="19" t="n">
        <v>0.504380017574563</v>
      </c>
      <c r="AV115" s="19" t="n">
        <v>0</v>
      </c>
      <c r="AW115" s="19" t="n">
        <v>0</v>
      </c>
      <c r="AX115" s="19" t="n">
        <v>0</v>
      </c>
    </row>
    <row r="116">
      <c r="B116" t="s">
        <v>135</v>
      </c>
      <c r="C116" s="19" t="n">
        <v>0.39088950771376</v>
      </c>
      <c r="D116" s="19" t="n">
        <v>0.328019595820869</v>
      </c>
      <c r="E116" s="19" t="n">
        <v>0.402884922790031</v>
      </c>
      <c r="F116" s="19" t="n">
        <v>0.429431502142389</v>
      </c>
      <c r="G116" s="19" t="n">
        <v>0.424551616216101</v>
      </c>
      <c r="H116" s="19" t="n">
        <v>0.40232326453557</v>
      </c>
      <c r="I116" s="19" t="n">
        <v>0.356362627666421</v>
      </c>
      <c r="J116" s="19"/>
      <c r="K116" s="19" t="n">
        <v>0.397529363464651</v>
      </c>
      <c r="L116" s="19" t="n">
        <v>0.3847918503786</v>
      </c>
      <c r="M116" s="19"/>
      <c r="N116" s="19" t="n">
        <v>0.382198529727641</v>
      </c>
      <c r="O116" s="19" t="n">
        <v>0.427364567101707</v>
      </c>
      <c r="P116" s="19" t="n">
        <v>0.385327463824571</v>
      </c>
      <c r="Q116" s="19" t="n">
        <v>0.353769932769952</v>
      </c>
      <c r="R116" s="19" t="n">
        <v>0.429367079846001</v>
      </c>
      <c r="S116" s="19" t="n">
        <v>0.379964378093151</v>
      </c>
      <c r="T116" s="19" t="n">
        <v>0.408670046968573</v>
      </c>
      <c r="U116" s="19" t="n">
        <v>0.469387867309507</v>
      </c>
      <c r="V116" s="19" t="n">
        <v>0.420565270873625</v>
      </c>
      <c r="W116" s="19" t="n">
        <v>0.340879461864959</v>
      </c>
      <c r="X116" s="19" t="n">
        <v>0.311974362933615</v>
      </c>
      <c r="Y116" s="19" t="n">
        <v>0.363614560159189</v>
      </c>
      <c r="Z116" s="19"/>
      <c r="AA116" s="19" t="n">
        <v>0.421526787063409</v>
      </c>
      <c r="AB116" s="19" t="n">
        <v>0.402708189321315</v>
      </c>
      <c r="AC116" s="19" t="n">
        <v>0.397877446526586</v>
      </c>
      <c r="AD116" s="19" t="n">
        <v>0.337833389715526</v>
      </c>
      <c r="AE116" s="19"/>
      <c r="AF116" s="19" t="n">
        <v>0.329733840717875</v>
      </c>
      <c r="AG116" s="19" t="n">
        <v>0.368783992310846</v>
      </c>
      <c r="AH116" s="19" t="n">
        <v>0.456970433717191</v>
      </c>
      <c r="AI116" s="19" t="n">
        <v>0.388033553968863</v>
      </c>
      <c r="AJ116" s="19" t="n">
        <v>0.329195031970197</v>
      </c>
      <c r="AK116" s="19" t="n">
        <v>0.423272953838392</v>
      </c>
      <c r="AL116" s="19" t="n">
        <v>0.490436320833796</v>
      </c>
      <c r="AM116" s="19" t="n">
        <v>0.465554238906898</v>
      </c>
      <c r="AN116" s="19" t="n">
        <v>0.453165024996199</v>
      </c>
      <c r="AO116" s="19" t="n">
        <v>0.382288056458975</v>
      </c>
      <c r="AP116" s="19" t="n">
        <v>0.2897257492828</v>
      </c>
      <c r="AQ116" s="19" t="n">
        <v>0.423931559381499</v>
      </c>
      <c r="AR116" s="19" t="n">
        <v>0.576189138579549</v>
      </c>
      <c r="AS116" s="19" t="n">
        <v>0.4083576805987</v>
      </c>
      <c r="AT116" s="19" t="n">
        <v>0</v>
      </c>
      <c r="AU116" s="19" t="n">
        <v>0</v>
      </c>
      <c r="AV116" s="19" t="n">
        <v>0.415332658750111</v>
      </c>
      <c r="AW116" s="19" t="n">
        <v>0.294727388085214</v>
      </c>
      <c r="AX116" s="19" t="n">
        <v>0.242293032388405</v>
      </c>
    </row>
    <row r="117">
      <c r="B117" t="s">
        <v>136</v>
      </c>
      <c r="C117" s="19" t="n">
        <v>0.191770127250741</v>
      </c>
      <c r="D117" s="19" t="n">
        <v>0.260232053953207</v>
      </c>
      <c r="E117" s="19" t="n">
        <v>0.288825093776227</v>
      </c>
      <c r="F117" s="19" t="n">
        <v>0.255797954435445</v>
      </c>
      <c r="G117" s="19" t="n">
        <v>0.165147091233948</v>
      </c>
      <c r="H117" s="19" t="n">
        <v>0.0962756140458209</v>
      </c>
      <c r="I117" s="19" t="n">
        <v>0.101573251209214</v>
      </c>
      <c r="J117" s="19"/>
      <c r="K117" s="19" t="n">
        <v>0.194761947448322</v>
      </c>
      <c r="L117" s="19" t="n">
        <v>0.189037674101549</v>
      </c>
      <c r="M117" s="19"/>
      <c r="N117" s="19" t="n">
        <v>0.304657613508396</v>
      </c>
      <c r="O117" s="19" t="n">
        <v>0.14160839234966</v>
      </c>
      <c r="P117" s="19" t="n">
        <v>0.219406217474046</v>
      </c>
      <c r="Q117" s="19" t="n">
        <v>0.168347677908168</v>
      </c>
      <c r="R117" s="19" t="n">
        <v>0.172854185546297</v>
      </c>
      <c r="S117" s="19" t="n">
        <v>0.179328798226044</v>
      </c>
      <c r="T117" s="19" t="n">
        <v>0.141622756883639</v>
      </c>
      <c r="U117" s="19" t="n">
        <v>0.14039195687364</v>
      </c>
      <c r="V117" s="19" t="n">
        <v>0.186731082261278</v>
      </c>
      <c r="W117" s="19" t="n">
        <v>0.16693433298396</v>
      </c>
      <c r="X117" s="19" t="n">
        <v>0.176210765234126</v>
      </c>
      <c r="Y117" s="19" t="n">
        <v>0.283437806579321</v>
      </c>
      <c r="Z117" s="19"/>
      <c r="AA117" s="19" t="n">
        <v>0.250916777102741</v>
      </c>
      <c r="AB117" s="19" t="n">
        <v>0.141667817934394</v>
      </c>
      <c r="AC117" s="19" t="n">
        <v>0.193197902939703</v>
      </c>
      <c r="AD117" s="19" t="n">
        <v>0.179643559080517</v>
      </c>
      <c r="AE117" s="19"/>
      <c r="AF117" s="19" t="n">
        <v>0.251852351284103</v>
      </c>
      <c r="AG117" s="19" t="n">
        <v>0.093576365620223</v>
      </c>
      <c r="AH117" s="19" t="n">
        <v>0.279910747553323</v>
      </c>
      <c r="AI117" s="19" t="n">
        <v>0.357147171431132</v>
      </c>
      <c r="AJ117" s="19" t="n">
        <v>0.24591781665787</v>
      </c>
      <c r="AK117" s="19" t="n">
        <v>0.308817880443366</v>
      </c>
      <c r="AL117" s="19" t="n">
        <v>0.262388800102027</v>
      </c>
      <c r="AM117" s="19" t="n">
        <v>0.534445761093102</v>
      </c>
      <c r="AN117" s="19" t="n">
        <v>0.26408348938202</v>
      </c>
      <c r="AO117" s="19" t="n">
        <v>0.217784632007432</v>
      </c>
      <c r="AP117" s="19" t="n">
        <v>0.362054298571843</v>
      </c>
      <c r="AQ117" s="19" t="n">
        <v>0.171224320616889</v>
      </c>
      <c r="AR117" s="19" t="n">
        <v>0.104566768874257</v>
      </c>
      <c r="AS117" s="19" t="n">
        <v>0.488876791980498</v>
      </c>
      <c r="AT117" s="19" t="n">
        <v>0</v>
      </c>
      <c r="AU117" s="19" t="n">
        <v>0.495619982425437</v>
      </c>
      <c r="AV117" s="19" t="n">
        <v>0.584667341249889</v>
      </c>
      <c r="AW117" s="19" t="n">
        <v>0.705272611914786</v>
      </c>
      <c r="AX117" s="19" t="n">
        <v>0.479792883083338</v>
      </c>
    </row>
    <row r="118">
      <c r="B118" t="s">
        <v>77</v>
      </c>
      <c r="C118" s="19" t="n">
        <v>0.0124985391163009</v>
      </c>
      <c r="D118" s="19" t="n">
        <v>0.03708236779346</v>
      </c>
      <c r="E118" s="19" t="n">
        <v>0.0210330042388733</v>
      </c>
      <c r="F118" s="19" t="n">
        <v>0.00554701436030362</v>
      </c>
      <c r="G118" s="19" t="n">
        <v>0.00849642806093835</v>
      </c>
      <c r="H118" s="19" t="n">
        <v>0.00987098426314864</v>
      </c>
      <c r="I118" s="19" t="n">
        <v>0</v>
      </c>
      <c r="J118" s="19"/>
      <c r="K118" s="19" t="n">
        <v>0.00689265517579111</v>
      </c>
      <c r="L118" s="19" t="n">
        <v>0.0179764600601657</v>
      </c>
      <c r="M118" s="19"/>
      <c r="N118" s="19" t="n">
        <v>0.018475245205431</v>
      </c>
      <c r="O118" s="19" t="n">
        <v>0.0109583338181734</v>
      </c>
      <c r="P118" s="19" t="n">
        <v>0.00634148772388394</v>
      </c>
      <c r="Q118" s="19" t="n">
        <v>0.00541953730225642</v>
      </c>
      <c r="R118" s="19" t="n">
        <v>0</v>
      </c>
      <c r="S118" s="19" t="n">
        <v>0.020891551751989</v>
      </c>
      <c r="T118" s="19" t="n">
        <v>0.0103880224972293</v>
      </c>
      <c r="U118" s="19" t="n">
        <v>0.0211636816055887</v>
      </c>
      <c r="V118" s="19" t="n">
        <v>0.0137273916863759</v>
      </c>
      <c r="W118" s="19" t="n">
        <v>0.016200382453215</v>
      </c>
      <c r="X118" s="19" t="n">
        <v>0.0192733663834548</v>
      </c>
      <c r="Y118" s="19" t="n">
        <v>0</v>
      </c>
      <c r="Z118" s="19"/>
      <c r="AA118" s="19" t="n">
        <v>0.00673978206256063</v>
      </c>
      <c r="AB118" s="19" t="n">
        <v>0.0128799784259014</v>
      </c>
      <c r="AC118" s="19" t="n">
        <v>0.0147555561913794</v>
      </c>
      <c r="AD118" s="19" t="n">
        <v>0.0125408240178229</v>
      </c>
      <c r="AE118" s="19"/>
      <c r="AF118" s="19" t="n">
        <v>0.00628381256710629</v>
      </c>
      <c r="AG118" s="19" t="n">
        <v>0.00298507577804619</v>
      </c>
      <c r="AH118" s="19" t="n">
        <v>0</v>
      </c>
      <c r="AI118" s="19" t="n">
        <v>0.0394415547991473</v>
      </c>
      <c r="AJ118" s="19" t="n">
        <v>0.0740693376001061</v>
      </c>
      <c r="AK118" s="19" t="n">
        <v>0.0325396745725457</v>
      </c>
      <c r="AL118" s="19" t="n">
        <v>0.0353721359583491</v>
      </c>
      <c r="AM118" s="19" t="n">
        <v>0</v>
      </c>
      <c r="AN118" s="19" t="n">
        <v>0.00764396427355828</v>
      </c>
      <c r="AO118" s="19" t="n">
        <v>0.00654981081927994</v>
      </c>
      <c r="AP118" s="19" t="n">
        <v>0.0241601316268259</v>
      </c>
      <c r="AQ118" s="19" t="n">
        <v>0.013526804414748</v>
      </c>
      <c r="AR118" s="19" t="n">
        <v>0</v>
      </c>
      <c r="AS118" s="19" t="n">
        <v>0</v>
      </c>
      <c r="AT118" s="19" t="n">
        <v>0.314801217298716</v>
      </c>
      <c r="AU118" s="19" t="n">
        <v>0</v>
      </c>
      <c r="AV118" s="19" t="n">
        <v>0</v>
      </c>
      <c r="AW118" s="19" t="n">
        <v>0</v>
      </c>
      <c r="AX118" s="19" t="n">
        <v>0</v>
      </c>
    </row>
    <row r="119">
      <c r="C119" s="19"/>
      <c r="D119" s="19"/>
      <c r="E119" s="19"/>
      <c r="F119" s="19"/>
      <c r="G119" s="19"/>
      <c r="H119" s="19"/>
      <c r="I119" s="19"/>
      <c r="J119" s="19"/>
      <c r="K119" s="19"/>
      <c r="L119" s="19"/>
      <c r="M119" s="19"/>
      <c r="N119" s="19"/>
      <c r="O119" s="19"/>
      <c r="P119" s="19"/>
      <c r="Q119" s="19"/>
      <c r="R119" s="19"/>
      <c r="S119" s="19"/>
      <c r="T119" s="19"/>
      <c r="U119" s="19"/>
      <c r="V119" s="19"/>
      <c r="W119" s="19"/>
      <c r="X119" s="19"/>
      <c r="Y119" s="19"/>
      <c r="Z119" s="19"/>
      <c r="AA119" s="19"/>
      <c r="AB119" s="19"/>
      <c r="AC119" s="19"/>
      <c r="AD119" s="19"/>
      <c r="AE119" s="19"/>
      <c r="AF119" s="19"/>
      <c r="AG119" s="19"/>
      <c r="AH119" s="19"/>
      <c r="AI119" s="19"/>
      <c r="AJ119" s="19"/>
      <c r="AK119" s="19"/>
      <c r="AL119" s="19"/>
      <c r="AM119" s="19"/>
      <c r="AN119" s="19"/>
      <c r="AO119" s="19"/>
      <c r="AP119" s="19"/>
      <c r="AQ119" s="19"/>
      <c r="AR119" s="19"/>
      <c r="AS119" s="19"/>
      <c r="AT119" s="19"/>
      <c r="AU119" s="19"/>
      <c r="AV119" s="19"/>
      <c r="AW119" s="19"/>
      <c r="AX119" s="19"/>
    </row>
    <row r="120">
      <c r="B120" s="7" t="s">
        <v>139</v>
      </c>
      <c r="C120" s="19"/>
      <c r="D120" s="19"/>
      <c r="E120" s="19"/>
      <c r="F120" s="19"/>
      <c r="G120" s="19"/>
      <c r="H120" s="19"/>
      <c r="I120" s="19"/>
      <c r="J120" s="19"/>
      <c r="K120" s="19"/>
      <c r="L120" s="19"/>
      <c r="M120" s="19"/>
      <c r="N120" s="19"/>
      <c r="O120" s="19"/>
      <c r="P120" s="19"/>
      <c r="Q120" s="19"/>
      <c r="R120" s="19"/>
      <c r="S120" s="19"/>
      <c r="T120" s="19"/>
      <c r="U120" s="19"/>
      <c r="V120" s="19"/>
      <c r="W120" s="19"/>
      <c r="X120" s="19"/>
      <c r="Y120" s="19"/>
      <c r="Z120" s="19"/>
      <c r="AA120" s="19"/>
      <c r="AB120" s="19"/>
      <c r="AC120" s="19"/>
      <c r="AD120" s="19"/>
      <c r="AE120" s="19"/>
      <c r="AF120" s="19"/>
      <c r="AG120" s="19"/>
      <c r="AH120" s="19"/>
      <c r="AI120" s="19"/>
      <c r="AJ120" s="19"/>
      <c r="AK120" s="19"/>
      <c r="AL120" s="19"/>
      <c r="AM120" s="19"/>
      <c r="AN120" s="19"/>
      <c r="AO120" s="19"/>
      <c r="AP120" s="19"/>
      <c r="AQ120" s="19"/>
      <c r="AR120" s="19"/>
      <c r="AS120" s="19"/>
      <c r="AT120" s="19"/>
      <c r="AU120" s="19"/>
      <c r="AV120" s="19"/>
      <c r="AW120" s="19"/>
      <c r="AX120" s="19"/>
    </row>
    <row r="121">
      <c r="B121" s="23" t="s">
        <v>79</v>
      </c>
      <c r="C121" s="19"/>
      <c r="D121" s="19"/>
      <c r="E121" s="19"/>
      <c r="F121" s="19"/>
      <c r="G121" s="19"/>
      <c r="H121" s="19"/>
      <c r="I121" s="19"/>
      <c r="J121" s="19"/>
      <c r="K121" s="19"/>
      <c r="L121" s="19"/>
      <c r="M121" s="19"/>
      <c r="N121" s="19"/>
      <c r="O121" s="19"/>
      <c r="P121" s="19"/>
      <c r="Q121" s="19"/>
      <c r="R121" s="19"/>
      <c r="S121" s="19"/>
      <c r="T121" s="19"/>
      <c r="U121" s="19"/>
      <c r="V121" s="19"/>
      <c r="W121" s="19"/>
      <c r="X121" s="19"/>
      <c r="Y121" s="19"/>
      <c r="Z121" s="19"/>
      <c r="AA121" s="19"/>
      <c r="AB121" s="19"/>
      <c r="AC121" s="19"/>
      <c r="AD121" s="19"/>
      <c r="AE121" s="19"/>
      <c r="AF121" s="19"/>
      <c r="AG121" s="19"/>
      <c r="AH121" s="19"/>
      <c r="AI121" s="19"/>
      <c r="AJ121" s="19"/>
      <c r="AK121" s="19"/>
      <c r="AL121" s="19"/>
      <c r="AM121" s="19"/>
      <c r="AN121" s="19"/>
      <c r="AO121" s="19"/>
      <c r="AP121" s="19"/>
      <c r="AQ121" s="19"/>
      <c r="AR121" s="19"/>
      <c r="AS121" s="19"/>
      <c r="AT121" s="19"/>
      <c r="AU121" s="19"/>
      <c r="AV121" s="19"/>
      <c r="AW121" s="19"/>
      <c r="AX121" s="19"/>
    </row>
    <row r="122">
      <c r="B122" t="s">
        <v>132</v>
      </c>
      <c r="C122" s="19" t="n">
        <v>0.0275694795097542</v>
      </c>
      <c r="D122" s="19" t="n">
        <v>0.0298275550253836</v>
      </c>
      <c r="E122" s="19" t="n">
        <v>0.0213819458390297</v>
      </c>
      <c r="F122" s="19" t="n">
        <v>0.0245277698959443</v>
      </c>
      <c r="G122" s="19" t="n">
        <v>0.033998677629465</v>
      </c>
      <c r="H122" s="19" t="n">
        <v>0.0354251031894075</v>
      </c>
      <c r="I122" s="19" t="n">
        <v>0.0230818014362696</v>
      </c>
      <c r="J122" s="19"/>
      <c r="K122" s="19" t="n">
        <v>0.0262037908771439</v>
      </c>
      <c r="L122" s="19" t="n">
        <v>0.0289276084145698</v>
      </c>
      <c r="M122" s="19"/>
      <c r="N122" s="19" t="n">
        <v>0.0281593081585426</v>
      </c>
      <c r="O122" s="19" t="n">
        <v>0.0437304384229915</v>
      </c>
      <c r="P122" s="19" t="n">
        <v>0.00582765050140056</v>
      </c>
      <c r="Q122" s="19" t="n">
        <v>0</v>
      </c>
      <c r="R122" s="19" t="n">
        <v>0.0325548171390248</v>
      </c>
      <c r="S122" s="19" t="n">
        <v>0.00551739225647362</v>
      </c>
      <c r="T122" s="19" t="n">
        <v>0.0355283438398684</v>
      </c>
      <c r="U122" s="19" t="n">
        <v>0.0491653200180874</v>
      </c>
      <c r="V122" s="19" t="n">
        <v>0.0490821746652736</v>
      </c>
      <c r="W122" s="19" t="n">
        <v>0.0304618624971369</v>
      </c>
      <c r="X122" s="19" t="n">
        <v>0</v>
      </c>
      <c r="Y122" s="19" t="n">
        <v>0.0588853906779101</v>
      </c>
      <c r="Z122" s="19"/>
      <c r="AA122" s="19" t="n">
        <v>0.0157661645726034</v>
      </c>
      <c r="AB122" s="19" t="n">
        <v>0.0193430872677709</v>
      </c>
      <c r="AC122" s="19" t="n">
        <v>0.0437650631700427</v>
      </c>
      <c r="AD122" s="19" t="n">
        <v>0.0353149708603004</v>
      </c>
      <c r="AE122" s="19"/>
      <c r="AF122" s="19" t="n">
        <v>0.0205448780373911</v>
      </c>
      <c r="AG122" s="19" t="n">
        <v>0.034646966691059</v>
      </c>
      <c r="AH122" s="19" t="n">
        <v>0.0166026222077016</v>
      </c>
      <c r="AI122" s="19" t="n">
        <v>0.0102982583633089</v>
      </c>
      <c r="AJ122" s="19" t="n">
        <v>0.033148860763144</v>
      </c>
      <c r="AK122" s="19" t="n">
        <v>0.0339136321773501</v>
      </c>
      <c r="AL122" s="19" t="n">
        <v>0.0302906212655333</v>
      </c>
      <c r="AM122" s="19" t="n">
        <v>0</v>
      </c>
      <c r="AN122" s="19" t="n">
        <v>0.0207168463256964</v>
      </c>
      <c r="AO122" s="19" t="n">
        <v>0.0272947826353339</v>
      </c>
      <c r="AP122" s="19" t="n">
        <v>0.0255650060890944</v>
      </c>
      <c r="AQ122" s="19" t="n">
        <v>0.0225768324968284</v>
      </c>
      <c r="AR122" s="19" t="n">
        <v>0</v>
      </c>
      <c r="AS122" s="19" t="n">
        <v>0</v>
      </c>
      <c r="AT122" s="19" t="n">
        <v>0</v>
      </c>
      <c r="AU122" s="19" t="n">
        <v>0</v>
      </c>
      <c r="AV122" s="19" t="n">
        <v>0</v>
      </c>
      <c r="AW122" s="19" t="n">
        <v>0</v>
      </c>
      <c r="AX122" s="19" t="n">
        <v>0</v>
      </c>
    </row>
    <row r="123">
      <c r="B123" t="s">
        <v>133</v>
      </c>
      <c r="C123" s="19" t="n">
        <v>0.104213805244086</v>
      </c>
      <c r="D123" s="19" t="n">
        <v>0.0838361700297984</v>
      </c>
      <c r="E123" s="19" t="n">
        <v>0.0837341410510283</v>
      </c>
      <c r="F123" s="19" t="n">
        <v>0.0839697350559119</v>
      </c>
      <c r="G123" s="19" t="n">
        <v>0.092470705479334</v>
      </c>
      <c r="H123" s="19" t="n">
        <v>0.120510041659488</v>
      </c>
      <c r="I123" s="19" t="n">
        <v>0.149297686830302</v>
      </c>
      <c r="J123" s="19"/>
      <c r="K123" s="19" t="n">
        <v>0.0988033525774502</v>
      </c>
      <c r="L123" s="19" t="n">
        <v>0.108626607583299</v>
      </c>
      <c r="M123" s="19"/>
      <c r="N123" s="19" t="n">
        <v>0.0583457123099003</v>
      </c>
      <c r="O123" s="19" t="n">
        <v>0.0900584306293524</v>
      </c>
      <c r="P123" s="19" t="n">
        <v>0.0877155778996049</v>
      </c>
      <c r="Q123" s="19" t="n">
        <v>0.131348661263678</v>
      </c>
      <c r="R123" s="19" t="n">
        <v>0.141749918359151</v>
      </c>
      <c r="S123" s="19" t="n">
        <v>0.104716830229941</v>
      </c>
      <c r="T123" s="19" t="n">
        <v>0.114136728975984</v>
      </c>
      <c r="U123" s="19" t="n">
        <v>0.11046396116954</v>
      </c>
      <c r="V123" s="19" t="n">
        <v>0.0985561273175305</v>
      </c>
      <c r="W123" s="19" t="n">
        <v>0.129197828348331</v>
      </c>
      <c r="X123" s="19" t="n">
        <v>0.098850939298632</v>
      </c>
      <c r="Y123" s="19" t="n">
        <v>0.173066990626723</v>
      </c>
      <c r="Z123" s="19"/>
      <c r="AA123" s="19" t="n">
        <v>0.100009341106831</v>
      </c>
      <c r="AB123" s="19" t="n">
        <v>0.127207554985053</v>
      </c>
      <c r="AC123" s="19" t="n">
        <v>0.0771832621670103</v>
      </c>
      <c r="AD123" s="19" t="n">
        <v>0.10733600993501</v>
      </c>
      <c r="AE123" s="19"/>
      <c r="AF123" s="19" t="n">
        <v>0.0948840073505504</v>
      </c>
      <c r="AG123" s="19" t="n">
        <v>0.141634313424396</v>
      </c>
      <c r="AH123" s="19" t="n">
        <v>0.0834035868578931</v>
      </c>
      <c r="AI123" s="19" t="n">
        <v>0.0448263669709982</v>
      </c>
      <c r="AJ123" s="19" t="n">
        <v>0.0756756049624366</v>
      </c>
      <c r="AK123" s="19" t="n">
        <v>0.0146870016953355</v>
      </c>
      <c r="AL123" s="19" t="n">
        <v>0.0500253842201431</v>
      </c>
      <c r="AM123" s="19" t="n">
        <v>0</v>
      </c>
      <c r="AN123" s="19" t="n">
        <v>0.0746618094269669</v>
      </c>
      <c r="AO123" s="19" t="n">
        <v>0.104993849271315</v>
      </c>
      <c r="AP123" s="19" t="n">
        <v>0.113751358723382</v>
      </c>
      <c r="AQ123" s="19" t="n">
        <v>0.10571358843416</v>
      </c>
      <c r="AR123" s="19" t="n">
        <v>0</v>
      </c>
      <c r="AS123" s="19" t="n">
        <v>0</v>
      </c>
      <c r="AT123" s="19" t="n">
        <v>0.314801217298716</v>
      </c>
      <c r="AU123" s="19" t="n">
        <v>0</v>
      </c>
      <c r="AV123" s="19" t="n">
        <v>0</v>
      </c>
      <c r="AW123" s="19" t="n">
        <v>0</v>
      </c>
      <c r="AX123" s="19" t="n">
        <v>0</v>
      </c>
    </row>
    <row r="124">
      <c r="B124" t="s">
        <v>134</v>
      </c>
      <c r="C124" s="19" t="n">
        <v>0.176745730771753</v>
      </c>
      <c r="D124" s="19" t="n">
        <v>0.161718105453838</v>
      </c>
      <c r="E124" s="19" t="n">
        <v>0.162939446293976</v>
      </c>
      <c r="F124" s="19" t="n">
        <v>0.151962313814917</v>
      </c>
      <c r="G124" s="19" t="n">
        <v>0.182515230441442</v>
      </c>
      <c r="H124" s="19" t="n">
        <v>0.17104068791871</v>
      </c>
      <c r="I124" s="19" t="n">
        <v>0.217087188474293</v>
      </c>
      <c r="J124" s="19"/>
      <c r="K124" s="19" t="n">
        <v>0.169746540627401</v>
      </c>
      <c r="L124" s="19" t="n">
        <v>0.183740312528174</v>
      </c>
      <c r="M124" s="19"/>
      <c r="N124" s="19" t="n">
        <v>0.162798862611544</v>
      </c>
      <c r="O124" s="19" t="n">
        <v>0.159753017888431</v>
      </c>
      <c r="P124" s="19" t="n">
        <v>0.206084824596252</v>
      </c>
      <c r="Q124" s="19" t="n">
        <v>0.218921871401926</v>
      </c>
      <c r="R124" s="19" t="n">
        <v>0.122541423811503</v>
      </c>
      <c r="S124" s="19" t="n">
        <v>0.216382958514864</v>
      </c>
      <c r="T124" s="19" t="n">
        <v>0.15874331964907</v>
      </c>
      <c r="U124" s="19" t="n">
        <v>0.214765370437689</v>
      </c>
      <c r="V124" s="19" t="n">
        <v>0.177329836672842</v>
      </c>
      <c r="W124" s="19" t="n">
        <v>0.173667409447362</v>
      </c>
      <c r="X124" s="19" t="n">
        <v>0.160953770964949</v>
      </c>
      <c r="Y124" s="19" t="n">
        <v>0.148825041251551</v>
      </c>
      <c r="Z124" s="19"/>
      <c r="AA124" s="19" t="n">
        <v>0.138387045733622</v>
      </c>
      <c r="AB124" s="19" t="n">
        <v>0.187002018719366</v>
      </c>
      <c r="AC124" s="19" t="n">
        <v>0.187481927689566</v>
      </c>
      <c r="AD124" s="19" t="n">
        <v>0.198710716583729</v>
      </c>
      <c r="AE124" s="19"/>
      <c r="AF124" s="19" t="n">
        <v>0.178864181296087</v>
      </c>
      <c r="AG124" s="19" t="n">
        <v>0.209972630360133</v>
      </c>
      <c r="AH124" s="19" t="n">
        <v>0.135819596918124</v>
      </c>
      <c r="AI124" s="19" t="n">
        <v>0.150907323534389</v>
      </c>
      <c r="AJ124" s="19" t="n">
        <v>0.228624867015126</v>
      </c>
      <c r="AK124" s="19" t="n">
        <v>0.0898570955252282</v>
      </c>
      <c r="AL124" s="19" t="n">
        <v>0.108064646933185</v>
      </c>
      <c r="AM124" s="19" t="n">
        <v>0</v>
      </c>
      <c r="AN124" s="19" t="n">
        <v>0.145885592506915</v>
      </c>
      <c r="AO124" s="19" t="n">
        <v>0.192361094128472</v>
      </c>
      <c r="AP124" s="19" t="n">
        <v>0.10716646994866</v>
      </c>
      <c r="AQ124" s="19" t="n">
        <v>0.159972756627275</v>
      </c>
      <c r="AR124" s="19" t="n">
        <v>0.0944187737802553</v>
      </c>
      <c r="AS124" s="19" t="n">
        <v>0.102765527420802</v>
      </c>
      <c r="AT124" s="19" t="n">
        <v>0.296096190633258</v>
      </c>
      <c r="AU124" s="19" t="n">
        <v>0.504380017574563</v>
      </c>
      <c r="AV124" s="19" t="n">
        <v>0</v>
      </c>
      <c r="AW124" s="19" t="n">
        <v>0</v>
      </c>
      <c r="AX124" s="19" t="n">
        <v>0.277914084528257</v>
      </c>
    </row>
    <row r="125">
      <c r="B125" t="s">
        <v>135</v>
      </c>
      <c r="C125" s="19" t="n">
        <v>0.390002501445298</v>
      </c>
      <c r="D125" s="19" t="n">
        <v>0.350595310355943</v>
      </c>
      <c r="E125" s="19" t="n">
        <v>0.371329778210068</v>
      </c>
      <c r="F125" s="19" t="n">
        <v>0.385688166472055</v>
      </c>
      <c r="G125" s="19" t="n">
        <v>0.381538577288432</v>
      </c>
      <c r="H125" s="19" t="n">
        <v>0.407954351848816</v>
      </c>
      <c r="I125" s="19" t="n">
        <v>0.429486596239303</v>
      </c>
      <c r="J125" s="19"/>
      <c r="K125" s="19" t="n">
        <v>0.407644174594746</v>
      </c>
      <c r="L125" s="19" t="n">
        <v>0.373176924614306</v>
      </c>
      <c r="M125" s="19"/>
      <c r="N125" s="19" t="n">
        <v>0.353839161158883</v>
      </c>
      <c r="O125" s="19" t="n">
        <v>0.424323573093318</v>
      </c>
      <c r="P125" s="19" t="n">
        <v>0.429751361156594</v>
      </c>
      <c r="Q125" s="19" t="n">
        <v>0.398100734579088</v>
      </c>
      <c r="R125" s="19" t="n">
        <v>0.445527883367487</v>
      </c>
      <c r="S125" s="19" t="n">
        <v>0.358634186936137</v>
      </c>
      <c r="T125" s="19" t="n">
        <v>0.352877757381267</v>
      </c>
      <c r="U125" s="19" t="n">
        <v>0.348060872177877</v>
      </c>
      <c r="V125" s="19" t="n">
        <v>0.350454540578581</v>
      </c>
      <c r="W125" s="19" t="n">
        <v>0.419149001538739</v>
      </c>
      <c r="X125" s="19" t="n">
        <v>0.435407484399099</v>
      </c>
      <c r="Y125" s="19" t="n">
        <v>0.380257143552561</v>
      </c>
      <c r="Z125" s="19"/>
      <c r="AA125" s="19" t="n">
        <v>0.402496135967746</v>
      </c>
      <c r="AB125" s="19" t="n">
        <v>0.391704879896862</v>
      </c>
      <c r="AC125" s="19" t="n">
        <v>0.409232335692064</v>
      </c>
      <c r="AD125" s="19" t="n">
        <v>0.360152043972427</v>
      </c>
      <c r="AE125" s="19"/>
      <c r="AF125" s="19" t="n">
        <v>0.341402636243897</v>
      </c>
      <c r="AG125" s="19" t="n">
        <v>0.410542427286018</v>
      </c>
      <c r="AH125" s="19" t="n">
        <v>0.339423820152101</v>
      </c>
      <c r="AI125" s="19" t="n">
        <v>0.338666411598408</v>
      </c>
      <c r="AJ125" s="19" t="n">
        <v>0.351107022897287</v>
      </c>
      <c r="AK125" s="19" t="n">
        <v>0.401792129982506</v>
      </c>
      <c r="AL125" s="19" t="n">
        <v>0.380905654847265</v>
      </c>
      <c r="AM125" s="19" t="n">
        <v>0.534445761093102</v>
      </c>
      <c r="AN125" s="19" t="n">
        <v>0.390419800129128</v>
      </c>
      <c r="AO125" s="19" t="n">
        <v>0.327241765698633</v>
      </c>
      <c r="AP125" s="19" t="n">
        <v>0.51810086177089</v>
      </c>
      <c r="AQ125" s="19" t="n">
        <v>0.413428090539277</v>
      </c>
      <c r="AR125" s="19" t="n">
        <v>0.804942647114732</v>
      </c>
      <c r="AS125" s="19" t="n">
        <v>0.501945708079383</v>
      </c>
      <c r="AT125" s="19" t="n">
        <v>0.389102592068026</v>
      </c>
      <c r="AU125" s="19" t="n">
        <v>0</v>
      </c>
      <c r="AV125" s="19" t="n">
        <v>0.840666030857163</v>
      </c>
      <c r="AW125" s="19" t="n">
        <v>0.294727388085214</v>
      </c>
      <c r="AX125" s="19" t="n">
        <v>0.242293032388405</v>
      </c>
    </row>
    <row r="126">
      <c r="B126" t="s">
        <v>136</v>
      </c>
      <c r="C126" s="19" t="n">
        <v>0.292186905540666</v>
      </c>
      <c r="D126" s="19" t="n">
        <v>0.342219795317538</v>
      </c>
      <c r="E126" s="19" t="n">
        <v>0.354352499187554</v>
      </c>
      <c r="F126" s="19" t="n">
        <v>0.345777846203515</v>
      </c>
      <c r="G126" s="19" t="n">
        <v>0.306395842711542</v>
      </c>
      <c r="H126" s="19" t="n">
        <v>0.255198831120431</v>
      </c>
      <c r="I126" s="19" t="n">
        <v>0.178541373913931</v>
      </c>
      <c r="J126" s="19"/>
      <c r="K126" s="19" t="n">
        <v>0.289665074662817</v>
      </c>
      <c r="L126" s="19" t="n">
        <v>0.294927098419593</v>
      </c>
      <c r="M126" s="19"/>
      <c r="N126" s="19" t="n">
        <v>0.392858752856986</v>
      </c>
      <c r="O126" s="19" t="n">
        <v>0.275203353341953</v>
      </c>
      <c r="P126" s="19" t="n">
        <v>0.264279098122265</v>
      </c>
      <c r="Q126" s="19" t="n">
        <v>0.246209195453051</v>
      </c>
      <c r="R126" s="19" t="n">
        <v>0.257625957322834</v>
      </c>
      <c r="S126" s="19" t="n">
        <v>0.310049999271954</v>
      </c>
      <c r="T126" s="19" t="n">
        <v>0.333598552834554</v>
      </c>
      <c r="U126" s="19" t="n">
        <v>0.256380794591218</v>
      </c>
      <c r="V126" s="19" t="n">
        <v>0.306315002399583</v>
      </c>
      <c r="W126" s="19" t="n">
        <v>0.230482104502207</v>
      </c>
      <c r="X126" s="19" t="n">
        <v>0.284747514327458</v>
      </c>
      <c r="Y126" s="19" t="n">
        <v>0.218853315407507</v>
      </c>
      <c r="Z126" s="19"/>
      <c r="AA126" s="19" t="n">
        <v>0.33790252656594</v>
      </c>
      <c r="AB126" s="19" t="n">
        <v>0.25981240584574</v>
      </c>
      <c r="AC126" s="19" t="n">
        <v>0.277465488043612</v>
      </c>
      <c r="AD126" s="19" t="n">
        <v>0.288882682050076</v>
      </c>
      <c r="AE126" s="19"/>
      <c r="AF126" s="19" t="n">
        <v>0.364304297072075</v>
      </c>
      <c r="AG126" s="19" t="n">
        <v>0.200987089795661</v>
      </c>
      <c r="AH126" s="19" t="n">
        <v>0.410094394875334</v>
      </c>
      <c r="AI126" s="19" t="n">
        <v>0.455301639532896</v>
      </c>
      <c r="AJ126" s="19" t="n">
        <v>0.24860508542336</v>
      </c>
      <c r="AK126" s="19" t="n">
        <v>0.442992353427722</v>
      </c>
      <c r="AL126" s="19" t="n">
        <v>0.394841576119322</v>
      </c>
      <c r="AM126" s="19" t="n">
        <v>0.465554238906898</v>
      </c>
      <c r="AN126" s="19" t="n">
        <v>0.368315951611294</v>
      </c>
      <c r="AO126" s="19" t="n">
        <v>0.335112392211643</v>
      </c>
      <c r="AP126" s="19" t="n">
        <v>0.235416303467974</v>
      </c>
      <c r="AQ126" s="19" t="n">
        <v>0.278940816966871</v>
      </c>
      <c r="AR126" s="19" t="n">
        <v>0.100638579105013</v>
      </c>
      <c r="AS126" s="19" t="n">
        <v>0.395288764499815</v>
      </c>
      <c r="AT126" s="19" t="n">
        <v>0</v>
      </c>
      <c r="AU126" s="19" t="n">
        <v>0.495619982425437</v>
      </c>
      <c r="AV126" s="19" t="n">
        <v>0.159333969142837</v>
      </c>
      <c r="AW126" s="19" t="n">
        <v>0.705272611914786</v>
      </c>
      <c r="AX126" s="19" t="n">
        <v>0.479792883083338</v>
      </c>
    </row>
    <row r="127">
      <c r="B127" t="s">
        <v>77</v>
      </c>
      <c r="C127" s="19" t="n">
        <v>0.00928157748844331</v>
      </c>
      <c r="D127" s="19" t="n">
        <v>0.0318030638174983</v>
      </c>
      <c r="E127" s="19" t="n">
        <v>0.0062621894183436</v>
      </c>
      <c r="F127" s="19" t="n">
        <v>0.00807416855765683</v>
      </c>
      <c r="G127" s="19" t="n">
        <v>0.00308096644978567</v>
      </c>
      <c r="H127" s="19" t="n">
        <v>0.00987098426314864</v>
      </c>
      <c r="I127" s="19" t="n">
        <v>0.00250535310590159</v>
      </c>
      <c r="J127" s="19"/>
      <c r="K127" s="19" t="n">
        <v>0.00793706666044201</v>
      </c>
      <c r="L127" s="19" t="n">
        <v>0.0106014484400577</v>
      </c>
      <c r="M127" s="19"/>
      <c r="N127" s="19" t="n">
        <v>0.00399820290414501</v>
      </c>
      <c r="O127" s="19" t="n">
        <v>0.0069311866239539</v>
      </c>
      <c r="P127" s="19" t="n">
        <v>0.00634148772388394</v>
      </c>
      <c r="Q127" s="19" t="n">
        <v>0.00541953730225642</v>
      </c>
      <c r="R127" s="19" t="n">
        <v>0</v>
      </c>
      <c r="S127" s="19" t="n">
        <v>0.00469863279063075</v>
      </c>
      <c r="T127" s="19" t="n">
        <v>0.00511529731925746</v>
      </c>
      <c r="U127" s="19" t="n">
        <v>0.0211636816055887</v>
      </c>
      <c r="V127" s="19" t="n">
        <v>0.0182623183661899</v>
      </c>
      <c r="W127" s="19" t="n">
        <v>0.0170417936662246</v>
      </c>
      <c r="X127" s="19" t="n">
        <v>0.0200402910098623</v>
      </c>
      <c r="Y127" s="19" t="n">
        <v>0.0201121184837479</v>
      </c>
      <c r="Z127" s="19"/>
      <c r="AA127" s="19" t="n">
        <v>0.00543878605325653</v>
      </c>
      <c r="AB127" s="19" t="n">
        <v>0.0149300532852083</v>
      </c>
      <c r="AC127" s="19" t="n">
        <v>0.00487192323770543</v>
      </c>
      <c r="AD127" s="19" t="n">
        <v>0.0096035765984582</v>
      </c>
      <c r="AE127" s="19"/>
      <c r="AF127" s="19" t="n">
        <v>0</v>
      </c>
      <c r="AG127" s="19" t="n">
        <v>0.0022165724427324</v>
      </c>
      <c r="AH127" s="19" t="n">
        <v>0.0146559789888473</v>
      </c>
      <c r="AI127" s="19" t="n">
        <v>0</v>
      </c>
      <c r="AJ127" s="19" t="n">
        <v>0.0628385589386474</v>
      </c>
      <c r="AK127" s="19" t="n">
        <v>0.0167577871918579</v>
      </c>
      <c r="AL127" s="19" t="n">
        <v>0.0358721166145523</v>
      </c>
      <c r="AM127" s="19" t="n">
        <v>0</v>
      </c>
      <c r="AN127" s="19" t="n">
        <v>0</v>
      </c>
      <c r="AO127" s="19" t="n">
        <v>0.0129961160546029</v>
      </c>
      <c r="AP127" s="19" t="n">
        <v>0</v>
      </c>
      <c r="AQ127" s="19" t="n">
        <v>0.0193679149355877</v>
      </c>
      <c r="AR127" s="19" t="n">
        <v>0</v>
      </c>
      <c r="AS127" s="19" t="n">
        <v>0</v>
      </c>
      <c r="AT127" s="19" t="n">
        <v>0</v>
      </c>
      <c r="AU127" s="19" t="n">
        <v>0</v>
      </c>
      <c r="AV127" s="19" t="n">
        <v>0</v>
      </c>
      <c r="AW127" s="19" t="n">
        <v>0</v>
      </c>
      <c r="AX127" s="19" t="n">
        <v>0</v>
      </c>
    </row>
    <row r="128">
      <c r="C128" s="19"/>
      <c r="D128" s="19"/>
      <c r="E128" s="19"/>
      <c r="F128" s="19"/>
      <c r="G128" s="19"/>
      <c r="H128" s="19"/>
      <c r="I128" s="19"/>
      <c r="J128" s="19"/>
      <c r="K128" s="19"/>
      <c r="L128" s="19"/>
      <c r="M128" s="19"/>
      <c r="N128" s="19"/>
      <c r="O128" s="19"/>
      <c r="P128" s="19"/>
      <c r="Q128" s="19"/>
      <c r="R128" s="19"/>
      <c r="S128" s="19"/>
      <c r="T128" s="19"/>
      <c r="U128" s="19"/>
      <c r="V128" s="19"/>
      <c r="W128" s="19"/>
      <c r="X128" s="19"/>
      <c r="Y128" s="19"/>
      <c r="Z128" s="19"/>
      <c r="AA128" s="19"/>
      <c r="AB128" s="19"/>
      <c r="AC128" s="19"/>
      <c r="AD128" s="19"/>
      <c r="AE128" s="19"/>
      <c r="AF128" s="19"/>
      <c r="AG128" s="19"/>
      <c r="AH128" s="19"/>
      <c r="AI128" s="19"/>
      <c r="AJ128" s="19"/>
      <c r="AK128" s="19"/>
      <c r="AL128" s="19"/>
      <c r="AM128" s="19"/>
      <c r="AN128" s="19"/>
      <c r="AO128" s="19"/>
      <c r="AP128" s="19"/>
      <c r="AQ128" s="19"/>
      <c r="AR128" s="19"/>
      <c r="AS128" s="19"/>
      <c r="AT128" s="19"/>
      <c r="AU128" s="19"/>
      <c r="AV128" s="19"/>
      <c r="AW128" s="19"/>
      <c r="AX128" s="19"/>
    </row>
    <row r="129">
      <c r="B129" s="7" t="s">
        <v>140</v>
      </c>
      <c r="C129" s="19"/>
      <c r="D129" s="19"/>
      <c r="E129" s="19"/>
      <c r="F129" s="19"/>
      <c r="G129" s="19"/>
      <c r="H129" s="19"/>
      <c r="I129" s="19"/>
      <c r="J129" s="19"/>
      <c r="K129" s="19"/>
      <c r="L129" s="19"/>
      <c r="M129" s="19"/>
      <c r="N129" s="19"/>
      <c r="O129" s="19"/>
      <c r="P129" s="19"/>
      <c r="Q129" s="19"/>
      <c r="R129" s="19"/>
      <c r="S129" s="19"/>
      <c r="T129" s="19"/>
      <c r="U129" s="19"/>
      <c r="V129" s="19"/>
      <c r="W129" s="19"/>
      <c r="X129" s="19"/>
      <c r="Y129" s="19"/>
      <c r="Z129" s="19"/>
      <c r="AA129" s="19"/>
      <c r="AB129" s="19"/>
      <c r="AC129" s="19"/>
      <c r="AD129" s="19"/>
      <c r="AE129" s="19"/>
      <c r="AF129" s="19"/>
      <c r="AG129" s="19"/>
      <c r="AH129" s="19"/>
      <c r="AI129" s="19"/>
      <c r="AJ129" s="19"/>
      <c r="AK129" s="19"/>
      <c r="AL129" s="19"/>
      <c r="AM129" s="19"/>
      <c r="AN129" s="19"/>
      <c r="AO129" s="19"/>
      <c r="AP129" s="19"/>
      <c r="AQ129" s="19"/>
      <c r="AR129" s="19"/>
      <c r="AS129" s="19"/>
      <c r="AT129" s="19"/>
      <c r="AU129" s="19"/>
      <c r="AV129" s="19"/>
      <c r="AW129" s="19"/>
      <c r="AX129" s="19"/>
    </row>
    <row r="130">
      <c r="B130" s="23" t="s">
        <v>79</v>
      </c>
      <c r="C130" s="19"/>
      <c r="D130" s="19"/>
      <c r="E130" s="19"/>
      <c r="F130" s="19"/>
      <c r="G130" s="19"/>
      <c r="H130" s="19"/>
      <c r="I130" s="19"/>
      <c r="J130" s="19"/>
      <c r="K130" s="19"/>
      <c r="L130" s="19"/>
      <c r="M130" s="19"/>
      <c r="N130" s="19"/>
      <c r="O130" s="19"/>
      <c r="P130" s="19"/>
      <c r="Q130" s="19"/>
      <c r="R130" s="19"/>
      <c r="S130" s="19"/>
      <c r="T130" s="19"/>
      <c r="U130" s="19"/>
      <c r="V130" s="19"/>
      <c r="W130" s="19"/>
      <c r="X130" s="19"/>
      <c r="Y130" s="19"/>
      <c r="Z130" s="19"/>
      <c r="AA130" s="19"/>
      <c r="AB130" s="19"/>
      <c r="AC130" s="19"/>
      <c r="AD130" s="19"/>
      <c r="AE130" s="19"/>
      <c r="AF130" s="19"/>
      <c r="AG130" s="19"/>
      <c r="AH130" s="19"/>
      <c r="AI130" s="19"/>
      <c r="AJ130" s="19"/>
      <c r="AK130" s="19"/>
      <c r="AL130" s="19"/>
      <c r="AM130" s="19"/>
      <c r="AN130" s="19"/>
      <c r="AO130" s="19"/>
      <c r="AP130" s="19"/>
      <c r="AQ130" s="19"/>
      <c r="AR130" s="19"/>
      <c r="AS130" s="19"/>
      <c r="AT130" s="19"/>
      <c r="AU130" s="19"/>
      <c r="AV130" s="19"/>
      <c r="AW130" s="19"/>
      <c r="AX130" s="19"/>
    </row>
    <row r="131">
      <c r="B131" t="s">
        <v>132</v>
      </c>
      <c r="C131" s="19" t="n">
        <v>0.014577037388844</v>
      </c>
      <c r="D131" s="19" t="n">
        <v>0.0105575413029012</v>
      </c>
      <c r="E131" s="19" t="n">
        <v>0.0146453228501527</v>
      </c>
      <c r="F131" s="19" t="n">
        <v>0.0225244459445826</v>
      </c>
      <c r="G131" s="19" t="n">
        <v>0.0255195192622944</v>
      </c>
      <c r="H131" s="19" t="n">
        <v>0.0100922894039312</v>
      </c>
      <c r="I131" s="19" t="n">
        <v>0.00485313334705322</v>
      </c>
      <c r="J131" s="19"/>
      <c r="K131" s="19" t="n">
        <v>0.0148463544309191</v>
      </c>
      <c r="L131" s="19" t="n">
        <v>0.014328482006114</v>
      </c>
      <c r="M131" s="19"/>
      <c r="N131" s="19" t="n">
        <v>0.00656842422586961</v>
      </c>
      <c r="O131" s="19" t="n">
        <v>0.0178433670046827</v>
      </c>
      <c r="P131" s="19" t="n">
        <v>0</v>
      </c>
      <c r="Q131" s="19" t="n">
        <v>0.0154947247258149</v>
      </c>
      <c r="R131" s="19" t="n">
        <v>0.0248400705807098</v>
      </c>
      <c r="S131" s="19" t="n">
        <v>0.0165387260572843</v>
      </c>
      <c r="T131" s="19" t="n">
        <v>0.0247537863704311</v>
      </c>
      <c r="U131" s="19" t="n">
        <v>0.0215049523060821</v>
      </c>
      <c r="V131" s="19" t="n">
        <v>0.00997142104504321</v>
      </c>
      <c r="W131" s="19" t="n">
        <v>0.0241847605304356</v>
      </c>
      <c r="X131" s="19" t="n">
        <v>0</v>
      </c>
      <c r="Y131" s="19" t="n">
        <v>0.0200562895012613</v>
      </c>
      <c r="Z131" s="19"/>
      <c r="AA131" s="19" t="n">
        <v>0.00676350300303682</v>
      </c>
      <c r="AB131" s="19" t="n">
        <v>0.0124233210327791</v>
      </c>
      <c r="AC131" s="19" t="n">
        <v>0.0175451106163898</v>
      </c>
      <c r="AD131" s="19" t="n">
        <v>0.0211441203539</v>
      </c>
      <c r="AE131" s="19"/>
      <c r="AF131" s="19" t="n">
        <v>0.0348974139991242</v>
      </c>
      <c r="AG131" s="19" t="n">
        <v>0.0114006804009609</v>
      </c>
      <c r="AH131" s="19" t="n">
        <v>0.0166026222077016</v>
      </c>
      <c r="AI131" s="19" t="n">
        <v>0.00826998830741556</v>
      </c>
      <c r="AJ131" s="19" t="n">
        <v>0.0181005372217447</v>
      </c>
      <c r="AK131" s="19" t="n">
        <v>0.0145857733970438</v>
      </c>
      <c r="AL131" s="19" t="n">
        <v>0.0073761801243813</v>
      </c>
      <c r="AM131" s="19" t="n">
        <v>0</v>
      </c>
      <c r="AN131" s="19" t="n">
        <v>0.0268389600630815</v>
      </c>
      <c r="AO131" s="19" t="n">
        <v>0.0119586621589102</v>
      </c>
      <c r="AP131" s="19" t="n">
        <v>0</v>
      </c>
      <c r="AQ131" s="19" t="n">
        <v>0.0193801725375582</v>
      </c>
      <c r="AR131" s="19" t="n">
        <v>0</v>
      </c>
      <c r="AS131" s="19" t="n">
        <v>0</v>
      </c>
      <c r="AT131" s="19" t="n">
        <v>0</v>
      </c>
      <c r="AU131" s="19" t="n">
        <v>0</v>
      </c>
      <c r="AV131" s="19" t="n">
        <v>0</v>
      </c>
      <c r="AW131" s="19" t="n">
        <v>0</v>
      </c>
      <c r="AX131" s="19" t="n">
        <v>0</v>
      </c>
    </row>
    <row r="132">
      <c r="B132" t="s">
        <v>133</v>
      </c>
      <c r="C132" s="19" t="n">
        <v>0.0540342924011135</v>
      </c>
      <c r="D132" s="19" t="n">
        <v>0.0618326627444991</v>
      </c>
      <c r="E132" s="19" t="n">
        <v>0.0653115772350843</v>
      </c>
      <c r="F132" s="19" t="n">
        <v>0.0452019795012205</v>
      </c>
      <c r="G132" s="19" t="n">
        <v>0.0483963869679261</v>
      </c>
      <c r="H132" s="19" t="n">
        <v>0.051540081942275</v>
      </c>
      <c r="I132" s="19" t="n">
        <v>0.0531369686555029</v>
      </c>
      <c r="J132" s="19"/>
      <c r="K132" s="19" t="n">
        <v>0.0563326598468102</v>
      </c>
      <c r="L132" s="19" t="n">
        <v>0.0518453512987537</v>
      </c>
      <c r="M132" s="19"/>
      <c r="N132" s="19" t="n">
        <v>0.0291435287533682</v>
      </c>
      <c r="O132" s="19" t="n">
        <v>0.0397957551045512</v>
      </c>
      <c r="P132" s="19" t="n">
        <v>0.0658854739825079</v>
      </c>
      <c r="Q132" s="19" t="n">
        <v>0.0478914211858918</v>
      </c>
      <c r="R132" s="19" t="n">
        <v>0.0366026931472658</v>
      </c>
      <c r="S132" s="19" t="n">
        <v>0.0534524560022405</v>
      </c>
      <c r="T132" s="19" t="n">
        <v>0.0619168499991199</v>
      </c>
      <c r="U132" s="19" t="n">
        <v>0.0682448528732949</v>
      </c>
      <c r="V132" s="19" t="n">
        <v>0.0914705195000449</v>
      </c>
      <c r="W132" s="19" t="n">
        <v>0.0633263846956721</v>
      </c>
      <c r="X132" s="19" t="n">
        <v>0.0519468372097331</v>
      </c>
      <c r="Y132" s="19" t="n">
        <v>0.0594941475568391</v>
      </c>
      <c r="Z132" s="19"/>
      <c r="AA132" s="19" t="n">
        <v>0.0387788741458077</v>
      </c>
      <c r="AB132" s="19" t="n">
        <v>0.0518243023125189</v>
      </c>
      <c r="AC132" s="19" t="n">
        <v>0.053019462796481</v>
      </c>
      <c r="AD132" s="19" t="n">
        <v>0.0729761445873929</v>
      </c>
      <c r="AE132" s="19"/>
      <c r="AF132" s="19" t="n">
        <v>0.0784394478528959</v>
      </c>
      <c r="AG132" s="19" t="n">
        <v>0.0545279220960575</v>
      </c>
      <c r="AH132" s="19" t="n">
        <v>0.0400050385945009</v>
      </c>
      <c r="AI132" s="19" t="n">
        <v>0.0385579354448548</v>
      </c>
      <c r="AJ132" s="19" t="n">
        <v>0.078458385761934</v>
      </c>
      <c r="AK132" s="19" t="n">
        <v>0.0145929754442246</v>
      </c>
      <c r="AL132" s="19" t="n">
        <v>0.0357089709558785</v>
      </c>
      <c r="AM132" s="19" t="n">
        <v>0</v>
      </c>
      <c r="AN132" s="19" t="n">
        <v>0.0308476804652235</v>
      </c>
      <c r="AO132" s="19" t="n">
        <v>0.0893221679609985</v>
      </c>
      <c r="AP132" s="19" t="n">
        <v>0.0525283430981313</v>
      </c>
      <c r="AQ132" s="19" t="n">
        <v>0.0528523064944008</v>
      </c>
      <c r="AR132" s="19" t="n">
        <v>0.197390147542874</v>
      </c>
      <c r="AS132" s="19" t="n">
        <v>0</v>
      </c>
      <c r="AT132" s="19" t="n">
        <v>0.314801217298716</v>
      </c>
      <c r="AU132" s="19" t="n">
        <v>0</v>
      </c>
      <c r="AV132" s="19" t="n">
        <v>0</v>
      </c>
      <c r="AW132" s="19" t="n">
        <v>0</v>
      </c>
      <c r="AX132" s="19" t="n">
        <v>0</v>
      </c>
    </row>
    <row r="133">
      <c r="B133" t="s">
        <v>134</v>
      </c>
      <c r="C133" s="19" t="n">
        <v>0.170958750816013</v>
      </c>
      <c r="D133" s="19" t="n">
        <v>0.166426277593448</v>
      </c>
      <c r="E133" s="19" t="n">
        <v>0.180335812458399</v>
      </c>
      <c r="F133" s="19" t="n">
        <v>0.145339462891919</v>
      </c>
      <c r="G133" s="19" t="n">
        <v>0.172160317999712</v>
      </c>
      <c r="H133" s="19" t="n">
        <v>0.174834061928669</v>
      </c>
      <c r="I133" s="19" t="n">
        <v>0.183507125937907</v>
      </c>
      <c r="J133" s="19"/>
      <c r="K133" s="19" t="n">
        <v>0.170408792462765</v>
      </c>
      <c r="L133" s="19" t="n">
        <v>0.171659587395955</v>
      </c>
      <c r="M133" s="19"/>
      <c r="N133" s="19" t="n">
        <v>0.163477886170401</v>
      </c>
      <c r="O133" s="19" t="n">
        <v>0.152949677442728</v>
      </c>
      <c r="P133" s="19" t="n">
        <v>0.147846052132301</v>
      </c>
      <c r="Q133" s="19" t="n">
        <v>0.19032077364332</v>
      </c>
      <c r="R133" s="19" t="n">
        <v>0.149668708779424</v>
      </c>
      <c r="S133" s="19" t="n">
        <v>0.185701903063351</v>
      </c>
      <c r="T133" s="19" t="n">
        <v>0.161705254436141</v>
      </c>
      <c r="U133" s="19" t="n">
        <v>0.261394001955402</v>
      </c>
      <c r="V133" s="19" t="n">
        <v>0.21105288123203</v>
      </c>
      <c r="W133" s="19" t="n">
        <v>0.153503026160633</v>
      </c>
      <c r="X133" s="19" t="n">
        <v>0.15182377515692</v>
      </c>
      <c r="Y133" s="19" t="n">
        <v>0.133963695072121</v>
      </c>
      <c r="Z133" s="19"/>
      <c r="AA133" s="19" t="n">
        <v>0.144518867760599</v>
      </c>
      <c r="AB133" s="19" t="n">
        <v>0.191553155693988</v>
      </c>
      <c r="AC133" s="19" t="n">
        <v>0.14126177959943</v>
      </c>
      <c r="AD133" s="19" t="n">
        <v>0.202496363520915</v>
      </c>
      <c r="AE133" s="19"/>
      <c r="AF133" s="19" t="n">
        <v>0.190691936909328</v>
      </c>
      <c r="AG133" s="19" t="n">
        <v>0.196091177819354</v>
      </c>
      <c r="AH133" s="19" t="n">
        <v>0.119893357313999</v>
      </c>
      <c r="AI133" s="19" t="n">
        <v>0.166259276394044</v>
      </c>
      <c r="AJ133" s="19" t="n">
        <v>0.288832835562064</v>
      </c>
      <c r="AK133" s="19" t="n">
        <v>0.0906016615574144</v>
      </c>
      <c r="AL133" s="19" t="n">
        <v>0.0944500023715613</v>
      </c>
      <c r="AM133" s="19" t="n">
        <v>0</v>
      </c>
      <c r="AN133" s="19" t="n">
        <v>0.115344779269602</v>
      </c>
      <c r="AO133" s="19" t="n">
        <v>0.197285423748512</v>
      </c>
      <c r="AP133" s="19" t="n">
        <v>0.12757152734266</v>
      </c>
      <c r="AQ133" s="19" t="n">
        <v>0.17554372474613</v>
      </c>
      <c r="AR133" s="19" t="n">
        <v>0</v>
      </c>
      <c r="AS133" s="19" t="n">
        <v>0</v>
      </c>
      <c r="AT133" s="19" t="n">
        <v>0</v>
      </c>
      <c r="AU133" s="19" t="n">
        <v>0</v>
      </c>
      <c r="AV133" s="19" t="n">
        <v>0.392591767067897</v>
      </c>
      <c r="AW133" s="19" t="n">
        <v>0</v>
      </c>
      <c r="AX133" s="19" t="n">
        <v>0</v>
      </c>
    </row>
    <row r="134">
      <c r="B134" t="s">
        <v>135</v>
      </c>
      <c r="C134" s="19" t="n">
        <v>0.448741247802483</v>
      </c>
      <c r="D134" s="19" t="n">
        <v>0.399138915944113</v>
      </c>
      <c r="E134" s="19" t="n">
        <v>0.402588413866395</v>
      </c>
      <c r="F134" s="19" t="n">
        <v>0.43566959193748</v>
      </c>
      <c r="G134" s="19" t="n">
        <v>0.451711293925368</v>
      </c>
      <c r="H134" s="19" t="n">
        <v>0.466660704186048</v>
      </c>
      <c r="I134" s="19" t="n">
        <v>0.5151029808627</v>
      </c>
      <c r="J134" s="19"/>
      <c r="K134" s="19" t="n">
        <v>0.451403548266818</v>
      </c>
      <c r="L134" s="19" t="n">
        <v>0.446577517165964</v>
      </c>
      <c r="M134" s="19"/>
      <c r="N134" s="19" t="n">
        <v>0.403837485547607</v>
      </c>
      <c r="O134" s="19" t="n">
        <v>0.489334846657186</v>
      </c>
      <c r="P134" s="19" t="n">
        <v>0.485155629514738</v>
      </c>
      <c r="Q134" s="19" t="n">
        <v>0.512131870358317</v>
      </c>
      <c r="R134" s="19" t="n">
        <v>0.467197015092543</v>
      </c>
      <c r="S134" s="19" t="n">
        <v>0.43479666928549</v>
      </c>
      <c r="T134" s="19" t="n">
        <v>0.434778889107373</v>
      </c>
      <c r="U134" s="19" t="n">
        <v>0.342988874431824</v>
      </c>
      <c r="V134" s="19" t="n">
        <v>0.353844798973164</v>
      </c>
      <c r="W134" s="19" t="n">
        <v>0.513385973811125</v>
      </c>
      <c r="X134" s="19" t="n">
        <v>0.458447921318351</v>
      </c>
      <c r="Y134" s="19" t="n">
        <v>0.509767466530084</v>
      </c>
      <c r="Z134" s="19"/>
      <c r="AA134" s="19" t="n">
        <v>0.445487189574467</v>
      </c>
      <c r="AB134" s="19" t="n">
        <v>0.460332843179407</v>
      </c>
      <c r="AC134" s="19" t="n">
        <v>0.467682897312915</v>
      </c>
      <c r="AD134" s="19" t="n">
        <v>0.423460058362234</v>
      </c>
      <c r="AE134" s="19"/>
      <c r="AF134" s="19" t="n">
        <v>0.41851208923554</v>
      </c>
      <c r="AG134" s="19" t="n">
        <v>0.510854908558095</v>
      </c>
      <c r="AH134" s="19" t="n">
        <v>0.4247148397628</v>
      </c>
      <c r="AI134" s="19" t="n">
        <v>0.382365891653923</v>
      </c>
      <c r="AJ134" s="19" t="n">
        <v>0.281464278192963</v>
      </c>
      <c r="AK134" s="19" t="n">
        <v>0.404495154982318</v>
      </c>
      <c r="AL134" s="19" t="n">
        <v>0.48855410420841</v>
      </c>
      <c r="AM134" s="19" t="n">
        <v>0.534445761093102</v>
      </c>
      <c r="AN134" s="19" t="n">
        <v>0.376250413698111</v>
      </c>
      <c r="AO134" s="19" t="n">
        <v>0.395106405441175</v>
      </c>
      <c r="AP134" s="19" t="n">
        <v>0.345246982661977</v>
      </c>
      <c r="AQ134" s="19" t="n">
        <v>0.392264618645185</v>
      </c>
      <c r="AR134" s="19" t="n">
        <v>0.607800418724016</v>
      </c>
      <c r="AS134" s="19" t="n">
        <v>0.486136675035776</v>
      </c>
      <c r="AT134" s="19" t="n">
        <v>0</v>
      </c>
      <c r="AU134" s="19" t="n">
        <v>0.504380017574563</v>
      </c>
      <c r="AV134" s="19" t="n">
        <v>0.159333969142837</v>
      </c>
      <c r="AW134" s="19" t="n">
        <v>0.676201345552395</v>
      </c>
      <c r="AX134" s="19" t="n">
        <v>0.537158236211435</v>
      </c>
    </row>
    <row r="135">
      <c r="B135" t="s">
        <v>136</v>
      </c>
      <c r="C135" s="19" t="n">
        <v>0.300915493551126</v>
      </c>
      <c r="D135" s="19" t="n">
        <v>0.337495481406401</v>
      </c>
      <c r="E135" s="19" t="n">
        <v>0.325643296723471</v>
      </c>
      <c r="F135" s="19" t="n">
        <v>0.342714138090063</v>
      </c>
      <c r="G135" s="19" t="n">
        <v>0.296262125489575</v>
      </c>
      <c r="H135" s="19" t="n">
        <v>0.286102687825961</v>
      </c>
      <c r="I135" s="19" t="n">
        <v>0.236559977588883</v>
      </c>
      <c r="J135" s="19"/>
      <c r="K135" s="19" t="n">
        <v>0.300097682128261</v>
      </c>
      <c r="L135" s="19" t="n">
        <v>0.30103974801663</v>
      </c>
      <c r="M135" s="19"/>
      <c r="N135" s="19" t="n">
        <v>0.382851028295893</v>
      </c>
      <c r="O135" s="19" t="n">
        <v>0.29660594374458</v>
      </c>
      <c r="P135" s="19" t="n">
        <v>0.294771356646569</v>
      </c>
      <c r="Q135" s="19" t="n">
        <v>0.234161210086657</v>
      </c>
      <c r="R135" s="19" t="n">
        <v>0.316161517867766</v>
      </c>
      <c r="S135" s="19" t="n">
        <v>0.289236168659777</v>
      </c>
      <c r="T135" s="19" t="n">
        <v>0.310086631463717</v>
      </c>
      <c r="U135" s="19" t="n">
        <v>0.29568638729273</v>
      </c>
      <c r="V135" s="19" t="n">
        <v>0.314292230296311</v>
      </c>
      <c r="W135" s="19" t="n">
        <v>0.222999179818895</v>
      </c>
      <c r="X135" s="19" t="n">
        <v>0.327595862701047</v>
      </c>
      <c r="Y135" s="19" t="n">
        <v>0.276718401339695</v>
      </c>
      <c r="Z135" s="19"/>
      <c r="AA135" s="19" t="n">
        <v>0.358907695979266</v>
      </c>
      <c r="AB135" s="19" t="n">
        <v>0.276366806819296</v>
      </c>
      <c r="AC135" s="19" t="n">
        <v>0.305516341110855</v>
      </c>
      <c r="AD135" s="19" t="n">
        <v>0.265601119609289</v>
      </c>
      <c r="AE135" s="19"/>
      <c r="AF135" s="19" t="n">
        <v>0.270618337964628</v>
      </c>
      <c r="AG135" s="19" t="n">
        <v>0.222666693080797</v>
      </c>
      <c r="AH135" s="19" t="n">
        <v>0.389739762927689</v>
      </c>
      <c r="AI135" s="19" t="n">
        <v>0.404546908199763</v>
      </c>
      <c r="AJ135" s="19" t="n">
        <v>0.259974460836411</v>
      </c>
      <c r="AK135" s="19" t="n">
        <v>0.475724434618999</v>
      </c>
      <c r="AL135" s="19" t="n">
        <v>0.352133282376326</v>
      </c>
      <c r="AM135" s="19" t="n">
        <v>0.465554238906898</v>
      </c>
      <c r="AN135" s="19" t="n">
        <v>0.442375437005284</v>
      </c>
      <c r="AO135" s="19" t="n">
        <v>0.293159937544887</v>
      </c>
      <c r="AP135" s="19" t="n">
        <v>0.474653146897232</v>
      </c>
      <c r="AQ135" s="19" t="n">
        <v>0.327068826960459</v>
      </c>
      <c r="AR135" s="19" t="n">
        <v>0.19480943373311</v>
      </c>
      <c r="AS135" s="19" t="n">
        <v>0.513863324964224</v>
      </c>
      <c r="AT135" s="19" t="n">
        <v>0.685198782701284</v>
      </c>
      <c r="AU135" s="19" t="n">
        <v>0.495619982425437</v>
      </c>
      <c r="AV135" s="19" t="n">
        <v>0.448074263789266</v>
      </c>
      <c r="AW135" s="19" t="n">
        <v>0.323798654447605</v>
      </c>
      <c r="AX135" s="19" t="n">
        <v>0.462841763788565</v>
      </c>
    </row>
    <row r="136">
      <c r="B136" t="s">
        <v>77</v>
      </c>
      <c r="C136" s="19" t="n">
        <v>0.0107731780404208</v>
      </c>
      <c r="D136" s="19" t="n">
        <v>0.0245491210086367</v>
      </c>
      <c r="E136" s="19" t="n">
        <v>0.0114755768664981</v>
      </c>
      <c r="F136" s="19" t="n">
        <v>0.00855038163473434</v>
      </c>
      <c r="G136" s="19" t="n">
        <v>0.00595035635512391</v>
      </c>
      <c r="H136" s="19" t="n">
        <v>0.0107701747131161</v>
      </c>
      <c r="I136" s="19" t="n">
        <v>0.00683981360795375</v>
      </c>
      <c r="J136" s="19"/>
      <c r="K136" s="19" t="n">
        <v>0.00691096286442664</v>
      </c>
      <c r="L136" s="19" t="n">
        <v>0.014549314116583</v>
      </c>
      <c r="M136" s="19"/>
      <c r="N136" s="19" t="n">
        <v>0.0141216470068619</v>
      </c>
      <c r="O136" s="19" t="n">
        <v>0.00347041004627203</v>
      </c>
      <c r="P136" s="19" t="n">
        <v>0.00634148772388394</v>
      </c>
      <c r="Q136" s="19" t="n">
        <v>0</v>
      </c>
      <c r="R136" s="19" t="n">
        <v>0.00552999453229111</v>
      </c>
      <c r="S136" s="19" t="n">
        <v>0.020274076931857</v>
      </c>
      <c r="T136" s="19" t="n">
        <v>0.00675858862321738</v>
      </c>
      <c r="U136" s="19" t="n">
        <v>0.0101809311406672</v>
      </c>
      <c r="V136" s="19" t="n">
        <v>0.0193681489534068</v>
      </c>
      <c r="W136" s="19" t="n">
        <v>0.0226006749832404</v>
      </c>
      <c r="X136" s="19" t="n">
        <v>0.0101856036139488</v>
      </c>
      <c r="Y136" s="19" t="n">
        <v>0</v>
      </c>
      <c r="Z136" s="19"/>
      <c r="AA136" s="19" t="n">
        <v>0.00554386953682338</v>
      </c>
      <c r="AB136" s="19" t="n">
        <v>0.00749957096201189</v>
      </c>
      <c r="AC136" s="19" t="n">
        <v>0.0149744085639301</v>
      </c>
      <c r="AD136" s="19" t="n">
        <v>0.0143221935662693</v>
      </c>
      <c r="AE136" s="19"/>
      <c r="AF136" s="19" t="n">
        <v>0.00684077403848477</v>
      </c>
      <c r="AG136" s="19" t="n">
        <v>0.0044586180447354</v>
      </c>
      <c r="AH136" s="19" t="n">
        <v>0.00904437919331032</v>
      </c>
      <c r="AI136" s="19" t="n">
        <v>0</v>
      </c>
      <c r="AJ136" s="19" t="n">
        <v>0.0731695024248839</v>
      </c>
      <c r="AK136" s="19" t="n">
        <v>0</v>
      </c>
      <c r="AL136" s="19" t="n">
        <v>0.0217774599634434</v>
      </c>
      <c r="AM136" s="19" t="n">
        <v>0</v>
      </c>
      <c r="AN136" s="19" t="n">
        <v>0.00834272949869766</v>
      </c>
      <c r="AO136" s="19" t="n">
        <v>0.013167403145518</v>
      </c>
      <c r="AP136" s="19" t="n">
        <v>0</v>
      </c>
      <c r="AQ136" s="19" t="n">
        <v>0.0328903506162667</v>
      </c>
      <c r="AR136" s="19" t="n">
        <v>0</v>
      </c>
      <c r="AS136" s="19" t="n">
        <v>0</v>
      </c>
      <c r="AT136" s="19" t="n">
        <v>0</v>
      </c>
      <c r="AU136" s="19" t="n">
        <v>0</v>
      </c>
      <c r="AV136" s="19" t="n">
        <v>0</v>
      </c>
      <c r="AW136" s="19" t="n">
        <v>0</v>
      </c>
      <c r="AX136" s="19" t="n">
        <v>0</v>
      </c>
    </row>
    <row r="137">
      <c r="C137" s="19"/>
      <c r="D137" s="19"/>
      <c r="E137" s="19"/>
      <c r="F137" s="19"/>
      <c r="G137" s="19"/>
      <c r="H137" s="19"/>
      <c r="I137" s="19"/>
      <c r="J137" s="19"/>
      <c r="K137" s="19"/>
      <c r="L137" s="19"/>
      <c r="M137" s="19"/>
      <c r="N137" s="19"/>
      <c r="O137" s="19"/>
      <c r="P137" s="19"/>
      <c r="Q137" s="19"/>
      <c r="R137" s="19"/>
      <c r="S137" s="19"/>
      <c r="T137" s="19"/>
      <c r="U137" s="19"/>
      <c r="V137" s="19"/>
      <c r="W137" s="19"/>
      <c r="X137" s="19"/>
      <c r="Y137" s="19"/>
      <c r="Z137" s="19"/>
      <c r="AA137" s="19"/>
      <c r="AB137" s="19"/>
      <c r="AC137" s="19"/>
      <c r="AD137" s="19"/>
      <c r="AE137" s="19"/>
      <c r="AF137" s="19"/>
      <c r="AG137" s="19"/>
      <c r="AH137" s="19"/>
      <c r="AI137" s="19"/>
      <c r="AJ137" s="19"/>
      <c r="AK137" s="19"/>
      <c r="AL137" s="19"/>
      <c r="AM137" s="19"/>
      <c r="AN137" s="19"/>
      <c r="AO137" s="19"/>
      <c r="AP137" s="19"/>
      <c r="AQ137" s="19"/>
      <c r="AR137" s="19"/>
      <c r="AS137" s="19"/>
      <c r="AT137" s="19"/>
      <c r="AU137" s="19"/>
      <c r="AV137" s="19"/>
      <c r="AW137" s="19"/>
      <c r="AX137" s="19"/>
    </row>
    <row r="138">
      <c r="B138" s="7" t="s">
        <v>141</v>
      </c>
      <c r="C138" s="19"/>
      <c r="D138" s="19"/>
      <c r="E138" s="19"/>
      <c r="F138" s="19"/>
      <c r="G138" s="19"/>
      <c r="H138" s="19"/>
      <c r="I138" s="19"/>
      <c r="J138" s="19"/>
      <c r="K138" s="19"/>
      <c r="L138" s="19"/>
      <c r="M138" s="19"/>
      <c r="N138" s="19"/>
      <c r="O138" s="19"/>
      <c r="P138" s="19"/>
      <c r="Q138" s="19"/>
      <c r="R138" s="19"/>
      <c r="S138" s="19"/>
      <c r="T138" s="19"/>
      <c r="U138" s="19"/>
      <c r="V138" s="19"/>
      <c r="W138" s="19"/>
      <c r="X138" s="19"/>
      <c r="Y138" s="19"/>
      <c r="Z138" s="19"/>
      <c r="AA138" s="19"/>
      <c r="AB138" s="19"/>
      <c r="AC138" s="19"/>
      <c r="AD138" s="19"/>
      <c r="AE138" s="19"/>
      <c r="AF138" s="19"/>
      <c r="AG138" s="19"/>
      <c r="AH138" s="19"/>
      <c r="AI138" s="19"/>
      <c r="AJ138" s="19"/>
      <c r="AK138" s="19"/>
      <c r="AL138" s="19"/>
      <c r="AM138" s="19"/>
      <c r="AN138" s="19"/>
      <c r="AO138" s="19"/>
      <c r="AP138" s="19"/>
      <c r="AQ138" s="19"/>
      <c r="AR138" s="19"/>
      <c r="AS138" s="19"/>
      <c r="AT138" s="19"/>
      <c r="AU138" s="19"/>
      <c r="AV138" s="19"/>
      <c r="AW138" s="19"/>
      <c r="AX138" s="19"/>
    </row>
    <row r="139">
      <c r="B139" s="23" t="s">
        <v>79</v>
      </c>
      <c r="C139" s="19"/>
      <c r="D139" s="19"/>
      <c r="E139" s="19"/>
      <c r="F139" s="19"/>
      <c r="G139" s="19"/>
      <c r="H139" s="19"/>
      <c r="I139" s="19"/>
      <c r="J139" s="19"/>
      <c r="K139" s="19"/>
      <c r="L139" s="19"/>
      <c r="M139" s="19"/>
      <c r="N139" s="19"/>
      <c r="O139" s="19"/>
      <c r="P139" s="19"/>
      <c r="Q139" s="19"/>
      <c r="R139" s="19"/>
      <c r="S139" s="19"/>
      <c r="T139" s="19"/>
      <c r="U139" s="19"/>
      <c r="V139" s="19"/>
      <c r="W139" s="19"/>
      <c r="X139" s="19"/>
      <c r="Y139" s="19"/>
      <c r="Z139" s="19"/>
      <c r="AA139" s="19"/>
      <c r="AB139" s="19"/>
      <c r="AC139" s="19"/>
      <c r="AD139" s="19"/>
      <c r="AE139" s="19"/>
      <c r="AF139" s="19"/>
      <c r="AG139" s="19"/>
      <c r="AH139" s="19"/>
      <c r="AI139" s="19"/>
      <c r="AJ139" s="19"/>
      <c r="AK139" s="19"/>
      <c r="AL139" s="19"/>
      <c r="AM139" s="19"/>
      <c r="AN139" s="19"/>
      <c r="AO139" s="19"/>
      <c r="AP139" s="19"/>
      <c r="AQ139" s="19"/>
      <c r="AR139" s="19"/>
      <c r="AS139" s="19"/>
      <c r="AT139" s="19"/>
      <c r="AU139" s="19"/>
      <c r="AV139" s="19"/>
      <c r="AW139" s="19"/>
      <c r="AX139" s="19"/>
    </row>
    <row r="140">
      <c r="B140" t="s">
        <v>132</v>
      </c>
      <c r="C140" s="19" t="n">
        <v>0.0655268371928987</v>
      </c>
      <c r="D140" s="19" t="n">
        <v>0.0417489680343446</v>
      </c>
      <c r="E140" s="19" t="n">
        <v>0.0420397168799612</v>
      </c>
      <c r="F140" s="19" t="n">
        <v>0.049952521434574</v>
      </c>
      <c r="G140" s="19" t="n">
        <v>0.0623685504366993</v>
      </c>
      <c r="H140" s="19" t="n">
        <v>0.084603400916139</v>
      </c>
      <c r="I140" s="19" t="n">
        <v>0.102675644316941</v>
      </c>
      <c r="J140" s="19"/>
      <c r="K140" s="19" t="n">
        <v>0.0645084012836036</v>
      </c>
      <c r="L140" s="19" t="n">
        <v>0.0665829337562072</v>
      </c>
      <c r="M140" s="19"/>
      <c r="N140" s="19" t="n">
        <v>0.0380184967553581</v>
      </c>
      <c r="O140" s="19" t="n">
        <v>0.0932449788263745</v>
      </c>
      <c r="P140" s="19" t="n">
        <v>0.0587974618848423</v>
      </c>
      <c r="Q140" s="19" t="n">
        <v>0.0686418834009481</v>
      </c>
      <c r="R140" s="19" t="n">
        <v>0.0835476853345149</v>
      </c>
      <c r="S140" s="19" t="n">
        <v>0.0641823865803587</v>
      </c>
      <c r="T140" s="19" t="n">
        <v>0.0830556848931163</v>
      </c>
      <c r="U140" s="19" t="n">
        <v>0.0334267265639416</v>
      </c>
      <c r="V140" s="19" t="n">
        <v>0.0679406135354273</v>
      </c>
      <c r="W140" s="19" t="n">
        <v>0.0648603566283521</v>
      </c>
      <c r="X140" s="19" t="n">
        <v>0.0403571434090226</v>
      </c>
      <c r="Y140" s="19" t="n">
        <v>0.0754093225237515</v>
      </c>
      <c r="Z140" s="19"/>
      <c r="AA140" s="19" t="n">
        <v>0.0472709520239002</v>
      </c>
      <c r="AB140" s="19" t="n">
        <v>0.0719483142457221</v>
      </c>
      <c r="AC140" s="19" t="n">
        <v>0.0613493354047176</v>
      </c>
      <c r="AD140" s="19" t="n">
        <v>0.083925184401767</v>
      </c>
      <c r="AE140" s="19"/>
      <c r="AF140" s="19" t="n">
        <v>0.0548798158098214</v>
      </c>
      <c r="AG140" s="19" t="n">
        <v>0.0994642329499951</v>
      </c>
      <c r="AH140" s="19" t="n">
        <v>0.0587110491392064</v>
      </c>
      <c r="AI140" s="19" t="n">
        <v>0.00983080898803127</v>
      </c>
      <c r="AJ140" s="19" t="n">
        <v>0.0485993418408773</v>
      </c>
      <c r="AK140" s="19" t="n">
        <v>0.0284068345503209</v>
      </c>
      <c r="AL140" s="19" t="n">
        <v>0.0432937633414638</v>
      </c>
      <c r="AM140" s="19" t="n">
        <v>0</v>
      </c>
      <c r="AN140" s="19" t="n">
        <v>0.0419578797754099</v>
      </c>
      <c r="AO140" s="19" t="n">
        <v>0.0385040990952339</v>
      </c>
      <c r="AP140" s="19" t="n">
        <v>0.10390028598558</v>
      </c>
      <c r="AQ140" s="19" t="n">
        <v>0.0281614291330423</v>
      </c>
      <c r="AR140" s="19" t="n">
        <v>0</v>
      </c>
      <c r="AS140" s="19" t="n">
        <v>0</v>
      </c>
      <c r="AT140" s="19" t="n">
        <v>0</v>
      </c>
      <c r="AU140" s="19" t="n">
        <v>0</v>
      </c>
      <c r="AV140" s="19" t="n">
        <v>0</v>
      </c>
      <c r="AW140" s="19" t="n">
        <v>0</v>
      </c>
      <c r="AX140" s="19" t="n">
        <v>0</v>
      </c>
    </row>
    <row r="141">
      <c r="B141" t="s">
        <v>133</v>
      </c>
      <c r="C141" s="19" t="n">
        <v>0.145621547486302</v>
      </c>
      <c r="D141" s="19" t="n">
        <v>0.123758656104233</v>
      </c>
      <c r="E141" s="19" t="n">
        <v>0.0760954997148471</v>
      </c>
      <c r="F141" s="19" t="n">
        <v>0.0962129067626219</v>
      </c>
      <c r="G141" s="19" t="n">
        <v>0.167368400822684</v>
      </c>
      <c r="H141" s="19" t="n">
        <v>0.17936785725705</v>
      </c>
      <c r="I141" s="19" t="n">
        <v>0.216255329109625</v>
      </c>
      <c r="J141" s="19"/>
      <c r="K141" s="19" t="n">
        <v>0.13533520013324</v>
      </c>
      <c r="L141" s="19" t="n">
        <v>0.154828347827529</v>
      </c>
      <c r="M141" s="19"/>
      <c r="N141" s="19" t="n">
        <v>0.10373834294991</v>
      </c>
      <c r="O141" s="19" t="n">
        <v>0.164997379909995</v>
      </c>
      <c r="P141" s="19" t="n">
        <v>0.167625128921194</v>
      </c>
      <c r="Q141" s="19" t="n">
        <v>0.157252980276909</v>
      </c>
      <c r="R141" s="19" t="n">
        <v>0.155549173064801</v>
      </c>
      <c r="S141" s="19" t="n">
        <v>0.107551983336764</v>
      </c>
      <c r="T141" s="19" t="n">
        <v>0.150868622411885</v>
      </c>
      <c r="U141" s="19" t="n">
        <v>0.211248653089976</v>
      </c>
      <c r="V141" s="19" t="n">
        <v>0.147349638533406</v>
      </c>
      <c r="W141" s="19" t="n">
        <v>0.132645445319879</v>
      </c>
      <c r="X141" s="19" t="n">
        <v>0.185661268375853</v>
      </c>
      <c r="Y141" s="19" t="n">
        <v>0.118513161112955</v>
      </c>
      <c r="Z141" s="19"/>
      <c r="AA141" s="19" t="n">
        <v>0.113716021254822</v>
      </c>
      <c r="AB141" s="19" t="n">
        <v>0.181724245191572</v>
      </c>
      <c r="AC141" s="19" t="n">
        <v>0.145955788647852</v>
      </c>
      <c r="AD141" s="19" t="n">
        <v>0.145991196516769</v>
      </c>
      <c r="AE141" s="19"/>
      <c r="AF141" s="19" t="n">
        <v>0.0893448656136253</v>
      </c>
      <c r="AG141" s="19" t="n">
        <v>0.208839657480065</v>
      </c>
      <c r="AH141" s="19" t="n">
        <v>0.0861574292250413</v>
      </c>
      <c r="AI141" s="19" t="n">
        <v>0.0744114233928438</v>
      </c>
      <c r="AJ141" s="19" t="n">
        <v>0.0694235803030346</v>
      </c>
      <c r="AK141" s="19" t="n">
        <v>0.0724403812156073</v>
      </c>
      <c r="AL141" s="19" t="n">
        <v>0.0937516149719096</v>
      </c>
      <c r="AM141" s="19" t="n">
        <v>0</v>
      </c>
      <c r="AN141" s="19" t="n">
        <v>0.124976910706241</v>
      </c>
      <c r="AO141" s="19" t="n">
        <v>0.123135224502733</v>
      </c>
      <c r="AP141" s="19" t="n">
        <v>0.104397194376491</v>
      </c>
      <c r="AQ141" s="19" t="n">
        <v>0.132623406991579</v>
      </c>
      <c r="AR141" s="19" t="n">
        <v>0.093885666242706</v>
      </c>
      <c r="AS141" s="19" t="n">
        <v>0</v>
      </c>
      <c r="AT141" s="19" t="n">
        <v>0</v>
      </c>
      <c r="AU141" s="19" t="n">
        <v>0.504380017574563</v>
      </c>
      <c r="AV141" s="19" t="n">
        <v>0</v>
      </c>
      <c r="AW141" s="19" t="n">
        <v>0</v>
      </c>
      <c r="AX141" s="19" t="n">
        <v>0</v>
      </c>
    </row>
    <row r="142">
      <c r="B142" t="s">
        <v>134</v>
      </c>
      <c r="C142" s="19" t="n">
        <v>0.302643154489364</v>
      </c>
      <c r="D142" s="19" t="n">
        <v>0.238406780661894</v>
      </c>
      <c r="E142" s="19" t="n">
        <v>0.214111842032663</v>
      </c>
      <c r="F142" s="19" t="n">
        <v>0.280143027035925</v>
      </c>
      <c r="G142" s="19" t="n">
        <v>0.28215408962203</v>
      </c>
      <c r="H142" s="19" t="n">
        <v>0.408974744466439</v>
      </c>
      <c r="I142" s="19" t="n">
        <v>0.380487408902909</v>
      </c>
      <c r="J142" s="19"/>
      <c r="K142" s="19" t="n">
        <v>0.298119289418812</v>
      </c>
      <c r="L142" s="19" t="n">
        <v>0.307345452204666</v>
      </c>
      <c r="M142" s="19"/>
      <c r="N142" s="19" t="n">
        <v>0.235022520528326</v>
      </c>
      <c r="O142" s="19" t="n">
        <v>0.282898906315514</v>
      </c>
      <c r="P142" s="19" t="n">
        <v>0.339838508138722</v>
      </c>
      <c r="Q142" s="19" t="n">
        <v>0.321019016067225</v>
      </c>
      <c r="R142" s="19" t="n">
        <v>0.296195224969047</v>
      </c>
      <c r="S142" s="19" t="n">
        <v>0.382759827595503</v>
      </c>
      <c r="T142" s="19" t="n">
        <v>0.318832662823543</v>
      </c>
      <c r="U142" s="19" t="n">
        <v>0.211234301332508</v>
      </c>
      <c r="V142" s="19" t="n">
        <v>0.304459519295812</v>
      </c>
      <c r="W142" s="19" t="n">
        <v>0.332787210453014</v>
      </c>
      <c r="X142" s="19" t="n">
        <v>0.356706846820059</v>
      </c>
      <c r="Y142" s="19" t="n">
        <v>0.213623898076055</v>
      </c>
      <c r="Z142" s="19"/>
      <c r="AA142" s="19" t="n">
        <v>0.261686020841545</v>
      </c>
      <c r="AB142" s="19" t="n">
        <v>0.329358651929048</v>
      </c>
      <c r="AC142" s="19" t="n">
        <v>0.261839728468147</v>
      </c>
      <c r="AD142" s="19" t="n">
        <v>0.35893546088791</v>
      </c>
      <c r="AE142" s="19"/>
      <c r="AF142" s="19" t="n">
        <v>0.257219722097584</v>
      </c>
      <c r="AG142" s="19" t="n">
        <v>0.37901810373752</v>
      </c>
      <c r="AH142" s="19" t="n">
        <v>0.237710008972166</v>
      </c>
      <c r="AI142" s="19" t="n">
        <v>0.136832628653177</v>
      </c>
      <c r="AJ142" s="19" t="n">
        <v>0.321712263830427</v>
      </c>
      <c r="AK142" s="19" t="n">
        <v>0.298304577690506</v>
      </c>
      <c r="AL142" s="19" t="n">
        <v>0.207542433132631</v>
      </c>
      <c r="AM142" s="19" t="n">
        <v>0</v>
      </c>
      <c r="AN142" s="19" t="n">
        <v>0.203170074743129</v>
      </c>
      <c r="AO142" s="19" t="n">
        <v>0.268423954052177</v>
      </c>
      <c r="AP142" s="19" t="n">
        <v>0.172858369620479</v>
      </c>
      <c r="AQ142" s="19" t="n">
        <v>0.381921152009444</v>
      </c>
      <c r="AR142" s="19" t="n">
        <v>0.197186699581043</v>
      </c>
      <c r="AS142" s="19" t="n">
        <v>0</v>
      </c>
      <c r="AT142" s="19" t="n">
        <v>0.389102592068026</v>
      </c>
      <c r="AU142" s="19" t="n">
        <v>0</v>
      </c>
      <c r="AV142" s="19" t="n">
        <v>0</v>
      </c>
      <c r="AW142" s="19" t="n">
        <v>0</v>
      </c>
      <c r="AX142" s="19" t="n">
        <v>0.277914084528257</v>
      </c>
    </row>
    <row r="143">
      <c r="B143" t="s">
        <v>135</v>
      </c>
      <c r="C143" s="19" t="n">
        <v>0.31344723813824</v>
      </c>
      <c r="D143" s="19" t="n">
        <v>0.37341014005584</v>
      </c>
      <c r="E143" s="19" t="n">
        <v>0.388342918671012</v>
      </c>
      <c r="F143" s="19" t="n">
        <v>0.382160455406956</v>
      </c>
      <c r="G143" s="19" t="n">
        <v>0.314295561616148</v>
      </c>
      <c r="H143" s="19" t="n">
        <v>0.227795263056246</v>
      </c>
      <c r="I143" s="19" t="n">
        <v>0.214148316834943</v>
      </c>
      <c r="J143" s="19"/>
      <c r="K143" s="19" t="n">
        <v>0.33988511029922</v>
      </c>
      <c r="L143" s="19" t="n">
        <v>0.287971419226869</v>
      </c>
      <c r="M143" s="19"/>
      <c r="N143" s="19" t="n">
        <v>0.338658312670992</v>
      </c>
      <c r="O143" s="19" t="n">
        <v>0.348436450756984</v>
      </c>
      <c r="P143" s="19" t="n">
        <v>0.295422347444725</v>
      </c>
      <c r="Q143" s="19" t="n">
        <v>0.286484838374296</v>
      </c>
      <c r="R143" s="19" t="n">
        <v>0.295888943955559</v>
      </c>
      <c r="S143" s="19" t="n">
        <v>0.282978314748847</v>
      </c>
      <c r="T143" s="19" t="n">
        <v>0.285184331078767</v>
      </c>
      <c r="U143" s="19" t="n">
        <v>0.356576770724058</v>
      </c>
      <c r="V143" s="19" t="n">
        <v>0.302024837506089</v>
      </c>
      <c r="W143" s="19" t="n">
        <v>0.295478516515522</v>
      </c>
      <c r="X143" s="19" t="n">
        <v>0.30583607863467</v>
      </c>
      <c r="Y143" s="19" t="n">
        <v>0.43345060244862</v>
      </c>
      <c r="Z143" s="19"/>
      <c r="AA143" s="19" t="n">
        <v>0.369422717549099</v>
      </c>
      <c r="AB143" s="19" t="n">
        <v>0.276324728316528</v>
      </c>
      <c r="AC143" s="19" t="n">
        <v>0.339530469770099</v>
      </c>
      <c r="AD143" s="19" t="n">
        <v>0.265063319321716</v>
      </c>
      <c r="AE143" s="19"/>
      <c r="AF143" s="19" t="n">
        <v>0.41486202576751</v>
      </c>
      <c r="AG143" s="19" t="n">
        <v>0.230618937467634</v>
      </c>
      <c r="AH143" s="19" t="n">
        <v>0.384124834122758</v>
      </c>
      <c r="AI143" s="19" t="n">
        <v>0.434064093859065</v>
      </c>
      <c r="AJ143" s="19" t="n">
        <v>0.331112999109696</v>
      </c>
      <c r="AK143" s="19" t="n">
        <v>0.366234013636962</v>
      </c>
      <c r="AL143" s="19" t="n">
        <v>0.354572719355884</v>
      </c>
      <c r="AM143" s="19" t="n">
        <v>0.465554238906898</v>
      </c>
      <c r="AN143" s="19" t="n">
        <v>0.37783454162297</v>
      </c>
      <c r="AO143" s="19" t="n">
        <v>0.359895612893096</v>
      </c>
      <c r="AP143" s="19" t="n">
        <v>0.307892546918892</v>
      </c>
      <c r="AQ143" s="19" t="n">
        <v>0.318056332013226</v>
      </c>
      <c r="AR143" s="19" t="n">
        <v>0.503722286196982</v>
      </c>
      <c r="AS143" s="19" t="n">
        <v>0.501945708079383</v>
      </c>
      <c r="AT143" s="19" t="n">
        <v>0</v>
      </c>
      <c r="AU143" s="19" t="n">
        <v>0.495619982425437</v>
      </c>
      <c r="AV143" s="19" t="n">
        <v>1</v>
      </c>
      <c r="AW143" s="19" t="n">
        <v>0</v>
      </c>
      <c r="AX143" s="19" t="n">
        <v>0.501537184071583</v>
      </c>
    </row>
    <row r="144">
      <c r="B144" t="s">
        <v>136</v>
      </c>
      <c r="C144" s="19" t="n">
        <v>0.150132029767277</v>
      </c>
      <c r="D144" s="19" t="n">
        <v>0.177276363503267</v>
      </c>
      <c r="E144" s="19" t="n">
        <v>0.250180508254046</v>
      </c>
      <c r="F144" s="19" t="n">
        <v>0.180232362204667</v>
      </c>
      <c r="G144" s="19" t="n">
        <v>0.165437344184305</v>
      </c>
      <c r="H144" s="19" t="n">
        <v>0.0720382926130279</v>
      </c>
      <c r="I144" s="19" t="n">
        <v>0.0665025630289296</v>
      </c>
      <c r="J144" s="19"/>
      <c r="K144" s="19" t="n">
        <v>0.15106497180937</v>
      </c>
      <c r="L144" s="19" t="n">
        <v>0.149366945304918</v>
      </c>
      <c r="M144" s="19"/>
      <c r="N144" s="19" t="n">
        <v>0.259984896900812</v>
      </c>
      <c r="O144" s="19" t="n">
        <v>0.0957158689121986</v>
      </c>
      <c r="P144" s="19" t="n">
        <v>0.125326854681345</v>
      </c>
      <c r="Q144" s="19" t="n">
        <v>0.139159356586553</v>
      </c>
      <c r="R144" s="19" t="n">
        <v>0.14396220091357</v>
      </c>
      <c r="S144" s="19" t="n">
        <v>0.128947824483702</v>
      </c>
      <c r="T144" s="19" t="n">
        <v>0.146577169642859</v>
      </c>
      <c r="U144" s="19" t="n">
        <v>0.176990745804403</v>
      </c>
      <c r="V144" s="19" t="n">
        <v>0.15452060206738</v>
      </c>
      <c r="W144" s="19" t="n">
        <v>0.145346655220102</v>
      </c>
      <c r="X144" s="19" t="n">
        <v>0.0808619251808068</v>
      </c>
      <c r="Y144" s="19" t="n">
        <v>0.138890897354871</v>
      </c>
      <c r="Z144" s="19"/>
      <c r="AA144" s="19" t="n">
        <v>0.201057499753354</v>
      </c>
      <c r="AB144" s="19" t="n">
        <v>0.116480223870514</v>
      </c>
      <c r="AC144" s="19" t="n">
        <v>0.166695332636801</v>
      </c>
      <c r="AD144" s="19" t="n">
        <v>0.115405375954672</v>
      </c>
      <c r="AE144" s="19"/>
      <c r="AF144" s="19" t="n">
        <v>0.163824715306758</v>
      </c>
      <c r="AG144" s="19" t="n">
        <v>0.0598041096676329</v>
      </c>
      <c r="AH144" s="19" t="n">
        <v>0.233296678540828</v>
      </c>
      <c r="AI144" s="19" t="n">
        <v>0.334658998722534</v>
      </c>
      <c r="AJ144" s="19" t="n">
        <v>0.154458264299322</v>
      </c>
      <c r="AK144" s="19" t="n">
        <v>0.234614192906603</v>
      </c>
      <c r="AL144" s="19" t="n">
        <v>0.270889906311549</v>
      </c>
      <c r="AM144" s="19" t="n">
        <v>0.534445761093102</v>
      </c>
      <c r="AN144" s="19" t="n">
        <v>0.244678215602997</v>
      </c>
      <c r="AO144" s="19" t="n">
        <v>0.159720696909858</v>
      </c>
      <c r="AP144" s="19" t="n">
        <v>0.23527398853637</v>
      </c>
      <c r="AQ144" s="19" t="n">
        <v>0.12571087543796</v>
      </c>
      <c r="AR144" s="19" t="n">
        <v>0.205205347979269</v>
      </c>
      <c r="AS144" s="19" t="n">
        <v>0.498054291920617</v>
      </c>
      <c r="AT144" s="19" t="n">
        <v>0.610897407931974</v>
      </c>
      <c r="AU144" s="19" t="n">
        <v>0</v>
      </c>
      <c r="AV144" s="19" t="n">
        <v>0</v>
      </c>
      <c r="AW144" s="19" t="n">
        <v>1</v>
      </c>
      <c r="AX144" s="19" t="n">
        <v>0.22054873140016</v>
      </c>
    </row>
    <row r="145">
      <c r="B145" t="s">
        <v>77</v>
      </c>
      <c r="C145" s="19" t="n">
        <v>0.0226291929259185</v>
      </c>
      <c r="D145" s="19" t="n">
        <v>0.0453990916404206</v>
      </c>
      <c r="E145" s="19" t="n">
        <v>0.0292295144474707</v>
      </c>
      <c r="F145" s="19" t="n">
        <v>0.0112987271552566</v>
      </c>
      <c r="G145" s="19" t="n">
        <v>0.00837605331813365</v>
      </c>
      <c r="H145" s="19" t="n">
        <v>0.0272204416910988</v>
      </c>
      <c r="I145" s="19" t="n">
        <v>0.0199307378066525</v>
      </c>
      <c r="J145" s="19"/>
      <c r="K145" s="19" t="n">
        <v>0.011087027055754</v>
      </c>
      <c r="L145" s="19" t="n">
        <v>0.0339049016798104</v>
      </c>
      <c r="M145" s="19"/>
      <c r="N145" s="19" t="n">
        <v>0.0245774301946014</v>
      </c>
      <c r="O145" s="19" t="n">
        <v>0.0147064152789336</v>
      </c>
      <c r="P145" s="19" t="n">
        <v>0.0129896989291722</v>
      </c>
      <c r="Q145" s="19" t="n">
        <v>0.027441925294069</v>
      </c>
      <c r="R145" s="19" t="n">
        <v>0.0248567717625074</v>
      </c>
      <c r="S145" s="19" t="n">
        <v>0.0335796632548251</v>
      </c>
      <c r="T145" s="19" t="n">
        <v>0.0154815291498299</v>
      </c>
      <c r="U145" s="19" t="n">
        <v>0.0105228024851144</v>
      </c>
      <c r="V145" s="19" t="n">
        <v>0.0237047890618854</v>
      </c>
      <c r="W145" s="19" t="n">
        <v>0.0288818158631314</v>
      </c>
      <c r="X145" s="19" t="n">
        <v>0.0305767375795884</v>
      </c>
      <c r="Y145" s="19" t="n">
        <v>0.0201121184837479</v>
      </c>
      <c r="Z145" s="19"/>
      <c r="AA145" s="19" t="n">
        <v>0.00684678857727965</v>
      </c>
      <c r="AB145" s="19" t="n">
        <v>0.024163836446615</v>
      </c>
      <c r="AC145" s="19" t="n">
        <v>0.0246293450723839</v>
      </c>
      <c r="AD145" s="19" t="n">
        <v>0.0306794629171657</v>
      </c>
      <c r="AE145" s="19"/>
      <c r="AF145" s="19" t="n">
        <v>0.0198688554047016</v>
      </c>
      <c r="AG145" s="19" t="n">
        <v>0.0222549586971521</v>
      </c>
      <c r="AH145" s="19" t="n">
        <v>0</v>
      </c>
      <c r="AI145" s="19" t="n">
        <v>0.0102020463843482</v>
      </c>
      <c r="AJ145" s="19" t="n">
        <v>0.0746935506166441</v>
      </c>
      <c r="AK145" s="19" t="n">
        <v>0</v>
      </c>
      <c r="AL145" s="19" t="n">
        <v>0.0299495628865623</v>
      </c>
      <c r="AM145" s="19" t="n">
        <v>0</v>
      </c>
      <c r="AN145" s="19" t="n">
        <v>0.00738237754925308</v>
      </c>
      <c r="AO145" s="19" t="n">
        <v>0.0503204125469025</v>
      </c>
      <c r="AP145" s="19" t="n">
        <v>0.0756776145621874</v>
      </c>
      <c r="AQ145" s="19" t="n">
        <v>0.013526804414748</v>
      </c>
      <c r="AR145" s="19" t="n">
        <v>0</v>
      </c>
      <c r="AS145" s="19" t="n">
        <v>0</v>
      </c>
      <c r="AT145" s="19" t="n">
        <v>0</v>
      </c>
      <c r="AU145" s="19" t="n">
        <v>0</v>
      </c>
      <c r="AV145" s="19" t="n">
        <v>0</v>
      </c>
      <c r="AW145" s="19" t="n">
        <v>0</v>
      </c>
      <c r="AX145" s="19" t="n">
        <v>0</v>
      </c>
    </row>
    <row r="146">
      <c r="C146" s="19"/>
      <c r="D146" s="19"/>
      <c r="E146" s="19"/>
      <c r="F146" s="19"/>
      <c r="G146" s="19"/>
      <c r="H146" s="19"/>
      <c r="I146" s="19"/>
      <c r="J146" s="19"/>
      <c r="K146" s="19"/>
      <c r="L146" s="19"/>
      <c r="M146" s="19"/>
      <c r="N146" s="19"/>
      <c r="O146" s="19"/>
      <c r="P146" s="19"/>
      <c r="Q146" s="19"/>
      <c r="R146" s="19"/>
      <c r="S146" s="19"/>
      <c r="T146" s="19"/>
      <c r="U146" s="19"/>
      <c r="V146" s="19"/>
      <c r="W146" s="19"/>
      <c r="X146" s="19"/>
      <c r="Y146" s="19"/>
      <c r="Z146" s="19"/>
      <c r="AA146" s="19"/>
      <c r="AB146" s="19"/>
      <c r="AC146" s="19"/>
      <c r="AD146" s="19"/>
      <c r="AE146" s="19"/>
      <c r="AF146" s="19"/>
      <c r="AG146" s="19"/>
      <c r="AH146" s="19"/>
      <c r="AI146" s="19"/>
      <c r="AJ146" s="19"/>
      <c r="AK146" s="19"/>
      <c r="AL146" s="19"/>
      <c r="AM146" s="19"/>
      <c r="AN146" s="19"/>
      <c r="AO146" s="19"/>
      <c r="AP146" s="19"/>
      <c r="AQ146" s="19"/>
      <c r="AR146" s="19"/>
      <c r="AS146" s="19"/>
      <c r="AT146" s="19"/>
      <c r="AU146" s="19"/>
      <c r="AV146" s="19"/>
      <c r="AW146" s="19"/>
      <c r="AX146" s="19"/>
    </row>
    <row r="147">
      <c r="B147" s="7" t="s">
        <v>142</v>
      </c>
      <c r="C147" s="19"/>
      <c r="D147" s="19"/>
      <c r="E147" s="19"/>
      <c r="F147" s="19"/>
      <c r="G147" s="19"/>
      <c r="H147" s="19"/>
      <c r="I147" s="19"/>
      <c r="J147" s="19"/>
      <c r="K147" s="19"/>
      <c r="L147" s="19"/>
      <c r="M147" s="19"/>
      <c r="N147" s="19"/>
      <c r="O147" s="19"/>
      <c r="P147" s="19"/>
      <c r="Q147" s="19"/>
      <c r="R147" s="19"/>
      <c r="S147" s="19"/>
      <c r="T147" s="19"/>
      <c r="U147" s="19"/>
      <c r="V147" s="19"/>
      <c r="W147" s="19"/>
      <c r="X147" s="19"/>
      <c r="Y147" s="19"/>
      <c r="Z147" s="19"/>
      <c r="AA147" s="19"/>
      <c r="AB147" s="19"/>
      <c r="AC147" s="19"/>
      <c r="AD147" s="19"/>
      <c r="AE147" s="19"/>
      <c r="AF147" s="19"/>
      <c r="AG147" s="19"/>
      <c r="AH147" s="19"/>
      <c r="AI147" s="19"/>
      <c r="AJ147" s="19"/>
      <c r="AK147" s="19"/>
      <c r="AL147" s="19"/>
      <c r="AM147" s="19"/>
      <c r="AN147" s="19"/>
      <c r="AO147" s="19"/>
      <c r="AP147" s="19"/>
      <c r="AQ147" s="19"/>
      <c r="AR147" s="19"/>
      <c r="AS147" s="19"/>
      <c r="AT147" s="19"/>
      <c r="AU147" s="19"/>
      <c r="AV147" s="19"/>
      <c r="AW147" s="19"/>
      <c r="AX147" s="19"/>
    </row>
    <row r="148">
      <c r="B148" s="23" t="s">
        <v>79</v>
      </c>
      <c r="C148" s="19"/>
      <c r="D148" s="19"/>
      <c r="E148" s="19"/>
      <c r="F148" s="19"/>
      <c r="G148" s="19"/>
      <c r="H148" s="19"/>
      <c r="I148" s="19"/>
      <c r="J148" s="19"/>
      <c r="K148" s="19"/>
      <c r="L148" s="19"/>
      <c r="M148" s="19"/>
      <c r="N148" s="19"/>
      <c r="O148" s="19"/>
      <c r="P148" s="19"/>
      <c r="Q148" s="19"/>
      <c r="R148" s="19"/>
      <c r="S148" s="19"/>
      <c r="T148" s="19"/>
      <c r="U148" s="19"/>
      <c r="V148" s="19"/>
      <c r="W148" s="19"/>
      <c r="X148" s="19"/>
      <c r="Y148" s="19"/>
      <c r="Z148" s="19"/>
      <c r="AA148" s="19"/>
      <c r="AB148" s="19"/>
      <c r="AC148" s="19"/>
      <c r="AD148" s="19"/>
      <c r="AE148" s="19"/>
      <c r="AF148" s="19"/>
      <c r="AG148" s="19"/>
      <c r="AH148" s="19"/>
      <c r="AI148" s="19"/>
      <c r="AJ148" s="19"/>
      <c r="AK148" s="19"/>
      <c r="AL148" s="19"/>
      <c r="AM148" s="19"/>
      <c r="AN148" s="19"/>
      <c r="AO148" s="19"/>
      <c r="AP148" s="19"/>
      <c r="AQ148" s="19"/>
      <c r="AR148" s="19"/>
      <c r="AS148" s="19"/>
      <c r="AT148" s="19"/>
      <c r="AU148" s="19"/>
      <c r="AV148" s="19"/>
      <c r="AW148" s="19"/>
      <c r="AX148" s="19"/>
    </row>
    <row r="149">
      <c r="B149" t="s">
        <v>132</v>
      </c>
      <c r="C149" s="19" t="n">
        <v>0.0236446236966231</v>
      </c>
      <c r="D149" s="19" t="n">
        <v>0.0462322364419878</v>
      </c>
      <c r="E149" s="19" t="n">
        <v>0.028820836807845</v>
      </c>
      <c r="F149" s="19" t="n">
        <v>0.0224450707429016</v>
      </c>
      <c r="G149" s="19" t="n">
        <v>0.0358990572845155</v>
      </c>
      <c r="H149" s="19" t="n">
        <v>0.0170308850301253</v>
      </c>
      <c r="I149" s="19" t="n">
        <v>0</v>
      </c>
      <c r="J149" s="19"/>
      <c r="K149" s="19" t="n">
        <v>0.0268825839115507</v>
      </c>
      <c r="L149" s="19" t="n">
        <v>0.0195474144582669</v>
      </c>
      <c r="M149" s="19"/>
      <c r="N149" s="19" t="n">
        <v>0.0301276593512293</v>
      </c>
      <c r="O149" s="19" t="n">
        <v>0.0367808936994554</v>
      </c>
      <c r="P149" s="19" t="n">
        <v>0.029300793169698</v>
      </c>
      <c r="Q149" s="19" t="n">
        <v>0.00587774560401104</v>
      </c>
      <c r="R149" s="19" t="n">
        <v>0.0311161591190306</v>
      </c>
      <c r="S149" s="19" t="n">
        <v>0.0165342913378059</v>
      </c>
      <c r="T149" s="19" t="n">
        <v>0.0289584310986894</v>
      </c>
      <c r="U149" s="19" t="n">
        <v>0.0343811900007749</v>
      </c>
      <c r="V149" s="19" t="n">
        <v>0.0186131398128305</v>
      </c>
      <c r="W149" s="19" t="n">
        <v>0.0160585863963001</v>
      </c>
      <c r="X149" s="19" t="n">
        <v>0.00862283213081261</v>
      </c>
      <c r="Y149" s="19" t="n">
        <v>0.0165453974778512</v>
      </c>
      <c r="Z149" s="19"/>
      <c r="AA149" s="19" t="n">
        <v>0.0120965446731187</v>
      </c>
      <c r="AB149" s="19" t="n">
        <v>0.0213764500888389</v>
      </c>
      <c r="AC149" s="19" t="n">
        <v>0.0316047401380833</v>
      </c>
      <c r="AD149" s="19" t="n">
        <v>0.0320728813043036</v>
      </c>
      <c r="AE149" s="19"/>
      <c r="AF149" s="19" t="n">
        <v>0.0397892360805498</v>
      </c>
      <c r="AG149" s="19" t="n">
        <v>0.0118404517038854</v>
      </c>
      <c r="AH149" s="19" t="n">
        <v>0.0307895854455109</v>
      </c>
      <c r="AI149" s="19" t="n">
        <v>0.0198925253249314</v>
      </c>
      <c r="AJ149" s="19" t="n">
        <v>0.0290929191061644</v>
      </c>
      <c r="AK149" s="19" t="n">
        <v>0.0294548667994333</v>
      </c>
      <c r="AL149" s="19" t="n">
        <v>0.029375236059625</v>
      </c>
      <c r="AM149" s="19" t="n">
        <v>0</v>
      </c>
      <c r="AN149" s="19" t="n">
        <v>0.0514237805590393</v>
      </c>
      <c r="AO149" s="19" t="n">
        <v>0.0558528678625623</v>
      </c>
      <c r="AP149" s="19" t="n">
        <v>0.0280673099595779</v>
      </c>
      <c r="AQ149" s="19" t="n">
        <v>0.0064319220596618</v>
      </c>
      <c r="AR149" s="19" t="n">
        <v>0</v>
      </c>
      <c r="AS149" s="19" t="n">
        <v>0</v>
      </c>
      <c r="AT149" s="19" t="n">
        <v>0</v>
      </c>
      <c r="AU149" s="19" t="n">
        <v>0</v>
      </c>
      <c r="AV149" s="19" t="n">
        <v>0</v>
      </c>
      <c r="AW149" s="19" t="n">
        <v>0</v>
      </c>
      <c r="AX149" s="19" t="n">
        <v>0</v>
      </c>
    </row>
    <row r="150">
      <c r="B150" t="s">
        <v>133</v>
      </c>
      <c r="C150" s="19" t="n">
        <v>0.0978396964130143</v>
      </c>
      <c r="D150" s="19" t="n">
        <v>0.122603122578685</v>
      </c>
      <c r="E150" s="19" t="n">
        <v>0.10199456916587</v>
      </c>
      <c r="F150" s="19" t="n">
        <v>0.116918145379764</v>
      </c>
      <c r="G150" s="19" t="n">
        <v>0.140928712485905</v>
      </c>
      <c r="H150" s="19" t="n">
        <v>0.0706517818961912</v>
      </c>
      <c r="I150" s="19" t="n">
        <v>0.0459154891911982</v>
      </c>
      <c r="J150" s="19"/>
      <c r="K150" s="19" t="n">
        <v>0.0927697592320808</v>
      </c>
      <c r="L150" s="19" t="n">
        <v>0.102877228141865</v>
      </c>
      <c r="M150" s="19"/>
      <c r="N150" s="19" t="n">
        <v>0.105680225637923</v>
      </c>
      <c r="O150" s="19" t="n">
        <v>0.102012480235189</v>
      </c>
      <c r="P150" s="19" t="n">
        <v>0.0480075114543596</v>
      </c>
      <c r="Q150" s="19" t="n">
        <v>0.112640467982668</v>
      </c>
      <c r="R150" s="19" t="n">
        <v>0.115800799063382</v>
      </c>
      <c r="S150" s="19" t="n">
        <v>0.102888921916556</v>
      </c>
      <c r="T150" s="19" t="n">
        <v>0.0612889364508789</v>
      </c>
      <c r="U150" s="19" t="n">
        <v>0.131013157045467</v>
      </c>
      <c r="V150" s="19" t="n">
        <v>0.0861143164944902</v>
      </c>
      <c r="W150" s="19" t="n">
        <v>0.0760551183359722</v>
      </c>
      <c r="X150" s="19" t="n">
        <v>0.153878416821068</v>
      </c>
      <c r="Y150" s="19" t="n">
        <v>0.1426305628071</v>
      </c>
      <c r="Z150" s="19"/>
      <c r="AA150" s="19" t="n">
        <v>0.0740898218624286</v>
      </c>
      <c r="AB150" s="19" t="n">
        <v>0.080945293193959</v>
      </c>
      <c r="AC150" s="19" t="n">
        <v>0.137289077194244</v>
      </c>
      <c r="AD150" s="19" t="n">
        <v>0.108818831052365</v>
      </c>
      <c r="AE150" s="19"/>
      <c r="AF150" s="19" t="n">
        <v>0.147501560210481</v>
      </c>
      <c r="AG150" s="19" t="n">
        <v>0.0797413517791537</v>
      </c>
      <c r="AH150" s="19" t="n">
        <v>0.130137257825467</v>
      </c>
      <c r="AI150" s="19" t="n">
        <v>0.0809431669257208</v>
      </c>
      <c r="AJ150" s="19" t="n">
        <v>0.0757255864904601</v>
      </c>
      <c r="AK150" s="19" t="n">
        <v>0.0634656863267759</v>
      </c>
      <c r="AL150" s="19" t="n">
        <v>0.072637330583883</v>
      </c>
      <c r="AM150" s="19" t="n">
        <v>0.465554238906898</v>
      </c>
      <c r="AN150" s="19" t="n">
        <v>0.126747514709207</v>
      </c>
      <c r="AO150" s="19" t="n">
        <v>0.132555398383312</v>
      </c>
      <c r="AP150" s="19" t="n">
        <v>0.157392884118977</v>
      </c>
      <c r="AQ150" s="19" t="n">
        <v>0.103608449529556</v>
      </c>
      <c r="AR150" s="19" t="n">
        <v>0.104018481518027</v>
      </c>
      <c r="AS150" s="19" t="n">
        <v>0.111537085003805</v>
      </c>
      <c r="AT150" s="19" t="n">
        <v>0.296096190633258</v>
      </c>
      <c r="AU150" s="19" t="n">
        <v>0</v>
      </c>
      <c r="AV150" s="19" t="n">
        <v>0</v>
      </c>
      <c r="AW150" s="19" t="n">
        <v>0</v>
      </c>
      <c r="AX150" s="19" t="n">
        <v>0</v>
      </c>
    </row>
    <row r="151">
      <c r="B151" t="s">
        <v>134</v>
      </c>
      <c r="C151" s="19" t="n">
        <v>0.162104828255065</v>
      </c>
      <c r="D151" s="19" t="n">
        <v>0.243407080773821</v>
      </c>
      <c r="E151" s="19" t="n">
        <v>0.199585162037863</v>
      </c>
      <c r="F151" s="19" t="n">
        <v>0.152273043503125</v>
      </c>
      <c r="G151" s="19" t="n">
        <v>0.169304050373508</v>
      </c>
      <c r="H151" s="19" t="n">
        <v>0.111339993715521</v>
      </c>
      <c r="I151" s="19" t="n">
        <v>0.114209337489298</v>
      </c>
      <c r="J151" s="19"/>
      <c r="K151" s="19" t="n">
        <v>0.171735242759091</v>
      </c>
      <c r="L151" s="19" t="n">
        <v>0.15287100450451</v>
      </c>
      <c r="M151" s="19"/>
      <c r="N151" s="19" t="n">
        <v>0.122855539233799</v>
      </c>
      <c r="O151" s="19" t="n">
        <v>0.158757124300583</v>
      </c>
      <c r="P151" s="19" t="n">
        <v>0.142572887796722</v>
      </c>
      <c r="Q151" s="19" t="n">
        <v>0.162535858135021</v>
      </c>
      <c r="R151" s="19" t="n">
        <v>0.131676991274965</v>
      </c>
      <c r="S151" s="19" t="n">
        <v>0.266038155147516</v>
      </c>
      <c r="T151" s="19" t="n">
        <v>0.162076112195287</v>
      </c>
      <c r="U151" s="19" t="n">
        <v>0.124034026349584</v>
      </c>
      <c r="V151" s="19" t="n">
        <v>0.180287735123831</v>
      </c>
      <c r="W151" s="19" t="n">
        <v>0.15351514732227</v>
      </c>
      <c r="X151" s="19" t="n">
        <v>0.151350978658136</v>
      </c>
      <c r="Y151" s="19" t="n">
        <v>0.19729715249169</v>
      </c>
      <c r="Z151" s="19"/>
      <c r="AA151" s="19" t="n">
        <v>0.120390269218953</v>
      </c>
      <c r="AB151" s="19" t="n">
        <v>0.170363107351709</v>
      </c>
      <c r="AC151" s="19" t="n">
        <v>0.148377669724804</v>
      </c>
      <c r="AD151" s="19" t="n">
        <v>0.209033413080929</v>
      </c>
      <c r="AE151" s="19"/>
      <c r="AF151" s="19" t="n">
        <v>0.253104164544743</v>
      </c>
      <c r="AG151" s="19" t="n">
        <v>0.129495302537998</v>
      </c>
      <c r="AH151" s="19" t="n">
        <v>0.134064747259604</v>
      </c>
      <c r="AI151" s="19" t="n">
        <v>0.14342613014702</v>
      </c>
      <c r="AJ151" s="19" t="n">
        <v>0.316337731243928</v>
      </c>
      <c r="AK151" s="19" t="n">
        <v>0.0881319423663771</v>
      </c>
      <c r="AL151" s="19" t="n">
        <v>0.200930877800251</v>
      </c>
      <c r="AM151" s="19" t="n">
        <v>0.534445761093102</v>
      </c>
      <c r="AN151" s="19" t="n">
        <v>0.11004291233128</v>
      </c>
      <c r="AO151" s="19" t="n">
        <v>0.210496086247058</v>
      </c>
      <c r="AP151" s="19" t="n">
        <v>0.128996982263195</v>
      </c>
      <c r="AQ151" s="19" t="n">
        <v>0.228920622957724</v>
      </c>
      <c r="AR151" s="19" t="n">
        <v>0.280368516956134</v>
      </c>
      <c r="AS151" s="19" t="n">
        <v>0.0777789944370755</v>
      </c>
      <c r="AT151" s="19" t="n">
        <v>0.703903809366742</v>
      </c>
      <c r="AU151" s="19" t="n">
        <v>0</v>
      </c>
      <c r="AV151" s="19" t="n">
        <v>0</v>
      </c>
      <c r="AW151" s="19" t="n">
        <v>0</v>
      </c>
      <c r="AX151" s="19" t="n">
        <v>0</v>
      </c>
    </row>
    <row r="152">
      <c r="B152" t="s">
        <v>135</v>
      </c>
      <c r="C152" s="19" t="n">
        <v>0.442595124065686</v>
      </c>
      <c r="D152" s="19" t="n">
        <v>0.370578011020774</v>
      </c>
      <c r="E152" s="19" t="n">
        <v>0.376181344357638</v>
      </c>
      <c r="F152" s="19" t="n">
        <v>0.411144785040107</v>
      </c>
      <c r="G152" s="19" t="n">
        <v>0.415277547097072</v>
      </c>
      <c r="H152" s="19" t="n">
        <v>0.520216298769671</v>
      </c>
      <c r="I152" s="19" t="n">
        <v>0.539649536938347</v>
      </c>
      <c r="J152" s="19"/>
      <c r="K152" s="19" t="n">
        <v>0.451882840261296</v>
      </c>
      <c r="L152" s="19" t="n">
        <v>0.433965518399797</v>
      </c>
      <c r="M152" s="19"/>
      <c r="N152" s="19" t="n">
        <v>0.429876702421627</v>
      </c>
      <c r="O152" s="19" t="n">
        <v>0.475607614384421</v>
      </c>
      <c r="P152" s="19" t="n">
        <v>0.422673935591201</v>
      </c>
      <c r="Q152" s="19" t="n">
        <v>0.471480857760245</v>
      </c>
      <c r="R152" s="19" t="n">
        <v>0.489365696439897</v>
      </c>
      <c r="S152" s="19" t="n">
        <v>0.384682743397477</v>
      </c>
      <c r="T152" s="19" t="n">
        <v>0.466965380931833</v>
      </c>
      <c r="U152" s="19" t="n">
        <v>0.516243358738848</v>
      </c>
      <c r="V152" s="19" t="n">
        <v>0.412131925790409</v>
      </c>
      <c r="W152" s="19" t="n">
        <v>0.457551593424009</v>
      </c>
      <c r="X152" s="19" t="n">
        <v>0.385575497054315</v>
      </c>
      <c r="Y152" s="19" t="n">
        <v>0.388427521641136</v>
      </c>
      <c r="Z152" s="19"/>
      <c r="AA152" s="19" t="n">
        <v>0.477658383986977</v>
      </c>
      <c r="AB152" s="19" t="n">
        <v>0.463154356057417</v>
      </c>
      <c r="AC152" s="19" t="n">
        <v>0.409057171370216</v>
      </c>
      <c r="AD152" s="19" t="n">
        <v>0.416313463782929</v>
      </c>
      <c r="AE152" s="19"/>
      <c r="AF152" s="19" t="n">
        <v>0.367506114174311</v>
      </c>
      <c r="AG152" s="19" t="n">
        <v>0.508604150718516</v>
      </c>
      <c r="AH152" s="19" t="n">
        <v>0.41841764640556</v>
      </c>
      <c r="AI152" s="19" t="n">
        <v>0.372470928515354</v>
      </c>
      <c r="AJ152" s="19" t="n">
        <v>0.319411548145631</v>
      </c>
      <c r="AK152" s="19" t="n">
        <v>0.410837578964932</v>
      </c>
      <c r="AL152" s="19" t="n">
        <v>0.440933210168107</v>
      </c>
      <c r="AM152" s="19" t="n">
        <v>0</v>
      </c>
      <c r="AN152" s="19" t="n">
        <v>0.475894637255118</v>
      </c>
      <c r="AO152" s="19" t="n">
        <v>0.373505712376624</v>
      </c>
      <c r="AP152" s="19" t="n">
        <v>0.402723905081828</v>
      </c>
      <c r="AQ152" s="19" t="n">
        <v>0.351219471451507</v>
      </c>
      <c r="AR152" s="19" t="n">
        <v>0.389333679080828</v>
      </c>
      <c r="AS152" s="19" t="n">
        <v>0.400392960529966</v>
      </c>
      <c r="AT152" s="19" t="n">
        <v>0</v>
      </c>
      <c r="AU152" s="19" t="n">
        <v>0.495619982425437</v>
      </c>
      <c r="AV152" s="19" t="n">
        <v>0.620824482762103</v>
      </c>
      <c r="AW152" s="19" t="n">
        <v>0</v>
      </c>
      <c r="AX152" s="19" t="n">
        <v>0.537158236211435</v>
      </c>
    </row>
    <row r="153">
      <c r="B153" t="s">
        <v>136</v>
      </c>
      <c r="C153" s="19" t="n">
        <v>0.264764570688781</v>
      </c>
      <c r="D153" s="19" t="n">
        <v>0.188918103722827</v>
      </c>
      <c r="E153" s="19" t="n">
        <v>0.284881302299752</v>
      </c>
      <c r="F153" s="19" t="n">
        <v>0.292031304152343</v>
      </c>
      <c r="G153" s="19" t="n">
        <v>0.236113821873899</v>
      </c>
      <c r="H153" s="19" t="n">
        <v>0.270890056325343</v>
      </c>
      <c r="I153" s="19" t="n">
        <v>0.295502193025386</v>
      </c>
      <c r="J153" s="19"/>
      <c r="K153" s="19" t="n">
        <v>0.254586738571047</v>
      </c>
      <c r="L153" s="19" t="n">
        <v>0.27494316460773</v>
      </c>
      <c r="M153" s="19"/>
      <c r="N153" s="19" t="n">
        <v>0.301019330596174</v>
      </c>
      <c r="O153" s="19" t="n">
        <v>0.2233666037604</v>
      </c>
      <c r="P153" s="19" t="n">
        <v>0.339990092657288</v>
      </c>
      <c r="Q153" s="19" t="n">
        <v>0.242045533215798</v>
      </c>
      <c r="R153" s="19" t="n">
        <v>0.226510359570435</v>
      </c>
      <c r="S153" s="19" t="n">
        <v>0.229855888200646</v>
      </c>
      <c r="T153" s="19" t="n">
        <v>0.270323116826082</v>
      </c>
      <c r="U153" s="19" t="n">
        <v>0.194328267865326</v>
      </c>
      <c r="V153" s="19" t="n">
        <v>0.293896481538103</v>
      </c>
      <c r="W153" s="19" t="n">
        <v>0.268605646649571</v>
      </c>
      <c r="X153" s="19" t="n">
        <v>0.29038667172172</v>
      </c>
      <c r="Y153" s="19" t="n">
        <v>0.255099365582223</v>
      </c>
      <c r="Z153" s="19"/>
      <c r="AA153" s="19" t="n">
        <v>0.310599214228466</v>
      </c>
      <c r="AB153" s="19" t="n">
        <v>0.256578126870529</v>
      </c>
      <c r="AC153" s="19" t="n">
        <v>0.268799418334948</v>
      </c>
      <c r="AD153" s="19" t="n">
        <v>0.219190912929269</v>
      </c>
      <c r="AE153" s="19"/>
      <c r="AF153" s="19" t="n">
        <v>0.185654003926505</v>
      </c>
      <c r="AG153" s="19" t="n">
        <v>0.26599876920059</v>
      </c>
      <c r="AH153" s="19" t="n">
        <v>0.279477649637219</v>
      </c>
      <c r="AI153" s="19" t="n">
        <v>0.372923051164062</v>
      </c>
      <c r="AJ153" s="19" t="n">
        <v>0.200024447202552</v>
      </c>
      <c r="AK153" s="19" t="n">
        <v>0.408109925542482</v>
      </c>
      <c r="AL153" s="19" t="n">
        <v>0.233943943920337</v>
      </c>
      <c r="AM153" s="19" t="n">
        <v>0</v>
      </c>
      <c r="AN153" s="19" t="n">
        <v>0.229706136570871</v>
      </c>
      <c r="AO153" s="19" t="n">
        <v>0.215524947206133</v>
      </c>
      <c r="AP153" s="19" t="n">
        <v>0.282818918576422</v>
      </c>
      <c r="AQ153" s="19" t="n">
        <v>0.296292729586803</v>
      </c>
      <c r="AR153" s="19" t="n">
        <v>0.22627932244501</v>
      </c>
      <c r="AS153" s="19" t="n">
        <v>0.410290960029154</v>
      </c>
      <c r="AT153" s="19" t="n">
        <v>0</v>
      </c>
      <c r="AU153" s="19" t="n">
        <v>0.504380017574563</v>
      </c>
      <c r="AV153" s="19" t="n">
        <v>0.379175517237897</v>
      </c>
      <c r="AW153" s="19" t="n">
        <v>1</v>
      </c>
      <c r="AX153" s="19" t="n">
        <v>0.462841763788565</v>
      </c>
    </row>
    <row r="154">
      <c r="B154" t="s">
        <v>77</v>
      </c>
      <c r="C154" s="19" t="n">
        <v>0.00905115688082977</v>
      </c>
      <c r="D154" s="19" t="n">
        <v>0.0282614454619055</v>
      </c>
      <c r="E154" s="19" t="n">
        <v>0.00853678533103284</v>
      </c>
      <c r="F154" s="19" t="n">
        <v>0.00518765118175897</v>
      </c>
      <c r="G154" s="19" t="n">
        <v>0.00247681088510003</v>
      </c>
      <c r="H154" s="19" t="n">
        <v>0.00987098426314864</v>
      </c>
      <c r="I154" s="19" t="n">
        <v>0.00472344335577039</v>
      </c>
      <c r="J154" s="19"/>
      <c r="K154" s="19" t="n">
        <v>0.00214283526493445</v>
      </c>
      <c r="L154" s="19" t="n">
        <v>0.0157956698878312</v>
      </c>
      <c r="M154" s="19"/>
      <c r="N154" s="19" t="n">
        <v>0.0104405427592469</v>
      </c>
      <c r="O154" s="19" t="n">
        <v>0.00347528361995183</v>
      </c>
      <c r="P154" s="19" t="n">
        <v>0.0174547793307306</v>
      </c>
      <c r="Q154" s="19" t="n">
        <v>0.00541953730225642</v>
      </c>
      <c r="R154" s="19" t="n">
        <v>0.00552999453229111</v>
      </c>
      <c r="S154" s="19" t="n">
        <v>0</v>
      </c>
      <c r="T154" s="19" t="n">
        <v>0.0103880224972293</v>
      </c>
      <c r="U154" s="19" t="n">
        <v>0</v>
      </c>
      <c r="V154" s="19" t="n">
        <v>0.00895640124033607</v>
      </c>
      <c r="W154" s="19" t="n">
        <v>0.028213907871878</v>
      </c>
      <c r="X154" s="19" t="n">
        <v>0.0101856036139488</v>
      </c>
      <c r="Y154" s="19" t="n">
        <v>0</v>
      </c>
      <c r="Z154" s="19"/>
      <c r="AA154" s="19" t="n">
        <v>0.00516576603005756</v>
      </c>
      <c r="AB154" s="19" t="n">
        <v>0.0075826664375469</v>
      </c>
      <c r="AC154" s="19" t="n">
        <v>0.00487192323770543</v>
      </c>
      <c r="AD154" s="19" t="n">
        <v>0.014570497850204</v>
      </c>
      <c r="AE154" s="19"/>
      <c r="AF154" s="19" t="n">
        <v>0.00644492106341132</v>
      </c>
      <c r="AG154" s="19" t="n">
        <v>0.00431997405985642</v>
      </c>
      <c r="AH154" s="19" t="n">
        <v>0.00711311342663886</v>
      </c>
      <c r="AI154" s="19" t="n">
        <v>0.0103441979229124</v>
      </c>
      <c r="AJ154" s="19" t="n">
        <v>0.0594077678112646</v>
      </c>
      <c r="AK154" s="19" t="n">
        <v>0</v>
      </c>
      <c r="AL154" s="19" t="n">
        <v>0.022179401467796</v>
      </c>
      <c r="AM154" s="19" t="n">
        <v>0</v>
      </c>
      <c r="AN154" s="19" t="n">
        <v>0.00618501857448521</v>
      </c>
      <c r="AO154" s="19" t="n">
        <v>0.0120649879243104</v>
      </c>
      <c r="AP154" s="19" t="n">
        <v>0</v>
      </c>
      <c r="AQ154" s="19" t="n">
        <v>0.013526804414748</v>
      </c>
      <c r="AR154" s="19" t="n">
        <v>0</v>
      </c>
      <c r="AS154" s="19" t="n">
        <v>0</v>
      </c>
      <c r="AT154" s="19" t="n">
        <v>0</v>
      </c>
      <c r="AU154" s="19" t="n">
        <v>0</v>
      </c>
      <c r="AV154" s="19" t="n">
        <v>0</v>
      </c>
      <c r="AW154" s="19" t="n">
        <v>0</v>
      </c>
      <c r="AX154" s="19" t="n">
        <v>0</v>
      </c>
    </row>
    <row r="155">
      <c r="C155" s="19"/>
      <c r="D155" s="19"/>
      <c r="E155" s="19"/>
      <c r="F155" s="19"/>
      <c r="G155" s="19"/>
      <c r="H155" s="19"/>
      <c r="I155" s="19"/>
      <c r="J155" s="19"/>
      <c r="K155" s="19"/>
      <c r="L155" s="19"/>
      <c r="M155" s="19"/>
      <c r="N155" s="19"/>
      <c r="O155" s="19"/>
      <c r="P155" s="19"/>
      <c r="Q155" s="19"/>
      <c r="R155" s="19"/>
      <c r="S155" s="19"/>
      <c r="T155" s="19"/>
      <c r="U155" s="19"/>
      <c r="V155" s="19"/>
      <c r="W155" s="19"/>
      <c r="X155" s="19"/>
      <c r="Y155" s="19"/>
      <c r="Z155" s="19"/>
      <c r="AA155" s="19"/>
      <c r="AB155" s="19"/>
      <c r="AC155" s="19"/>
      <c r="AD155" s="19"/>
      <c r="AE155" s="19"/>
      <c r="AF155" s="19"/>
      <c r="AG155" s="19"/>
      <c r="AH155" s="19"/>
      <c r="AI155" s="19"/>
      <c r="AJ155" s="19"/>
      <c r="AK155" s="19"/>
      <c r="AL155" s="19"/>
      <c r="AM155" s="19"/>
      <c r="AN155" s="19"/>
      <c r="AO155" s="19"/>
      <c r="AP155" s="19"/>
      <c r="AQ155" s="19"/>
      <c r="AR155" s="19"/>
      <c r="AS155" s="19"/>
      <c r="AT155" s="19"/>
      <c r="AU155" s="19"/>
      <c r="AV155" s="19"/>
      <c r="AW155" s="19"/>
      <c r="AX155" s="19"/>
    </row>
    <row r="156">
      <c r="B156" s="7" t="s">
        <v>143</v>
      </c>
      <c r="C156" s="19"/>
      <c r="D156" s="19"/>
      <c r="E156" s="19"/>
      <c r="F156" s="19"/>
      <c r="G156" s="19"/>
      <c r="H156" s="19"/>
      <c r="I156" s="19"/>
      <c r="J156" s="19"/>
      <c r="K156" s="19"/>
      <c r="L156" s="19"/>
      <c r="M156" s="19"/>
      <c r="N156" s="19"/>
      <c r="O156" s="19"/>
      <c r="P156" s="19"/>
      <c r="Q156" s="19"/>
      <c r="R156" s="19"/>
      <c r="S156" s="19"/>
      <c r="T156" s="19"/>
      <c r="U156" s="19"/>
      <c r="V156" s="19"/>
      <c r="W156" s="19"/>
      <c r="X156" s="19"/>
      <c r="Y156" s="19"/>
      <c r="Z156" s="19"/>
      <c r="AA156" s="19"/>
      <c r="AB156" s="19"/>
      <c r="AC156" s="19"/>
      <c r="AD156" s="19"/>
      <c r="AE156" s="19"/>
      <c r="AF156" s="19"/>
      <c r="AG156" s="19"/>
      <c r="AH156" s="19"/>
      <c r="AI156" s="19"/>
      <c r="AJ156" s="19"/>
      <c r="AK156" s="19"/>
      <c r="AL156" s="19"/>
      <c r="AM156" s="19"/>
      <c r="AN156" s="19"/>
      <c r="AO156" s="19"/>
      <c r="AP156" s="19"/>
      <c r="AQ156" s="19"/>
      <c r="AR156" s="19"/>
      <c r="AS156" s="19"/>
      <c r="AT156" s="19"/>
      <c r="AU156" s="19"/>
      <c r="AV156" s="19"/>
      <c r="AW156" s="19"/>
      <c r="AX156" s="19"/>
    </row>
    <row r="157">
      <c r="B157" s="23" t="s">
        <v>79</v>
      </c>
      <c r="C157" s="19"/>
      <c r="D157" s="19"/>
      <c r="E157" s="19"/>
      <c r="F157" s="19"/>
      <c r="G157" s="19"/>
      <c r="H157" s="19"/>
      <c r="I157" s="19"/>
      <c r="J157" s="19"/>
      <c r="K157" s="19"/>
      <c r="L157" s="19"/>
      <c r="M157" s="19"/>
      <c r="N157" s="19"/>
      <c r="O157" s="19"/>
      <c r="P157" s="19"/>
      <c r="Q157" s="19"/>
      <c r="R157" s="19"/>
      <c r="S157" s="19"/>
      <c r="T157" s="19"/>
      <c r="U157" s="19"/>
      <c r="V157" s="19"/>
      <c r="W157" s="19"/>
      <c r="X157" s="19"/>
      <c r="Y157" s="19"/>
      <c r="Z157" s="19"/>
      <c r="AA157" s="19"/>
      <c r="AB157" s="19"/>
      <c r="AC157" s="19"/>
      <c r="AD157" s="19"/>
      <c r="AE157" s="19"/>
      <c r="AF157" s="19"/>
      <c r="AG157" s="19"/>
      <c r="AH157" s="19"/>
      <c r="AI157" s="19"/>
      <c r="AJ157" s="19"/>
      <c r="AK157" s="19"/>
      <c r="AL157" s="19"/>
      <c r="AM157" s="19"/>
      <c r="AN157" s="19"/>
      <c r="AO157" s="19"/>
      <c r="AP157" s="19"/>
      <c r="AQ157" s="19"/>
      <c r="AR157" s="19"/>
      <c r="AS157" s="19"/>
      <c r="AT157" s="19"/>
      <c r="AU157" s="19"/>
      <c r="AV157" s="19"/>
      <c r="AW157" s="19"/>
      <c r="AX157" s="19"/>
    </row>
    <row r="158">
      <c r="B158" t="s">
        <v>132</v>
      </c>
      <c r="C158" s="19" t="n">
        <v>0.0178617646883363</v>
      </c>
      <c r="D158" s="19" t="n">
        <v>0.0359069213107367</v>
      </c>
      <c r="E158" s="19" t="n">
        <v>0.0152966325933853</v>
      </c>
      <c r="F158" s="19" t="n">
        <v>0.0168811853897748</v>
      </c>
      <c r="G158" s="19" t="n">
        <v>0.0255244578372585</v>
      </c>
      <c r="H158" s="19" t="n">
        <v>0.018059655729985</v>
      </c>
      <c r="I158" s="19" t="n">
        <v>0.00248608514078386</v>
      </c>
      <c r="J158" s="19"/>
      <c r="K158" s="19" t="n">
        <v>0.0196944552820294</v>
      </c>
      <c r="L158" s="19" t="n">
        <v>0.016092041186215</v>
      </c>
      <c r="M158" s="19"/>
      <c r="N158" s="19" t="n">
        <v>0.0148906256861947</v>
      </c>
      <c r="O158" s="19" t="n">
        <v>0.0191434846693082</v>
      </c>
      <c r="P158" s="19" t="n">
        <v>0.00595649853820685</v>
      </c>
      <c r="Q158" s="19" t="n">
        <v>0.0223126666233546</v>
      </c>
      <c r="R158" s="19" t="n">
        <v>0.0191670791688799</v>
      </c>
      <c r="S158" s="19" t="n">
        <v>0.0156320122724173</v>
      </c>
      <c r="T158" s="19" t="n">
        <v>0.0238459604683428</v>
      </c>
      <c r="U158" s="19" t="n">
        <v>0.0231155499233</v>
      </c>
      <c r="V158" s="19" t="n">
        <v>0.0243888636822141</v>
      </c>
      <c r="W158" s="19" t="n">
        <v>0.0281659590348159</v>
      </c>
      <c r="X158" s="19" t="n">
        <v>0</v>
      </c>
      <c r="Y158" s="19" t="n">
        <v>0</v>
      </c>
      <c r="Z158" s="19"/>
      <c r="AA158" s="19" t="n">
        <v>0.0140499135898878</v>
      </c>
      <c r="AB158" s="19" t="n">
        <v>0.00946564518930578</v>
      </c>
      <c r="AC158" s="19" t="n">
        <v>0.0245462754279502</v>
      </c>
      <c r="AD158" s="19" t="n">
        <v>0.0252757468620481</v>
      </c>
      <c r="AE158" s="19"/>
      <c r="AF158" s="19" t="n">
        <v>0.0205534056337112</v>
      </c>
      <c r="AG158" s="19" t="n">
        <v>0.0106337519239919</v>
      </c>
      <c r="AH158" s="19" t="n">
        <v>0.0306504802269723</v>
      </c>
      <c r="AI158" s="19" t="n">
        <v>0.0105754232100016</v>
      </c>
      <c r="AJ158" s="19" t="n">
        <v>0</v>
      </c>
      <c r="AK158" s="19" t="n">
        <v>0.0294548667994333</v>
      </c>
      <c r="AL158" s="19" t="n">
        <v>0.0273509205624845</v>
      </c>
      <c r="AM158" s="19" t="n">
        <v>0</v>
      </c>
      <c r="AN158" s="19" t="n">
        <v>0.0221239479854718</v>
      </c>
      <c r="AO158" s="19" t="n">
        <v>0.046621916697151</v>
      </c>
      <c r="AP158" s="19" t="n">
        <v>0.0280673099595779</v>
      </c>
      <c r="AQ158" s="19" t="n">
        <v>0.0122157755374347</v>
      </c>
      <c r="AR158" s="19" t="n">
        <v>0</v>
      </c>
      <c r="AS158" s="19" t="n">
        <v>0</v>
      </c>
      <c r="AT158" s="19" t="n">
        <v>0</v>
      </c>
      <c r="AU158" s="19" t="n">
        <v>0</v>
      </c>
      <c r="AV158" s="19" t="n">
        <v>0</v>
      </c>
      <c r="AW158" s="19" t="n">
        <v>0</v>
      </c>
      <c r="AX158" s="19" t="n">
        <v>0</v>
      </c>
    </row>
    <row r="159">
      <c r="B159" t="s">
        <v>133</v>
      </c>
      <c r="C159" s="19" t="n">
        <v>0.0889253878091834</v>
      </c>
      <c r="D159" s="19" t="n">
        <v>0.129846158088727</v>
      </c>
      <c r="E159" s="19" t="n">
        <v>0.112024287858487</v>
      </c>
      <c r="F159" s="19" t="n">
        <v>0.080850112818757</v>
      </c>
      <c r="G159" s="19" t="n">
        <v>0.0962349832810132</v>
      </c>
      <c r="H159" s="19" t="n">
        <v>0.0842643429466543</v>
      </c>
      <c r="I159" s="19" t="n">
        <v>0.0469083064610603</v>
      </c>
      <c r="J159" s="19"/>
      <c r="K159" s="19" t="n">
        <v>0.0761759257141454</v>
      </c>
      <c r="L159" s="19" t="n">
        <v>0.10047919920603</v>
      </c>
      <c r="M159" s="19"/>
      <c r="N159" s="19" t="n">
        <v>0.0924303485477434</v>
      </c>
      <c r="O159" s="19" t="n">
        <v>0.0869362132235534</v>
      </c>
      <c r="P159" s="19" t="n">
        <v>0.0590861261272553</v>
      </c>
      <c r="Q159" s="19" t="n">
        <v>0.0698578171669925</v>
      </c>
      <c r="R159" s="19" t="n">
        <v>0.0925328387277198</v>
      </c>
      <c r="S159" s="19" t="n">
        <v>0.106215951448558</v>
      </c>
      <c r="T159" s="19" t="n">
        <v>0.0976811704941147</v>
      </c>
      <c r="U159" s="19" t="n">
        <v>0.104436886607714</v>
      </c>
      <c r="V159" s="19" t="n">
        <v>0.0823415059177529</v>
      </c>
      <c r="W159" s="19" t="n">
        <v>0.0908874298076983</v>
      </c>
      <c r="X159" s="19" t="n">
        <v>0.111245874759336</v>
      </c>
      <c r="Y159" s="19" t="n">
        <v>0.094593548844246</v>
      </c>
      <c r="Z159" s="19"/>
      <c r="AA159" s="19" t="n">
        <v>0.0703648434746403</v>
      </c>
      <c r="AB159" s="19" t="n">
        <v>0.0926166714192038</v>
      </c>
      <c r="AC159" s="19" t="n">
        <v>0.0990718699711289</v>
      </c>
      <c r="AD159" s="19" t="n">
        <v>0.0965641635302983</v>
      </c>
      <c r="AE159" s="19"/>
      <c r="AF159" s="19" t="n">
        <v>0.12053543545247</v>
      </c>
      <c r="AG159" s="19" t="n">
        <v>0.0685844708740055</v>
      </c>
      <c r="AH159" s="19" t="n">
        <v>0.0740310586158994</v>
      </c>
      <c r="AI159" s="19" t="n">
        <v>0.0555134988904811</v>
      </c>
      <c r="AJ159" s="19" t="n">
        <v>0.0926136283107721</v>
      </c>
      <c r="AK159" s="19" t="n">
        <v>0.0145787405033551</v>
      </c>
      <c r="AL159" s="19" t="n">
        <v>0.126665758061824</v>
      </c>
      <c r="AM159" s="19" t="n">
        <v>0</v>
      </c>
      <c r="AN159" s="19" t="n">
        <v>0.146946936575771</v>
      </c>
      <c r="AO159" s="19" t="n">
        <v>0.145108022459517</v>
      </c>
      <c r="AP159" s="19" t="n">
        <v>0.17619987465527</v>
      </c>
      <c r="AQ159" s="19" t="n">
        <v>0.0799247511403391</v>
      </c>
      <c r="AR159" s="19" t="n">
        <v>0.104018481518027</v>
      </c>
      <c r="AS159" s="19" t="n">
        <v>0.0950510979978406</v>
      </c>
      <c r="AT159" s="19" t="n">
        <v>0</v>
      </c>
      <c r="AU159" s="19" t="n">
        <v>0</v>
      </c>
      <c r="AV159" s="19" t="n">
        <v>0</v>
      </c>
      <c r="AW159" s="19" t="n">
        <v>0</v>
      </c>
      <c r="AX159" s="19" t="n">
        <v>0</v>
      </c>
    </row>
    <row r="160">
      <c r="B160" t="s">
        <v>134</v>
      </c>
      <c r="C160" s="19" t="n">
        <v>0.200046683047221</v>
      </c>
      <c r="D160" s="19" t="n">
        <v>0.244662182882361</v>
      </c>
      <c r="E160" s="19" t="n">
        <v>0.178614096074706</v>
      </c>
      <c r="F160" s="19" t="n">
        <v>0.170909785219646</v>
      </c>
      <c r="G160" s="19" t="n">
        <v>0.190729332767357</v>
      </c>
      <c r="H160" s="19" t="n">
        <v>0.207955949438449</v>
      </c>
      <c r="I160" s="19" t="n">
        <v>0.213911911481654</v>
      </c>
      <c r="J160" s="19"/>
      <c r="K160" s="19" t="n">
        <v>0.210061436391408</v>
      </c>
      <c r="L160" s="19" t="n">
        <v>0.190474652074628</v>
      </c>
      <c r="M160" s="19"/>
      <c r="N160" s="19" t="n">
        <v>0.170863478295798</v>
      </c>
      <c r="O160" s="19" t="n">
        <v>0.213496146971402</v>
      </c>
      <c r="P160" s="19" t="n">
        <v>0.199371901977604</v>
      </c>
      <c r="Q160" s="19" t="n">
        <v>0.22677918632333</v>
      </c>
      <c r="R160" s="19" t="n">
        <v>0.176628214459893</v>
      </c>
      <c r="S160" s="19" t="n">
        <v>0.205902335718437</v>
      </c>
      <c r="T160" s="19" t="n">
        <v>0.196234651004341</v>
      </c>
      <c r="U160" s="19" t="n">
        <v>0.183660223473196</v>
      </c>
      <c r="V160" s="19" t="n">
        <v>0.179827659339994</v>
      </c>
      <c r="W160" s="19" t="n">
        <v>0.266557356826129</v>
      </c>
      <c r="X160" s="19" t="n">
        <v>0.191736344265189</v>
      </c>
      <c r="Y160" s="19" t="n">
        <v>0.156279137349471</v>
      </c>
      <c r="Z160" s="19"/>
      <c r="AA160" s="19" t="n">
        <v>0.150172640169047</v>
      </c>
      <c r="AB160" s="19" t="n">
        <v>0.190434673782834</v>
      </c>
      <c r="AC160" s="19" t="n">
        <v>0.201907604548548</v>
      </c>
      <c r="AD160" s="19" t="n">
        <v>0.255428691009039</v>
      </c>
      <c r="AE160" s="19"/>
      <c r="AF160" s="19" t="n">
        <v>0.248775016651866</v>
      </c>
      <c r="AG160" s="19" t="n">
        <v>0.204594358870465</v>
      </c>
      <c r="AH160" s="19" t="n">
        <v>0.183741325252254</v>
      </c>
      <c r="AI160" s="19" t="n">
        <v>0.167610144001826</v>
      </c>
      <c r="AJ160" s="19" t="n">
        <v>0.275238547248627</v>
      </c>
      <c r="AK160" s="19" t="n">
        <v>0.133099973374681</v>
      </c>
      <c r="AL160" s="19" t="n">
        <v>0.114455095633545</v>
      </c>
      <c r="AM160" s="19" t="n">
        <v>0</v>
      </c>
      <c r="AN160" s="19" t="n">
        <v>0.159992428931676</v>
      </c>
      <c r="AO160" s="19" t="n">
        <v>0.262218098562427</v>
      </c>
      <c r="AP160" s="19" t="n">
        <v>0.128212753331168</v>
      </c>
      <c r="AQ160" s="19" t="n">
        <v>0.236230440485253</v>
      </c>
      <c r="AR160" s="19" t="n">
        <v>0.0944187737802553</v>
      </c>
      <c r="AS160" s="19" t="n">
        <v>0.196552597211794</v>
      </c>
      <c r="AT160" s="19" t="n">
        <v>0.610897407931974</v>
      </c>
      <c r="AU160" s="19" t="n">
        <v>0.504380017574563</v>
      </c>
      <c r="AV160" s="19" t="n">
        <v>0</v>
      </c>
      <c r="AW160" s="19" t="n">
        <v>0</v>
      </c>
      <c r="AX160" s="19" t="n">
        <v>0.242293032388405</v>
      </c>
    </row>
    <row r="161">
      <c r="B161" t="s">
        <v>135</v>
      </c>
      <c r="C161" s="19" t="n">
        <v>0.443433681801826</v>
      </c>
      <c r="D161" s="19" t="n">
        <v>0.338055819388065</v>
      </c>
      <c r="E161" s="19" t="n">
        <v>0.351624026783179</v>
      </c>
      <c r="F161" s="19" t="n">
        <v>0.456610015566418</v>
      </c>
      <c r="G161" s="19" t="n">
        <v>0.472364297232165</v>
      </c>
      <c r="H161" s="19" t="n">
        <v>0.470762147292289</v>
      </c>
      <c r="I161" s="19" t="n">
        <v>0.535005383158999</v>
      </c>
      <c r="J161" s="19"/>
      <c r="K161" s="19" t="n">
        <v>0.43431698587763</v>
      </c>
      <c r="L161" s="19" t="n">
        <v>0.452749676285312</v>
      </c>
      <c r="M161" s="19"/>
      <c r="N161" s="19" t="n">
        <v>0.368408742754969</v>
      </c>
      <c r="O161" s="19" t="n">
        <v>0.490104981895564</v>
      </c>
      <c r="P161" s="19" t="n">
        <v>0.428096221886265</v>
      </c>
      <c r="Q161" s="19" t="n">
        <v>0.437323278099287</v>
      </c>
      <c r="R161" s="19" t="n">
        <v>0.515187269210431</v>
      </c>
      <c r="S161" s="19" t="n">
        <v>0.427344761001808</v>
      </c>
      <c r="T161" s="19" t="n">
        <v>0.454761253538251</v>
      </c>
      <c r="U161" s="19" t="n">
        <v>0.469278405794065</v>
      </c>
      <c r="V161" s="19" t="n">
        <v>0.473822231001467</v>
      </c>
      <c r="W161" s="19" t="n">
        <v>0.34829928191023</v>
      </c>
      <c r="X161" s="19" t="n">
        <v>0.501213549928792</v>
      </c>
      <c r="Y161" s="19" t="n">
        <v>0.544485775439845</v>
      </c>
      <c r="Z161" s="19"/>
      <c r="AA161" s="19" t="n">
        <v>0.471171777434411</v>
      </c>
      <c r="AB161" s="19" t="n">
        <v>0.469817808671306</v>
      </c>
      <c r="AC161" s="19" t="n">
        <v>0.407449815760711</v>
      </c>
      <c r="AD161" s="19" t="n">
        <v>0.423308682345454</v>
      </c>
      <c r="AE161" s="19"/>
      <c r="AF161" s="19" t="n">
        <v>0.32912976189059</v>
      </c>
      <c r="AG161" s="19" t="n">
        <v>0.510825598268784</v>
      </c>
      <c r="AH161" s="19" t="n">
        <v>0.52343100305637</v>
      </c>
      <c r="AI161" s="19" t="n">
        <v>0.398976903670432</v>
      </c>
      <c r="AJ161" s="19" t="n">
        <v>0.278181098982529</v>
      </c>
      <c r="AK161" s="19" t="n">
        <v>0.370111952279271</v>
      </c>
      <c r="AL161" s="19" t="n">
        <v>0.385417448628795</v>
      </c>
      <c r="AM161" s="19" t="n">
        <v>0</v>
      </c>
      <c r="AN161" s="19" t="n">
        <v>0.404407410924188</v>
      </c>
      <c r="AO161" s="19" t="n">
        <v>0.327579510117112</v>
      </c>
      <c r="AP161" s="19" t="n">
        <v>0.408180867512057</v>
      </c>
      <c r="AQ161" s="19" t="n">
        <v>0.462151936157398</v>
      </c>
      <c r="AR161" s="19" t="n">
        <v>0.708394526638702</v>
      </c>
      <c r="AS161" s="19" t="n">
        <v>0.406894610081542</v>
      </c>
      <c r="AT161" s="19" t="n">
        <v>0.389102592068026</v>
      </c>
      <c r="AU161" s="19" t="n">
        <v>0</v>
      </c>
      <c r="AV161" s="19" t="n">
        <v>0.620824482762103</v>
      </c>
      <c r="AW161" s="19" t="n">
        <v>0</v>
      </c>
      <c r="AX161" s="19" t="n">
        <v>0.277914084528257</v>
      </c>
    </row>
    <row r="162">
      <c r="B162" t="s">
        <v>136</v>
      </c>
      <c r="C162" s="19" t="n">
        <v>0.237423033921994</v>
      </c>
      <c r="D162" s="19" t="n">
        <v>0.216684011476839</v>
      </c>
      <c r="E162" s="19" t="n">
        <v>0.328205635569186</v>
      </c>
      <c r="F162" s="19" t="n">
        <v>0.264962270108364</v>
      </c>
      <c r="G162" s="19" t="n">
        <v>0.209692398622523</v>
      </c>
      <c r="H162" s="19" t="n">
        <v>0.208687530379885</v>
      </c>
      <c r="I162" s="19" t="n">
        <v>0.196822524779612</v>
      </c>
      <c r="J162" s="19"/>
      <c r="K162" s="19" t="n">
        <v>0.249654327476756</v>
      </c>
      <c r="L162" s="19" t="n">
        <v>0.225725806009066</v>
      </c>
      <c r="M162" s="19"/>
      <c r="N162" s="19" t="n">
        <v>0.325636572314756</v>
      </c>
      <c r="O162" s="19" t="n">
        <v>0.1868487631939</v>
      </c>
      <c r="P162" s="19" t="n">
        <v>0.301665518778949</v>
      </c>
      <c r="Q162" s="19" t="n">
        <v>0.233151287092429</v>
      </c>
      <c r="R162" s="19" t="n">
        <v>0.190954603900785</v>
      </c>
      <c r="S162" s="19" t="n">
        <v>0.239727974107798</v>
      </c>
      <c r="T162" s="19" t="n">
        <v>0.22747696449495</v>
      </c>
      <c r="U162" s="19" t="n">
        <v>0.208526183736803</v>
      </c>
      <c r="V162" s="19" t="n">
        <v>0.226480541491014</v>
      </c>
      <c r="W162" s="19" t="n">
        <v>0.254828986545996</v>
      </c>
      <c r="X162" s="19" t="n">
        <v>0.17576394003682</v>
      </c>
      <c r="Y162" s="19" t="n">
        <v>0.144131849568733</v>
      </c>
      <c r="Z162" s="19"/>
      <c r="AA162" s="19" t="n">
        <v>0.292681071741073</v>
      </c>
      <c r="AB162" s="19" t="n">
        <v>0.217141608784837</v>
      </c>
      <c r="AC162" s="19" t="n">
        <v>0.256465144111404</v>
      </c>
      <c r="AD162" s="19" t="n">
        <v>0.186295615192925</v>
      </c>
      <c r="AE162" s="19"/>
      <c r="AF162" s="19" t="n">
        <v>0.281006380371364</v>
      </c>
      <c r="AG162" s="19" t="n">
        <v>0.201837463021313</v>
      </c>
      <c r="AH162" s="19" t="n">
        <v>0.188146132848504</v>
      </c>
      <c r="AI162" s="19" t="n">
        <v>0.356748607017257</v>
      </c>
      <c r="AJ162" s="19" t="n">
        <v>0.275935449215752</v>
      </c>
      <c r="AK162" s="19" t="n">
        <v>0.405288701234888</v>
      </c>
      <c r="AL162" s="19" t="n">
        <v>0.317673025686213</v>
      </c>
      <c r="AM162" s="19" t="n">
        <v>1</v>
      </c>
      <c r="AN162" s="19" t="n">
        <v>0.259694888934661</v>
      </c>
      <c r="AO162" s="19" t="n">
        <v>0.18942770334387</v>
      </c>
      <c r="AP162" s="19" t="n">
        <v>0.259339194541927</v>
      </c>
      <c r="AQ162" s="19" t="n">
        <v>0.187125257084854</v>
      </c>
      <c r="AR162" s="19" t="n">
        <v>0.0931682180630158</v>
      </c>
      <c r="AS162" s="19" t="n">
        <v>0.301501694708823</v>
      </c>
      <c r="AT162" s="19" t="n">
        <v>0</v>
      </c>
      <c r="AU162" s="19" t="n">
        <v>0.495619982425437</v>
      </c>
      <c r="AV162" s="19" t="n">
        <v>0.379175517237897</v>
      </c>
      <c r="AW162" s="19" t="n">
        <v>1</v>
      </c>
      <c r="AX162" s="19" t="n">
        <v>0.479792883083338</v>
      </c>
    </row>
    <row r="163">
      <c r="B163" t="s">
        <v>77</v>
      </c>
      <c r="C163" s="19" t="n">
        <v>0.0123094487314393</v>
      </c>
      <c r="D163" s="19" t="n">
        <v>0.0348449068532706</v>
      </c>
      <c r="E163" s="19" t="n">
        <v>0.0142353211210567</v>
      </c>
      <c r="F163" s="19" t="n">
        <v>0.00978663089704097</v>
      </c>
      <c r="G163" s="19" t="n">
        <v>0.00545453025968379</v>
      </c>
      <c r="H163" s="19" t="n">
        <v>0.0102703742127373</v>
      </c>
      <c r="I163" s="19" t="n">
        <v>0.00486578897789138</v>
      </c>
      <c r="J163" s="19"/>
      <c r="K163" s="19" t="n">
        <v>0.0100968692580302</v>
      </c>
      <c r="L163" s="19" t="n">
        <v>0.0144786252387482</v>
      </c>
      <c r="M163" s="19"/>
      <c r="N163" s="19" t="n">
        <v>0.0277702324005389</v>
      </c>
      <c r="O163" s="19" t="n">
        <v>0.00347041004627203</v>
      </c>
      <c r="P163" s="19" t="n">
        <v>0.00582373269171955</v>
      </c>
      <c r="Q163" s="19" t="n">
        <v>0.0105757646946075</v>
      </c>
      <c r="R163" s="19" t="n">
        <v>0.00552999453229111</v>
      </c>
      <c r="S163" s="19" t="n">
        <v>0.00517696545098138</v>
      </c>
      <c r="T163" s="19" t="n">
        <v>0</v>
      </c>
      <c r="U163" s="19" t="n">
        <v>0.0109827504649216</v>
      </c>
      <c r="V163" s="19" t="n">
        <v>0.0131391985675573</v>
      </c>
      <c r="W163" s="19" t="n">
        <v>0.0112609858751307</v>
      </c>
      <c r="X163" s="19" t="n">
        <v>0.0200402910098623</v>
      </c>
      <c r="Y163" s="19" t="n">
        <v>0.0605096887977044</v>
      </c>
      <c r="Z163" s="19"/>
      <c r="AA163" s="19" t="n">
        <v>0.00155975359094115</v>
      </c>
      <c r="AB163" s="19" t="n">
        <v>0.0205235921525133</v>
      </c>
      <c r="AC163" s="19" t="n">
        <v>0.0105592901802589</v>
      </c>
      <c r="AD163" s="19" t="n">
        <v>0.013127101060235</v>
      </c>
      <c r="AE163" s="19"/>
      <c r="AF163" s="19" t="n">
        <v>0</v>
      </c>
      <c r="AG163" s="19" t="n">
        <v>0.00352435704144</v>
      </c>
      <c r="AH163" s="19" t="n">
        <v>0</v>
      </c>
      <c r="AI163" s="19" t="n">
        <v>0.0105754232100016</v>
      </c>
      <c r="AJ163" s="19" t="n">
        <v>0.0780312762423194</v>
      </c>
      <c r="AK163" s="19" t="n">
        <v>0.0474657658083716</v>
      </c>
      <c r="AL163" s="19" t="n">
        <v>0.0284377514271397</v>
      </c>
      <c r="AM163" s="19" t="n">
        <v>0</v>
      </c>
      <c r="AN163" s="19" t="n">
        <v>0.00683438664823186</v>
      </c>
      <c r="AO163" s="19" t="n">
        <v>0.0290447488199229</v>
      </c>
      <c r="AP163" s="19" t="n">
        <v>0</v>
      </c>
      <c r="AQ163" s="19" t="n">
        <v>0.0223518395947218</v>
      </c>
      <c r="AR163" s="19" t="n">
        <v>0</v>
      </c>
      <c r="AS163" s="19" t="n">
        <v>0</v>
      </c>
      <c r="AT163" s="19" t="n">
        <v>0</v>
      </c>
      <c r="AU163" s="19" t="n">
        <v>0</v>
      </c>
      <c r="AV163" s="19" t="n">
        <v>0</v>
      </c>
      <c r="AW163" s="19" t="n">
        <v>0</v>
      </c>
      <c r="AX163" s="19" t="n">
        <v>0</v>
      </c>
    </row>
    <row r="164">
      <c r="C164" s="19"/>
      <c r="D164" s="19"/>
      <c r="E164" s="19"/>
      <c r="F164" s="19"/>
      <c r="G164" s="19"/>
      <c r="H164" s="19"/>
      <c r="I164" s="19"/>
      <c r="J164" s="19"/>
      <c r="K164" s="19"/>
      <c r="L164" s="19"/>
      <c r="M164" s="19"/>
      <c r="N164" s="19"/>
      <c r="O164" s="19"/>
      <c r="P164" s="19"/>
      <c r="Q164" s="19"/>
      <c r="R164" s="19"/>
      <c r="S164" s="19"/>
      <c r="T164" s="19"/>
      <c r="U164" s="19"/>
      <c r="V164" s="19"/>
      <c r="W164" s="19"/>
      <c r="X164" s="19"/>
      <c r="Y164" s="19"/>
      <c r="Z164" s="19"/>
      <c r="AA164" s="19"/>
      <c r="AB164" s="19"/>
      <c r="AC164" s="19"/>
      <c r="AD164" s="19"/>
      <c r="AE164" s="19"/>
      <c r="AF164" s="19"/>
      <c r="AG164" s="19"/>
      <c r="AH164" s="19"/>
      <c r="AI164" s="19"/>
      <c r="AJ164" s="19"/>
      <c r="AK164" s="19"/>
      <c r="AL164" s="19"/>
      <c r="AM164" s="19"/>
      <c r="AN164" s="19"/>
      <c r="AO164" s="19"/>
      <c r="AP164" s="19"/>
      <c r="AQ164" s="19"/>
      <c r="AR164" s="19"/>
      <c r="AS164" s="19"/>
      <c r="AT164" s="19"/>
      <c r="AU164" s="19"/>
      <c r="AV164" s="19"/>
      <c r="AW164" s="19"/>
      <c r="AX164" s="19"/>
    </row>
    <row r="165">
      <c r="B165" s="7" t="s">
        <v>144</v>
      </c>
      <c r="C165" s="19"/>
      <c r="D165" s="19"/>
      <c r="E165" s="19"/>
      <c r="F165" s="19"/>
      <c r="G165" s="19"/>
      <c r="H165" s="19"/>
      <c r="I165" s="19"/>
      <c r="J165" s="19"/>
      <c r="K165" s="19"/>
      <c r="L165" s="19"/>
      <c r="M165" s="19"/>
      <c r="N165" s="19"/>
      <c r="O165" s="19"/>
      <c r="P165" s="19"/>
      <c r="Q165" s="19"/>
      <c r="R165" s="19"/>
      <c r="S165" s="19"/>
      <c r="T165" s="19"/>
      <c r="U165" s="19"/>
      <c r="V165" s="19"/>
      <c r="W165" s="19"/>
      <c r="X165" s="19"/>
      <c r="Y165" s="19"/>
      <c r="Z165" s="19"/>
      <c r="AA165" s="19"/>
      <c r="AB165" s="19"/>
      <c r="AC165" s="19"/>
      <c r="AD165" s="19"/>
      <c r="AE165" s="19"/>
      <c r="AF165" s="19"/>
      <c r="AG165" s="19"/>
      <c r="AH165" s="19"/>
      <c r="AI165" s="19"/>
      <c r="AJ165" s="19"/>
      <c r="AK165" s="19"/>
      <c r="AL165" s="19"/>
      <c r="AM165" s="19"/>
      <c r="AN165" s="19"/>
      <c r="AO165" s="19"/>
      <c r="AP165" s="19"/>
      <c r="AQ165" s="19"/>
      <c r="AR165" s="19"/>
      <c r="AS165" s="19"/>
      <c r="AT165" s="19"/>
      <c r="AU165" s="19"/>
      <c r="AV165" s="19"/>
      <c r="AW165" s="19"/>
      <c r="AX165" s="19"/>
    </row>
    <row r="166">
      <c r="B166" s="23" t="s">
        <v>79</v>
      </c>
      <c r="C166" s="19"/>
      <c r="D166" s="19"/>
      <c r="E166" s="19"/>
      <c r="F166" s="19"/>
      <c r="G166" s="19"/>
      <c r="H166" s="19"/>
      <c r="I166" s="19"/>
      <c r="J166" s="19"/>
      <c r="K166" s="19"/>
      <c r="L166" s="19"/>
      <c r="M166" s="19"/>
      <c r="N166" s="19"/>
      <c r="O166" s="19"/>
      <c r="P166" s="19"/>
      <c r="Q166" s="19"/>
      <c r="R166" s="19"/>
      <c r="S166" s="19"/>
      <c r="T166" s="19"/>
      <c r="U166" s="19"/>
      <c r="V166" s="19"/>
      <c r="W166" s="19"/>
      <c r="X166" s="19"/>
      <c r="Y166" s="19"/>
      <c r="Z166" s="19"/>
      <c r="AA166" s="19"/>
      <c r="AB166" s="19"/>
      <c r="AC166" s="19"/>
      <c r="AD166" s="19"/>
      <c r="AE166" s="19"/>
      <c r="AF166" s="19"/>
      <c r="AG166" s="19"/>
      <c r="AH166" s="19"/>
      <c r="AI166" s="19"/>
      <c r="AJ166" s="19"/>
      <c r="AK166" s="19"/>
      <c r="AL166" s="19"/>
      <c r="AM166" s="19"/>
      <c r="AN166" s="19"/>
      <c r="AO166" s="19"/>
      <c r="AP166" s="19"/>
      <c r="AQ166" s="19"/>
      <c r="AR166" s="19"/>
      <c r="AS166" s="19"/>
      <c r="AT166" s="19"/>
      <c r="AU166" s="19"/>
      <c r="AV166" s="19"/>
      <c r="AW166" s="19"/>
      <c r="AX166" s="19"/>
    </row>
    <row r="167">
      <c r="B167" t="s">
        <v>132</v>
      </c>
      <c r="C167" s="19" t="n">
        <v>0.0184407959745484</v>
      </c>
      <c r="D167" s="19" t="n">
        <v>0.0331346125318845</v>
      </c>
      <c r="E167" s="19" t="n">
        <v>0.0326613252634592</v>
      </c>
      <c r="F167" s="19" t="n">
        <v>0.0107751873071528</v>
      </c>
      <c r="G167" s="19" t="n">
        <v>0.0231442573066317</v>
      </c>
      <c r="H167" s="19" t="n">
        <v>0.0141196929229368</v>
      </c>
      <c r="I167" s="19" t="n">
        <v>0.00248608514078386</v>
      </c>
      <c r="J167" s="19"/>
      <c r="K167" s="19" t="n">
        <v>0.0202980389929044</v>
      </c>
      <c r="L167" s="19" t="n">
        <v>0.015684812176738</v>
      </c>
      <c r="M167" s="19"/>
      <c r="N167" s="19" t="n">
        <v>0.0188197636005787</v>
      </c>
      <c r="O167" s="19" t="n">
        <v>0.0258961444798357</v>
      </c>
      <c r="P167" s="19" t="n">
        <v>0.0123154900764684</v>
      </c>
      <c r="Q167" s="19" t="n">
        <v>0.0162434311609214</v>
      </c>
      <c r="R167" s="19" t="n">
        <v>0.0123482242289985</v>
      </c>
      <c r="S167" s="19" t="n">
        <v>0.00515813152288215</v>
      </c>
      <c r="T167" s="19" t="n">
        <v>0.0362672251303286</v>
      </c>
      <c r="U167" s="19" t="n">
        <v>0.0125291735817424</v>
      </c>
      <c r="V167" s="19" t="n">
        <v>0.0147808560583243</v>
      </c>
      <c r="W167" s="19" t="n">
        <v>0.0344241219286335</v>
      </c>
      <c r="X167" s="19" t="n">
        <v>0.0107027008624071</v>
      </c>
      <c r="Y167" s="19" t="n">
        <v>0</v>
      </c>
      <c r="Z167" s="19"/>
      <c r="AA167" s="19" t="n">
        <v>0.0121853723774368</v>
      </c>
      <c r="AB167" s="19" t="n">
        <v>0.00556924133260592</v>
      </c>
      <c r="AC167" s="19" t="n">
        <v>0.0388945358782029</v>
      </c>
      <c r="AD167" s="19" t="n">
        <v>0.0191668980983991</v>
      </c>
      <c r="AE167" s="19"/>
      <c r="AF167" s="19" t="n">
        <v>0.040755549056685</v>
      </c>
      <c r="AG167" s="19" t="n">
        <v>0.0103021778823621</v>
      </c>
      <c r="AH167" s="19" t="n">
        <v>0.0375260985790303</v>
      </c>
      <c r="AI167" s="19" t="n">
        <v>0.0390916142650744</v>
      </c>
      <c r="AJ167" s="19" t="n">
        <v>0.0317347629547233</v>
      </c>
      <c r="AK167" s="19" t="n">
        <v>0</v>
      </c>
      <c r="AL167" s="19" t="n">
        <v>0.0233296366905323</v>
      </c>
      <c r="AM167" s="19" t="n">
        <v>0</v>
      </c>
      <c r="AN167" s="19" t="n">
        <v>0.0152202221059477</v>
      </c>
      <c r="AO167" s="19" t="n">
        <v>0.0120618542233291</v>
      </c>
      <c r="AP167" s="19" t="n">
        <v>0.0837346731458315</v>
      </c>
      <c r="AQ167" s="19" t="n">
        <v>0.00653130423572502</v>
      </c>
      <c r="AR167" s="19" t="n">
        <v>0</v>
      </c>
      <c r="AS167" s="19" t="n">
        <v>0</v>
      </c>
      <c r="AT167" s="19" t="n">
        <v>0</v>
      </c>
      <c r="AU167" s="19" t="n">
        <v>0</v>
      </c>
      <c r="AV167" s="19" t="n">
        <v>0</v>
      </c>
      <c r="AW167" s="19" t="n">
        <v>0</v>
      </c>
      <c r="AX167" s="19" t="n">
        <v>0</v>
      </c>
    </row>
    <row r="168">
      <c r="B168" t="s">
        <v>133</v>
      </c>
      <c r="C168" s="19" t="n">
        <v>0.0789901533517274</v>
      </c>
      <c r="D168" s="19" t="n">
        <v>0.11191473764518</v>
      </c>
      <c r="E168" s="19" t="n">
        <v>0.127793620847003</v>
      </c>
      <c r="F168" s="19" t="n">
        <v>0.0780297288824306</v>
      </c>
      <c r="G168" s="19" t="n">
        <v>0.0781360000748904</v>
      </c>
      <c r="H168" s="19" t="n">
        <v>0.0528230861731019</v>
      </c>
      <c r="I168" s="19" t="n">
        <v>0.0366500850077601</v>
      </c>
      <c r="J168" s="19"/>
      <c r="K168" s="19" t="n">
        <v>0.0773153681920103</v>
      </c>
      <c r="L168" s="19" t="n">
        <v>0.0806991714796106</v>
      </c>
      <c r="M168" s="19"/>
      <c r="N168" s="19" t="n">
        <v>0.0859396310079944</v>
      </c>
      <c r="O168" s="19" t="n">
        <v>0.0766148951262696</v>
      </c>
      <c r="P168" s="19" t="n">
        <v>0.065856804831785</v>
      </c>
      <c r="Q168" s="19" t="n">
        <v>0.0940598227254315</v>
      </c>
      <c r="R168" s="19" t="n">
        <v>0.0917542181442112</v>
      </c>
      <c r="S168" s="19" t="n">
        <v>0.0885758057604536</v>
      </c>
      <c r="T168" s="19" t="n">
        <v>0.053761121587875</v>
      </c>
      <c r="U168" s="19" t="n">
        <v>0.0916766712396061</v>
      </c>
      <c r="V168" s="19" t="n">
        <v>0.0812430121254999</v>
      </c>
      <c r="W168" s="19" t="n">
        <v>0.0626750676161329</v>
      </c>
      <c r="X168" s="19" t="n">
        <v>0.0810171042136865</v>
      </c>
      <c r="Y168" s="19" t="n">
        <v>0.075583262425183</v>
      </c>
      <c r="Z168" s="19"/>
      <c r="AA168" s="19" t="n">
        <v>0.0600863817679748</v>
      </c>
      <c r="AB168" s="19" t="n">
        <v>0.0767845736222365</v>
      </c>
      <c r="AC168" s="19" t="n">
        <v>0.0902307477467189</v>
      </c>
      <c r="AD168" s="19" t="n">
        <v>0.0879763772229636</v>
      </c>
      <c r="AE168" s="19"/>
      <c r="AF168" s="19" t="n">
        <v>0.0875707501867125</v>
      </c>
      <c r="AG168" s="19" t="n">
        <v>0.0501870240728963</v>
      </c>
      <c r="AH168" s="19" t="n">
        <v>0.0660799161276106</v>
      </c>
      <c r="AI168" s="19" t="n">
        <v>0.0551564575839271</v>
      </c>
      <c r="AJ168" s="19" t="n">
        <v>0.0602203670428359</v>
      </c>
      <c r="AK168" s="19" t="n">
        <v>0.081086127096432</v>
      </c>
      <c r="AL168" s="19" t="n">
        <v>0.12475187853168</v>
      </c>
      <c r="AM168" s="19" t="n">
        <v>0</v>
      </c>
      <c r="AN168" s="19" t="n">
        <v>0.0779935535122975</v>
      </c>
      <c r="AO168" s="19" t="n">
        <v>0.17591369200662</v>
      </c>
      <c r="AP168" s="19" t="n">
        <v>0.181040416224614</v>
      </c>
      <c r="AQ168" s="19" t="n">
        <v>0.0949409220166249</v>
      </c>
      <c r="AR168" s="19" t="n">
        <v>0.104018481518027</v>
      </c>
      <c r="AS168" s="19" t="n">
        <v>0.102765527420802</v>
      </c>
      <c r="AT168" s="19" t="n">
        <v>0.296096190633258</v>
      </c>
      <c r="AU168" s="19" t="n">
        <v>0.504380017574563</v>
      </c>
      <c r="AV168" s="19" t="n">
        <v>0</v>
      </c>
      <c r="AW168" s="19" t="n">
        <v>0</v>
      </c>
      <c r="AX168" s="19" t="n">
        <v>0</v>
      </c>
    </row>
    <row r="169">
      <c r="B169" t="s">
        <v>134</v>
      </c>
      <c r="C169" s="19" t="n">
        <v>0.17404556067239</v>
      </c>
      <c r="D169" s="19" t="n">
        <v>0.246862946300949</v>
      </c>
      <c r="E169" s="19" t="n">
        <v>0.168403404851047</v>
      </c>
      <c r="F169" s="19" t="n">
        <v>0.15302089234799</v>
      </c>
      <c r="G169" s="19" t="n">
        <v>0.178779734658622</v>
      </c>
      <c r="H169" s="19" t="n">
        <v>0.175098225842641</v>
      </c>
      <c r="I169" s="19" t="n">
        <v>0.143100579551432</v>
      </c>
      <c r="J169" s="19"/>
      <c r="K169" s="19" t="n">
        <v>0.185375991837098</v>
      </c>
      <c r="L169" s="19" t="n">
        <v>0.16316567280818</v>
      </c>
      <c r="M169" s="19"/>
      <c r="N169" s="19" t="n">
        <v>0.131952254881862</v>
      </c>
      <c r="O169" s="19" t="n">
        <v>0.169680205131847</v>
      </c>
      <c r="P169" s="19" t="n">
        <v>0.163950183639021</v>
      </c>
      <c r="Q169" s="19" t="n">
        <v>0.182233780654456</v>
      </c>
      <c r="R169" s="19" t="n">
        <v>0.154038752260537</v>
      </c>
      <c r="S169" s="19" t="n">
        <v>0.168304740772389</v>
      </c>
      <c r="T169" s="19" t="n">
        <v>0.11968598009683</v>
      </c>
      <c r="U169" s="19" t="n">
        <v>0.135994476950521</v>
      </c>
      <c r="V169" s="19" t="n">
        <v>0.219951961078936</v>
      </c>
      <c r="W169" s="19" t="n">
        <v>0.253895355635002</v>
      </c>
      <c r="X169" s="19" t="n">
        <v>0.189842012513259</v>
      </c>
      <c r="Y169" s="19" t="n">
        <v>0.216549506940805</v>
      </c>
      <c r="Z169" s="19"/>
      <c r="AA169" s="19" t="n">
        <v>0.136060722698281</v>
      </c>
      <c r="AB169" s="19" t="n">
        <v>0.163928702521089</v>
      </c>
      <c r="AC169" s="19" t="n">
        <v>0.155918859483218</v>
      </c>
      <c r="AD169" s="19" t="n">
        <v>0.242089286716929</v>
      </c>
      <c r="AE169" s="19"/>
      <c r="AF169" s="19" t="n">
        <v>0.265007496924856</v>
      </c>
      <c r="AG169" s="19" t="n">
        <v>0.1597526286447</v>
      </c>
      <c r="AH169" s="19" t="n">
        <v>0.168409133215516</v>
      </c>
      <c r="AI169" s="19" t="n">
        <v>0.131640845984586</v>
      </c>
      <c r="AJ169" s="19" t="n">
        <v>0.305559267075836</v>
      </c>
      <c r="AK169" s="19" t="n">
        <v>0.0741335653333652</v>
      </c>
      <c r="AL169" s="19" t="n">
        <v>0.163214982852897</v>
      </c>
      <c r="AM169" s="19" t="n">
        <v>0</v>
      </c>
      <c r="AN169" s="19" t="n">
        <v>0.16509351518629</v>
      </c>
      <c r="AO169" s="19" t="n">
        <v>0.202872996189676</v>
      </c>
      <c r="AP169" s="19" t="n">
        <v>0.0727041897081363</v>
      </c>
      <c r="AQ169" s="19" t="n">
        <v>0.218760582776561</v>
      </c>
      <c r="AR169" s="19" t="n">
        <v>0.198640703260114</v>
      </c>
      <c r="AS169" s="19" t="n">
        <v>0</v>
      </c>
      <c r="AT169" s="19" t="n">
        <v>0.389102592068026</v>
      </c>
      <c r="AU169" s="19" t="n">
        <v>0</v>
      </c>
      <c r="AV169" s="19" t="n">
        <v>0</v>
      </c>
      <c r="AW169" s="19" t="n">
        <v>0</v>
      </c>
      <c r="AX169" s="19" t="n">
        <v>0.277914084528257</v>
      </c>
    </row>
    <row r="170">
      <c r="B170" t="s">
        <v>135</v>
      </c>
      <c r="C170" s="19" t="n">
        <v>0.431906654802304</v>
      </c>
      <c r="D170" s="19" t="n">
        <v>0.333288100617126</v>
      </c>
      <c r="E170" s="19" t="n">
        <v>0.323777492128492</v>
      </c>
      <c r="F170" s="19" t="n">
        <v>0.476278524166942</v>
      </c>
      <c r="G170" s="19" t="n">
        <v>0.451931385316595</v>
      </c>
      <c r="H170" s="19" t="n">
        <v>0.464333183973859</v>
      </c>
      <c r="I170" s="19" t="n">
        <v>0.510825431872121</v>
      </c>
      <c r="J170" s="19"/>
      <c r="K170" s="19" t="n">
        <v>0.436928457658311</v>
      </c>
      <c r="L170" s="19" t="n">
        <v>0.427426136729862</v>
      </c>
      <c r="M170" s="19"/>
      <c r="N170" s="19" t="n">
        <v>0.406859373555312</v>
      </c>
      <c r="O170" s="19" t="n">
        <v>0.477902053234448</v>
      </c>
      <c r="P170" s="19" t="n">
        <v>0.426171325829588</v>
      </c>
      <c r="Q170" s="19" t="n">
        <v>0.418412479842852</v>
      </c>
      <c r="R170" s="19" t="n">
        <v>0.487249278763927</v>
      </c>
      <c r="S170" s="19" t="n">
        <v>0.461166380140643</v>
      </c>
      <c r="T170" s="19" t="n">
        <v>0.50189883447657</v>
      </c>
      <c r="U170" s="19" t="n">
        <v>0.529508962795861</v>
      </c>
      <c r="V170" s="19" t="n">
        <v>0.339523024855395</v>
      </c>
      <c r="W170" s="19" t="n">
        <v>0.376977529721535</v>
      </c>
      <c r="X170" s="19" t="n">
        <v>0.41104912326798</v>
      </c>
      <c r="Y170" s="19" t="n">
        <v>0.41009318384614</v>
      </c>
      <c r="Z170" s="19"/>
      <c r="AA170" s="19" t="n">
        <v>0.436396949938227</v>
      </c>
      <c r="AB170" s="19" t="n">
        <v>0.47588587086301</v>
      </c>
      <c r="AC170" s="19" t="n">
        <v>0.422714093771677</v>
      </c>
      <c r="AD170" s="19" t="n">
        <v>0.392587047050225</v>
      </c>
      <c r="AE170" s="19"/>
      <c r="AF170" s="19" t="n">
        <v>0.329583833394904</v>
      </c>
      <c r="AG170" s="19" t="n">
        <v>0.507936090430893</v>
      </c>
      <c r="AH170" s="19" t="n">
        <v>0.445550035344606</v>
      </c>
      <c r="AI170" s="19" t="n">
        <v>0.362901078154132</v>
      </c>
      <c r="AJ170" s="19" t="n">
        <v>0.276236193824993</v>
      </c>
      <c r="AK170" s="19" t="n">
        <v>0.399360205193448</v>
      </c>
      <c r="AL170" s="19" t="n">
        <v>0.32584592221514</v>
      </c>
      <c r="AM170" s="19" t="n">
        <v>0</v>
      </c>
      <c r="AN170" s="19" t="n">
        <v>0.471055144869909</v>
      </c>
      <c r="AO170" s="19" t="n">
        <v>0.383748900468238</v>
      </c>
      <c r="AP170" s="19" t="n">
        <v>0.358948922555998</v>
      </c>
      <c r="AQ170" s="19" t="n">
        <v>0.358797288537078</v>
      </c>
      <c r="AR170" s="19" t="n">
        <v>0.380473988523598</v>
      </c>
      <c r="AS170" s="19" t="n">
        <v>0.607615482605101</v>
      </c>
      <c r="AT170" s="19" t="n">
        <v>0.314801217298716</v>
      </c>
      <c r="AU170" s="19" t="n">
        <v>0</v>
      </c>
      <c r="AV170" s="19" t="n">
        <v>0.392591767067897</v>
      </c>
      <c r="AW170" s="19" t="n">
        <v>0.381473957467181</v>
      </c>
      <c r="AX170" s="19" t="n">
        <v>0.259244151683178</v>
      </c>
    </row>
    <row r="171">
      <c r="B171" t="s">
        <v>136</v>
      </c>
      <c r="C171" s="19" t="n">
        <v>0.288632644851214</v>
      </c>
      <c r="D171" s="19" t="n">
        <v>0.25036450489931</v>
      </c>
      <c r="E171" s="19" t="n">
        <v>0.337953167584884</v>
      </c>
      <c r="F171" s="19" t="n">
        <v>0.273268071208541</v>
      </c>
      <c r="G171" s="19" t="n">
        <v>0.265107078126821</v>
      </c>
      <c r="H171" s="19" t="n">
        <v>0.289995173522581</v>
      </c>
      <c r="I171" s="19" t="n">
        <v>0.304432465322001</v>
      </c>
      <c r="J171" s="19"/>
      <c r="K171" s="19" t="n">
        <v>0.272315315880047</v>
      </c>
      <c r="L171" s="19" t="n">
        <v>0.304820394018829</v>
      </c>
      <c r="M171" s="19"/>
      <c r="N171" s="19" t="n">
        <v>0.344904342687698</v>
      </c>
      <c r="O171" s="19" t="n">
        <v>0.243295278493231</v>
      </c>
      <c r="P171" s="19" t="n">
        <v>0.319557737685673</v>
      </c>
      <c r="Q171" s="19" t="n">
        <v>0.283630948314083</v>
      </c>
      <c r="R171" s="19" t="n">
        <v>0.254609526602327</v>
      </c>
      <c r="S171" s="19" t="n">
        <v>0.27168710334385</v>
      </c>
      <c r="T171" s="19" t="n">
        <v>0.288386838708396</v>
      </c>
      <c r="U171" s="19" t="n">
        <v>0.23029071543227</v>
      </c>
      <c r="V171" s="19" t="n">
        <v>0.339810713256692</v>
      </c>
      <c r="W171" s="19" t="n">
        <v>0.260544633906692</v>
      </c>
      <c r="X171" s="19" t="n">
        <v>0.276646067270398</v>
      </c>
      <c r="Y171" s="19" t="n">
        <v>0.280922098370139</v>
      </c>
      <c r="Z171" s="19"/>
      <c r="AA171" s="19" t="n">
        <v>0.351583073077904</v>
      </c>
      <c r="AB171" s="19" t="n">
        <v>0.266518661428668</v>
      </c>
      <c r="AC171" s="19" t="n">
        <v>0.284820482809684</v>
      </c>
      <c r="AD171" s="19" t="n">
        <v>0.250392841703793</v>
      </c>
      <c r="AE171" s="19"/>
      <c r="AF171" s="19" t="n">
        <v>0.269752749266141</v>
      </c>
      <c r="AG171" s="19" t="n">
        <v>0.270574874550159</v>
      </c>
      <c r="AH171" s="19" t="n">
        <v>0.276128436316549</v>
      </c>
      <c r="AI171" s="19" t="n">
        <v>0.411210004012281</v>
      </c>
      <c r="AJ171" s="19" t="n">
        <v>0.294736792639318</v>
      </c>
      <c r="AK171" s="19" t="n">
        <v>0.41184858475128</v>
      </c>
      <c r="AL171" s="19" t="n">
        <v>0.32666678284267</v>
      </c>
      <c r="AM171" s="19" t="n">
        <v>1</v>
      </c>
      <c r="AN171" s="19" t="n">
        <v>0.263301613831816</v>
      </c>
      <c r="AO171" s="19" t="n">
        <v>0.212882388644612</v>
      </c>
      <c r="AP171" s="19" t="n">
        <v>0.30357179836542</v>
      </c>
      <c r="AQ171" s="19" t="n">
        <v>0.313921141803945</v>
      </c>
      <c r="AR171" s="19" t="n">
        <v>0.316866826698262</v>
      </c>
      <c r="AS171" s="19" t="n">
        <v>0.289618989974097</v>
      </c>
      <c r="AT171" s="19" t="n">
        <v>0</v>
      </c>
      <c r="AU171" s="19" t="n">
        <v>0.495619982425437</v>
      </c>
      <c r="AV171" s="19" t="n">
        <v>0.607408232932103</v>
      </c>
      <c r="AW171" s="19" t="n">
        <v>0.618526042532819</v>
      </c>
      <c r="AX171" s="19" t="n">
        <v>0.462841763788565</v>
      </c>
    </row>
    <row r="172">
      <c r="B172" t="s">
        <v>77</v>
      </c>
      <c r="C172" s="19" t="n">
        <v>0.00798419034781651</v>
      </c>
      <c r="D172" s="19" t="n">
        <v>0.0244350980055499</v>
      </c>
      <c r="E172" s="19" t="n">
        <v>0.00941098932511462</v>
      </c>
      <c r="F172" s="19" t="n">
        <v>0.00862759608694376</v>
      </c>
      <c r="G172" s="19" t="n">
        <v>0.00290154451643947</v>
      </c>
      <c r="H172" s="19" t="n">
        <v>0.00363063756488145</v>
      </c>
      <c r="I172" s="19" t="n">
        <v>0.00250535310590159</v>
      </c>
      <c r="J172" s="19"/>
      <c r="K172" s="19" t="n">
        <v>0.00776682743962995</v>
      </c>
      <c r="L172" s="19" t="n">
        <v>0.00820381278678108</v>
      </c>
      <c r="M172" s="19"/>
      <c r="N172" s="19" t="n">
        <v>0.011524634266555</v>
      </c>
      <c r="O172" s="19" t="n">
        <v>0.00661142353436868</v>
      </c>
      <c r="P172" s="19" t="n">
        <v>0.0121484579374641</v>
      </c>
      <c r="Q172" s="19" t="n">
        <v>0.00541953730225642</v>
      </c>
      <c r="R172" s="19" t="n">
        <v>0</v>
      </c>
      <c r="S172" s="19" t="n">
        <v>0.00510783845978133</v>
      </c>
      <c r="T172" s="19" t="n">
        <v>0</v>
      </c>
      <c r="U172" s="19" t="n">
        <v>0</v>
      </c>
      <c r="V172" s="19" t="n">
        <v>0.00469043262515294</v>
      </c>
      <c r="W172" s="19" t="n">
        <v>0.0114832911920045</v>
      </c>
      <c r="X172" s="19" t="n">
        <v>0.0307429918722694</v>
      </c>
      <c r="Y172" s="19" t="n">
        <v>0.0168519484177334</v>
      </c>
      <c r="Z172" s="19"/>
      <c r="AA172" s="19" t="n">
        <v>0.00368750014017715</v>
      </c>
      <c r="AB172" s="19" t="n">
        <v>0.0113129502323909</v>
      </c>
      <c r="AC172" s="19" t="n">
        <v>0.00742128031049908</v>
      </c>
      <c r="AD172" s="19" t="n">
        <v>0.00778754920769114</v>
      </c>
      <c r="AE172" s="19"/>
      <c r="AF172" s="19" t="n">
        <v>0.00732962117070075</v>
      </c>
      <c r="AG172" s="19" t="n">
        <v>0.00124720441898987</v>
      </c>
      <c r="AH172" s="19" t="n">
        <v>0.0063063804166877</v>
      </c>
      <c r="AI172" s="19" t="n">
        <v>0</v>
      </c>
      <c r="AJ172" s="19" t="n">
        <v>0.0315126164622947</v>
      </c>
      <c r="AK172" s="19" t="n">
        <v>0.0335715176254745</v>
      </c>
      <c r="AL172" s="19" t="n">
        <v>0.0361907968670807</v>
      </c>
      <c r="AM172" s="19" t="n">
        <v>0</v>
      </c>
      <c r="AN172" s="19" t="n">
        <v>0.00733595049373943</v>
      </c>
      <c r="AO172" s="19" t="n">
        <v>0.0125201684675248</v>
      </c>
      <c r="AP172" s="19" t="n">
        <v>0</v>
      </c>
      <c r="AQ172" s="19" t="n">
        <v>0.00704876063006573</v>
      </c>
      <c r="AR172" s="19" t="n">
        <v>0</v>
      </c>
      <c r="AS172" s="19" t="n">
        <v>0</v>
      </c>
      <c r="AT172" s="19" t="n">
        <v>0</v>
      </c>
      <c r="AU172" s="19" t="n">
        <v>0</v>
      </c>
      <c r="AV172" s="19" t="n">
        <v>0</v>
      </c>
      <c r="AW172" s="19" t="n">
        <v>0</v>
      </c>
      <c r="AX172" s="19" t="n">
        <v>0</v>
      </c>
    </row>
    <row r="173">
      <c r="C173" s="19"/>
      <c r="D173" s="19"/>
      <c r="E173" s="19"/>
      <c r="F173" s="19"/>
      <c r="G173" s="19"/>
      <c r="H173" s="19"/>
      <c r="I173" s="19"/>
      <c r="J173" s="19"/>
      <c r="K173" s="19"/>
      <c r="L173" s="19"/>
      <c r="M173" s="19"/>
      <c r="N173" s="19"/>
      <c r="O173" s="19"/>
      <c r="P173" s="19"/>
      <c r="Q173" s="19"/>
      <c r="R173" s="19"/>
      <c r="S173" s="19"/>
      <c r="T173" s="19"/>
      <c r="U173" s="19"/>
      <c r="V173" s="19"/>
      <c r="W173" s="19"/>
      <c r="X173" s="19"/>
      <c r="Y173" s="19"/>
      <c r="Z173" s="19"/>
      <c r="AA173" s="19"/>
      <c r="AB173" s="19"/>
      <c r="AC173" s="19"/>
      <c r="AD173" s="19"/>
      <c r="AE173" s="19"/>
      <c r="AF173" s="19"/>
      <c r="AG173" s="19"/>
      <c r="AH173" s="19"/>
      <c r="AI173" s="19"/>
      <c r="AJ173" s="19"/>
      <c r="AK173" s="19"/>
      <c r="AL173" s="19"/>
      <c r="AM173" s="19"/>
      <c r="AN173" s="19"/>
      <c r="AO173" s="19"/>
      <c r="AP173" s="19"/>
      <c r="AQ173" s="19"/>
      <c r="AR173" s="19"/>
      <c r="AS173" s="19"/>
      <c r="AT173" s="19"/>
      <c r="AU173" s="19"/>
      <c r="AV173" s="19"/>
      <c r="AW173" s="19"/>
      <c r="AX173" s="19"/>
    </row>
    <row r="174">
      <c r="B174" s="7" t="s">
        <v>145</v>
      </c>
      <c r="C174" s="19"/>
      <c r="D174" s="19"/>
      <c r="E174" s="19"/>
      <c r="F174" s="19"/>
      <c r="G174" s="19"/>
      <c r="H174" s="19"/>
      <c r="I174" s="19"/>
      <c r="J174" s="19"/>
      <c r="K174" s="19"/>
      <c r="L174" s="19"/>
      <c r="M174" s="19"/>
      <c r="N174" s="19"/>
      <c r="O174" s="19"/>
      <c r="P174" s="19"/>
      <c r="Q174" s="19"/>
      <c r="R174" s="19"/>
      <c r="S174" s="19"/>
      <c r="T174" s="19"/>
      <c r="U174" s="19"/>
      <c r="V174" s="19"/>
      <c r="W174" s="19"/>
      <c r="X174" s="19"/>
      <c r="Y174" s="19"/>
      <c r="Z174" s="19"/>
      <c r="AA174" s="19"/>
      <c r="AB174" s="19"/>
      <c r="AC174" s="19"/>
      <c r="AD174" s="19"/>
      <c r="AE174" s="19"/>
      <c r="AF174" s="19"/>
      <c r="AG174" s="19"/>
      <c r="AH174" s="19"/>
      <c r="AI174" s="19"/>
      <c r="AJ174" s="19"/>
      <c r="AK174" s="19"/>
      <c r="AL174" s="19"/>
      <c r="AM174" s="19"/>
      <c r="AN174" s="19"/>
      <c r="AO174" s="19"/>
      <c r="AP174" s="19"/>
      <c r="AQ174" s="19"/>
      <c r="AR174" s="19"/>
      <c r="AS174" s="19"/>
      <c r="AT174" s="19"/>
      <c r="AU174" s="19"/>
      <c r="AV174" s="19"/>
      <c r="AW174" s="19"/>
      <c r="AX174" s="19"/>
    </row>
    <row r="175">
      <c r="B175" s="23" t="s">
        <v>79</v>
      </c>
      <c r="C175" s="19"/>
      <c r="D175" s="19"/>
      <c r="E175" s="19"/>
      <c r="F175" s="19"/>
      <c r="G175" s="19"/>
      <c r="H175" s="19"/>
      <c r="I175" s="19"/>
      <c r="J175" s="19"/>
      <c r="K175" s="19"/>
      <c r="L175" s="19"/>
      <c r="M175" s="19"/>
      <c r="N175" s="19"/>
      <c r="O175" s="19"/>
      <c r="P175" s="19"/>
      <c r="Q175" s="19"/>
      <c r="R175" s="19"/>
      <c r="S175" s="19"/>
      <c r="T175" s="19"/>
      <c r="U175" s="19"/>
      <c r="V175" s="19"/>
      <c r="W175" s="19"/>
      <c r="X175" s="19"/>
      <c r="Y175" s="19"/>
      <c r="Z175" s="19"/>
      <c r="AA175" s="19"/>
      <c r="AB175" s="19"/>
      <c r="AC175" s="19"/>
      <c r="AD175" s="19"/>
      <c r="AE175" s="19"/>
      <c r="AF175" s="19"/>
      <c r="AG175" s="19"/>
      <c r="AH175" s="19"/>
      <c r="AI175" s="19"/>
      <c r="AJ175" s="19"/>
      <c r="AK175" s="19"/>
      <c r="AL175" s="19"/>
      <c r="AM175" s="19"/>
      <c r="AN175" s="19"/>
      <c r="AO175" s="19"/>
      <c r="AP175" s="19"/>
      <c r="AQ175" s="19"/>
      <c r="AR175" s="19"/>
      <c r="AS175" s="19"/>
      <c r="AT175" s="19"/>
      <c r="AU175" s="19"/>
      <c r="AV175" s="19"/>
      <c r="AW175" s="19"/>
      <c r="AX175" s="19"/>
    </row>
    <row r="176">
      <c r="B176" t="s">
        <v>132</v>
      </c>
      <c r="C176" s="19" t="n">
        <v>0.0877780397588491</v>
      </c>
      <c r="D176" s="19" t="n">
        <v>0.0547628455556001</v>
      </c>
      <c r="E176" s="19" t="n">
        <v>0.062398096347032</v>
      </c>
      <c r="F176" s="19" t="n">
        <v>0.0944717741566529</v>
      </c>
      <c r="G176" s="19" t="n">
        <v>0.115460160850366</v>
      </c>
      <c r="H176" s="19" t="n">
        <v>0.0833450345957328</v>
      </c>
      <c r="I176" s="19" t="n">
        <v>0.105231863162122</v>
      </c>
      <c r="J176" s="19"/>
      <c r="K176" s="19" t="n">
        <v>0.0835368552535192</v>
      </c>
      <c r="L176" s="19" t="n">
        <v>0.0919978273700512</v>
      </c>
      <c r="M176" s="19"/>
      <c r="N176" s="19" t="n">
        <v>0.10148309219634</v>
      </c>
      <c r="O176" s="19" t="n">
        <v>0.0767635060047641</v>
      </c>
      <c r="P176" s="19" t="n">
        <v>0.100188446078098</v>
      </c>
      <c r="Q176" s="19" t="n">
        <v>0.0839622867066352</v>
      </c>
      <c r="R176" s="19" t="n">
        <v>0.100178532854924</v>
      </c>
      <c r="S176" s="19" t="n">
        <v>0.0539729563913696</v>
      </c>
      <c r="T176" s="19" t="n">
        <v>0.0781533390935468</v>
      </c>
      <c r="U176" s="19" t="n">
        <v>0.104668359941383</v>
      </c>
      <c r="V176" s="19" t="n">
        <v>0.11703675966972</v>
      </c>
      <c r="W176" s="19" t="n">
        <v>0.0636986981182227</v>
      </c>
      <c r="X176" s="19" t="n">
        <v>0.0938402799979736</v>
      </c>
      <c r="Y176" s="19" t="n">
        <v>0.080533105004392</v>
      </c>
      <c r="Z176" s="19"/>
      <c r="AA176" s="19" t="n">
        <v>0.104321342853339</v>
      </c>
      <c r="AB176" s="19" t="n">
        <v>0.0805521302644406</v>
      </c>
      <c r="AC176" s="19" t="n">
        <v>0.081813865537393</v>
      </c>
      <c r="AD176" s="19" t="n">
        <v>0.0809790020398869</v>
      </c>
      <c r="AE176" s="19"/>
      <c r="AF176" s="19" t="n">
        <v>0.0567580525503304</v>
      </c>
      <c r="AG176" s="19" t="n">
        <v>0.0963313695914618</v>
      </c>
      <c r="AH176" s="19" t="n">
        <v>0.119473193532532</v>
      </c>
      <c r="AI176" s="19" t="n">
        <v>0.0622739136395901</v>
      </c>
      <c r="AJ176" s="19" t="n">
        <v>0.0603916527619477</v>
      </c>
      <c r="AK176" s="19" t="n">
        <v>0.204118335650256</v>
      </c>
      <c r="AL176" s="19" t="n">
        <v>0.0728516364441368</v>
      </c>
      <c r="AM176" s="19" t="n">
        <v>0</v>
      </c>
      <c r="AN176" s="19" t="n">
        <v>0.0694552835775286</v>
      </c>
      <c r="AO176" s="19" t="n">
        <v>0.0506610841166657</v>
      </c>
      <c r="AP176" s="19" t="n">
        <v>0.0787341473282518</v>
      </c>
      <c r="AQ176" s="19" t="n">
        <v>0.105859924238169</v>
      </c>
      <c r="AR176" s="19" t="n">
        <v>0.104566768874257</v>
      </c>
      <c r="AS176" s="19" t="n">
        <v>0</v>
      </c>
      <c r="AT176" s="19" t="n">
        <v>0</v>
      </c>
      <c r="AU176" s="19" t="n">
        <v>0</v>
      </c>
      <c r="AV176" s="19" t="n">
        <v>0</v>
      </c>
      <c r="AW176" s="19" t="n">
        <v>0</v>
      </c>
      <c r="AX176" s="19" t="n">
        <v>0.22054873140016</v>
      </c>
    </row>
    <row r="177">
      <c r="B177" t="s">
        <v>133</v>
      </c>
      <c r="C177" s="19" t="n">
        <v>0.229369095842989</v>
      </c>
      <c r="D177" s="19" t="n">
        <v>0.155535926706956</v>
      </c>
      <c r="E177" s="19" t="n">
        <v>0.182632604685214</v>
      </c>
      <c r="F177" s="19" t="n">
        <v>0.193977118622138</v>
      </c>
      <c r="G177" s="19" t="n">
        <v>0.210592596233232</v>
      </c>
      <c r="H177" s="19" t="n">
        <v>0.269600526485944</v>
      </c>
      <c r="I177" s="19" t="n">
        <v>0.332962910926256</v>
      </c>
      <c r="J177" s="19"/>
      <c r="K177" s="19" t="n">
        <v>0.226278233806842</v>
      </c>
      <c r="L177" s="19" t="n">
        <v>0.232603623356732</v>
      </c>
      <c r="M177" s="19"/>
      <c r="N177" s="19" t="n">
        <v>0.234026255496559</v>
      </c>
      <c r="O177" s="19" t="n">
        <v>0.253106797247555</v>
      </c>
      <c r="P177" s="19" t="n">
        <v>0.265828057269602</v>
      </c>
      <c r="Q177" s="19" t="n">
        <v>0.276478904429945</v>
      </c>
      <c r="R177" s="19" t="n">
        <v>0.242273531756872</v>
      </c>
      <c r="S177" s="19" t="n">
        <v>0.184780297964999</v>
      </c>
      <c r="T177" s="19" t="n">
        <v>0.206458013111393</v>
      </c>
      <c r="U177" s="19" t="n">
        <v>0.199417968166294</v>
      </c>
      <c r="V177" s="19" t="n">
        <v>0.20238630839185</v>
      </c>
      <c r="W177" s="19" t="n">
        <v>0.217428569282113</v>
      </c>
      <c r="X177" s="19" t="n">
        <v>0.20153366307833</v>
      </c>
      <c r="Y177" s="19" t="n">
        <v>0.252491062717893</v>
      </c>
      <c r="Z177" s="19"/>
      <c r="AA177" s="19" t="n">
        <v>0.273033736939531</v>
      </c>
      <c r="AB177" s="19" t="n">
        <v>0.240421251236804</v>
      </c>
      <c r="AC177" s="19" t="n">
        <v>0.229804607392062</v>
      </c>
      <c r="AD177" s="19" t="n">
        <v>0.17406439794728</v>
      </c>
      <c r="AE177" s="19"/>
      <c r="AF177" s="19" t="n">
        <v>0.161673400832104</v>
      </c>
      <c r="AG177" s="19" t="n">
        <v>0.285258223933122</v>
      </c>
      <c r="AH177" s="19" t="n">
        <v>0.171298517995459</v>
      </c>
      <c r="AI177" s="19" t="n">
        <v>0.219967443901504</v>
      </c>
      <c r="AJ177" s="19" t="n">
        <v>0.173982094569319</v>
      </c>
      <c r="AK177" s="19" t="n">
        <v>0.189975717206819</v>
      </c>
      <c r="AL177" s="19" t="n">
        <v>0.158150486176961</v>
      </c>
      <c r="AM177" s="19" t="n">
        <v>0.534445761093102</v>
      </c>
      <c r="AN177" s="19" t="n">
        <v>0.236893433485256</v>
      </c>
      <c r="AO177" s="19" t="n">
        <v>0.158303647814165</v>
      </c>
      <c r="AP177" s="19" t="n">
        <v>0.153986025163962</v>
      </c>
      <c r="AQ177" s="19" t="n">
        <v>0.251228983712409</v>
      </c>
      <c r="AR177" s="19" t="n">
        <v>0.122057392965152</v>
      </c>
      <c r="AS177" s="19" t="n">
        <v>0.217578530640662</v>
      </c>
      <c r="AT177" s="19" t="n">
        <v>0</v>
      </c>
      <c r="AU177" s="19" t="n">
        <v>0.504380017574563</v>
      </c>
      <c r="AV177" s="19" t="n">
        <v>0</v>
      </c>
      <c r="AW177" s="19" t="n">
        <v>0</v>
      </c>
      <c r="AX177" s="19" t="n">
        <v>0</v>
      </c>
    </row>
    <row r="178">
      <c r="B178" t="s">
        <v>134</v>
      </c>
      <c r="C178" s="19" t="n">
        <v>0.221030222567053</v>
      </c>
      <c r="D178" s="19" t="n">
        <v>0.22973738274464</v>
      </c>
      <c r="E178" s="19" t="n">
        <v>0.209253335554668</v>
      </c>
      <c r="F178" s="19" t="n">
        <v>0.184926558822889</v>
      </c>
      <c r="G178" s="19" t="n">
        <v>0.234677687579849</v>
      </c>
      <c r="H178" s="19" t="n">
        <v>0.236079253182186</v>
      </c>
      <c r="I178" s="19" t="n">
        <v>0.232927565448556</v>
      </c>
      <c r="J178" s="19"/>
      <c r="K178" s="19" t="n">
        <v>0.224920775899056</v>
      </c>
      <c r="L178" s="19" t="n">
        <v>0.217449654558321</v>
      </c>
      <c r="M178" s="19"/>
      <c r="N178" s="19" t="n">
        <v>0.216782359174448</v>
      </c>
      <c r="O178" s="19" t="n">
        <v>0.235746146282827</v>
      </c>
      <c r="P178" s="19" t="n">
        <v>0.25188014289678</v>
      </c>
      <c r="Q178" s="19" t="n">
        <v>0.224071755646042</v>
      </c>
      <c r="R178" s="19" t="n">
        <v>0.213464897276772</v>
      </c>
      <c r="S178" s="19" t="n">
        <v>0.227369097535757</v>
      </c>
      <c r="T178" s="19" t="n">
        <v>0.246058252141921</v>
      </c>
      <c r="U178" s="19" t="n">
        <v>0.207598957000399</v>
      </c>
      <c r="V178" s="19" t="n">
        <v>0.21679953767032</v>
      </c>
      <c r="W178" s="19" t="n">
        <v>0.190481648692384</v>
      </c>
      <c r="X178" s="19" t="n">
        <v>0.193582237437392</v>
      </c>
      <c r="Y178" s="19" t="n">
        <v>0.188497745564889</v>
      </c>
      <c r="Z178" s="19"/>
      <c r="AA178" s="19" t="n">
        <v>0.197562170892839</v>
      </c>
      <c r="AB178" s="19" t="n">
        <v>0.225759951167008</v>
      </c>
      <c r="AC178" s="19" t="n">
        <v>0.217254871654853</v>
      </c>
      <c r="AD178" s="19" t="n">
        <v>0.246530019102225</v>
      </c>
      <c r="AE178" s="19"/>
      <c r="AF178" s="19" t="n">
        <v>0.294382966504754</v>
      </c>
      <c r="AG178" s="19" t="n">
        <v>0.227093058939558</v>
      </c>
      <c r="AH178" s="19" t="n">
        <v>0.247364807132812</v>
      </c>
      <c r="AI178" s="19" t="n">
        <v>0.167745272802262</v>
      </c>
      <c r="AJ178" s="19" t="n">
        <v>0.27691878263381</v>
      </c>
      <c r="AK178" s="19" t="n">
        <v>0.132412648175078</v>
      </c>
      <c r="AL178" s="19" t="n">
        <v>0.187815284565279</v>
      </c>
      <c r="AM178" s="19" t="n">
        <v>0</v>
      </c>
      <c r="AN178" s="19" t="n">
        <v>0.2079267496876</v>
      </c>
      <c r="AO178" s="19" t="n">
        <v>0.205210158881244</v>
      </c>
      <c r="AP178" s="19" t="n">
        <v>0.252012559497923</v>
      </c>
      <c r="AQ178" s="19" t="n">
        <v>0.212015474181411</v>
      </c>
      <c r="AR178" s="19" t="n">
        <v>0.276909856214423</v>
      </c>
      <c r="AS178" s="19" t="n">
        <v>0.102765527420802</v>
      </c>
      <c r="AT178" s="19" t="n">
        <v>0</v>
      </c>
      <c r="AU178" s="19" t="n">
        <v>0</v>
      </c>
      <c r="AV178" s="19" t="n">
        <v>0.195491110655052</v>
      </c>
      <c r="AW178" s="19" t="n">
        <v>0</v>
      </c>
      <c r="AX178" s="19" t="n">
        <v>0.277914084528257</v>
      </c>
    </row>
    <row r="179">
      <c r="B179" t="s">
        <v>135</v>
      </c>
      <c r="C179" s="19" t="n">
        <v>0.338366103700443</v>
      </c>
      <c r="D179" s="19" t="n">
        <v>0.374542600937732</v>
      </c>
      <c r="E179" s="19" t="n">
        <v>0.339690252647776</v>
      </c>
      <c r="F179" s="19" t="n">
        <v>0.406394758256715</v>
      </c>
      <c r="G179" s="19" t="n">
        <v>0.315691181860001</v>
      </c>
      <c r="H179" s="19" t="n">
        <v>0.311363269669574</v>
      </c>
      <c r="I179" s="19" t="n">
        <v>0.29485629570271</v>
      </c>
      <c r="J179" s="19"/>
      <c r="K179" s="19" t="n">
        <v>0.34949460514476</v>
      </c>
      <c r="L179" s="19" t="n">
        <v>0.326878444864582</v>
      </c>
      <c r="M179" s="19"/>
      <c r="N179" s="19" t="n">
        <v>0.307606493185426</v>
      </c>
      <c r="O179" s="19" t="n">
        <v>0.35106299265424</v>
      </c>
      <c r="P179" s="19" t="n">
        <v>0.278337773764042</v>
      </c>
      <c r="Q179" s="19" t="n">
        <v>0.326675981055309</v>
      </c>
      <c r="R179" s="19" t="n">
        <v>0.327119957857707</v>
      </c>
      <c r="S179" s="19" t="n">
        <v>0.378878807355271</v>
      </c>
      <c r="T179" s="19" t="n">
        <v>0.318324506429477</v>
      </c>
      <c r="U179" s="19" t="n">
        <v>0.369871872263288</v>
      </c>
      <c r="V179" s="19" t="n">
        <v>0.327229766613169</v>
      </c>
      <c r="W179" s="19" t="n">
        <v>0.409297873962407</v>
      </c>
      <c r="X179" s="19" t="n">
        <v>0.387729730407453</v>
      </c>
      <c r="Y179" s="19" t="n">
        <v>0.282385556611022</v>
      </c>
      <c r="Z179" s="19"/>
      <c r="AA179" s="19" t="n">
        <v>0.32435103882383</v>
      </c>
      <c r="AB179" s="19" t="n">
        <v>0.334731440417987</v>
      </c>
      <c r="AC179" s="19" t="n">
        <v>0.334882426449133</v>
      </c>
      <c r="AD179" s="19" t="n">
        <v>0.357529828190634</v>
      </c>
      <c r="AE179" s="19"/>
      <c r="AF179" s="19" t="n">
        <v>0.332078157267289</v>
      </c>
      <c r="AG179" s="19" t="n">
        <v>0.320618663443788</v>
      </c>
      <c r="AH179" s="19" t="n">
        <v>0.341814296506023</v>
      </c>
      <c r="AI179" s="19" t="n">
        <v>0.406898073482887</v>
      </c>
      <c r="AJ179" s="19" t="n">
        <v>0.277714015338833</v>
      </c>
      <c r="AK179" s="19" t="n">
        <v>0.34970756028601</v>
      </c>
      <c r="AL179" s="19" t="n">
        <v>0.341307822508006</v>
      </c>
      <c r="AM179" s="19" t="n">
        <v>0</v>
      </c>
      <c r="AN179" s="19" t="n">
        <v>0.339238560208521</v>
      </c>
      <c r="AO179" s="19" t="n">
        <v>0.412491939555454</v>
      </c>
      <c r="AP179" s="19" t="n">
        <v>0.325024851328397</v>
      </c>
      <c r="AQ179" s="19" t="n">
        <v>0.334452116887633</v>
      </c>
      <c r="AR179" s="19" t="n">
        <v>0.403297763883153</v>
      </c>
      <c r="AS179" s="19" t="n">
        <v>0.306891093534862</v>
      </c>
      <c r="AT179" s="19" t="n">
        <v>1</v>
      </c>
      <c r="AU179" s="19" t="n">
        <v>0</v>
      </c>
      <c r="AV179" s="19" t="n">
        <v>0.159333969142837</v>
      </c>
      <c r="AW179" s="19" t="n">
        <v>0.618526042532819</v>
      </c>
      <c r="AX179" s="19" t="n">
        <v>0.242293032388405</v>
      </c>
    </row>
    <row r="180">
      <c r="B180" t="s">
        <v>136</v>
      </c>
      <c r="C180" s="19" t="n">
        <v>0.113617412091365</v>
      </c>
      <c r="D180" s="19" t="n">
        <v>0.159718612936236</v>
      </c>
      <c r="E180" s="19" t="n">
        <v>0.191523829164362</v>
      </c>
      <c r="F180" s="19" t="n">
        <v>0.117582645755671</v>
      </c>
      <c r="G180" s="19" t="n">
        <v>0.118062720392399</v>
      </c>
      <c r="H180" s="19" t="n">
        <v>0.0858664914960338</v>
      </c>
      <c r="I180" s="19" t="n">
        <v>0.031711507297427</v>
      </c>
      <c r="J180" s="19"/>
      <c r="K180" s="19" t="n">
        <v>0.106826235841689</v>
      </c>
      <c r="L180" s="19" t="n">
        <v>0.120348389847283</v>
      </c>
      <c r="M180" s="19"/>
      <c r="N180" s="19" t="n">
        <v>0.136103597043082</v>
      </c>
      <c r="O180" s="19" t="n">
        <v>0.0654903474411146</v>
      </c>
      <c r="P180" s="19" t="n">
        <v>0.097424092267594</v>
      </c>
      <c r="Q180" s="19" t="n">
        <v>0.0775534939689932</v>
      </c>
      <c r="R180" s="19" t="n">
        <v>0.1044822060049</v>
      </c>
      <c r="S180" s="19" t="n">
        <v>0.154998840752603</v>
      </c>
      <c r="T180" s="19" t="n">
        <v>0.145036796406021</v>
      </c>
      <c r="U180" s="19" t="n">
        <v>0.105646007596</v>
      </c>
      <c r="V180" s="19" t="n">
        <v>0.122403359712734</v>
      </c>
      <c r="W180" s="19" t="n">
        <v>0.107832224069743</v>
      </c>
      <c r="X180" s="19" t="n">
        <v>0.10327379806899</v>
      </c>
      <c r="Y180" s="19" t="n">
        <v>0.196092530101803</v>
      </c>
      <c r="Z180" s="19"/>
      <c r="AA180" s="19" t="n">
        <v>0.0971478040265435</v>
      </c>
      <c r="AB180" s="19" t="n">
        <v>0.109178049870595</v>
      </c>
      <c r="AC180" s="19" t="n">
        <v>0.11935860269186</v>
      </c>
      <c r="AD180" s="19" t="n">
        <v>0.133866133264482</v>
      </c>
      <c r="AE180" s="19"/>
      <c r="AF180" s="19" t="n">
        <v>0.141222165858816</v>
      </c>
      <c r="AG180" s="19" t="n">
        <v>0.0663083766398705</v>
      </c>
      <c r="AH180" s="19" t="n">
        <v>0.104947302169716</v>
      </c>
      <c r="AI180" s="19" t="n">
        <v>0.143115296173757</v>
      </c>
      <c r="AJ180" s="19" t="n">
        <v>0.151605456315067</v>
      </c>
      <c r="AK180" s="19" t="n">
        <v>0.123785738681837</v>
      </c>
      <c r="AL180" s="19" t="n">
        <v>0.217606816875437</v>
      </c>
      <c r="AM180" s="19" t="n">
        <v>0.465554238906898</v>
      </c>
      <c r="AN180" s="19" t="n">
        <v>0.146485973041095</v>
      </c>
      <c r="AO180" s="19" t="n">
        <v>0.152855047266165</v>
      </c>
      <c r="AP180" s="19" t="n">
        <v>0.190242416681467</v>
      </c>
      <c r="AQ180" s="19" t="n">
        <v>0.0829166965656301</v>
      </c>
      <c r="AR180" s="19" t="n">
        <v>0.0931682180630158</v>
      </c>
      <c r="AS180" s="19" t="n">
        <v>0.372764848403674</v>
      </c>
      <c r="AT180" s="19" t="n">
        <v>0</v>
      </c>
      <c r="AU180" s="19" t="n">
        <v>0.495619982425437</v>
      </c>
      <c r="AV180" s="19" t="n">
        <v>0.645174920202111</v>
      </c>
      <c r="AW180" s="19" t="n">
        <v>0.381473957467181</v>
      </c>
      <c r="AX180" s="19" t="n">
        <v>0.259244151683178</v>
      </c>
    </row>
    <row r="181">
      <c r="B181" t="s">
        <v>77</v>
      </c>
      <c r="C181" s="19" t="n">
        <v>0.00983912603930131</v>
      </c>
      <c r="D181" s="19" t="n">
        <v>0.0257026311188359</v>
      </c>
      <c r="E181" s="19" t="n">
        <v>0.0145018816009476</v>
      </c>
      <c r="F181" s="19" t="n">
        <v>0.00264714438593495</v>
      </c>
      <c r="G181" s="19" t="n">
        <v>0.00551565308415241</v>
      </c>
      <c r="H181" s="19" t="n">
        <v>0.0137454245705294</v>
      </c>
      <c r="I181" s="19" t="n">
        <v>0.00230985746293002</v>
      </c>
      <c r="J181" s="19"/>
      <c r="K181" s="19" t="n">
        <v>0.00894329405413367</v>
      </c>
      <c r="L181" s="19" t="n">
        <v>0.0107220600030311</v>
      </c>
      <c r="M181" s="19"/>
      <c r="N181" s="19" t="n">
        <v>0.00399820290414501</v>
      </c>
      <c r="O181" s="19" t="n">
        <v>0.0178302103695</v>
      </c>
      <c r="P181" s="19" t="n">
        <v>0.00634148772388394</v>
      </c>
      <c r="Q181" s="19" t="n">
        <v>0.0112575781930756</v>
      </c>
      <c r="R181" s="19" t="n">
        <v>0.0124808742488264</v>
      </c>
      <c r="S181" s="19" t="n">
        <v>0</v>
      </c>
      <c r="T181" s="19" t="n">
        <v>0.00596909281764142</v>
      </c>
      <c r="U181" s="19" t="n">
        <v>0.0127968350326355</v>
      </c>
      <c r="V181" s="19" t="n">
        <v>0.0141442679422079</v>
      </c>
      <c r="W181" s="19" t="n">
        <v>0.0112609858751307</v>
      </c>
      <c r="X181" s="19" t="n">
        <v>0.0200402910098623</v>
      </c>
      <c r="Y181" s="19" t="n">
        <v>0</v>
      </c>
      <c r="Z181" s="19"/>
      <c r="AA181" s="19" t="n">
        <v>0.00358390646391795</v>
      </c>
      <c r="AB181" s="19" t="n">
        <v>0.00935717704316548</v>
      </c>
      <c r="AC181" s="19" t="n">
        <v>0.0168856262746993</v>
      </c>
      <c r="AD181" s="19" t="n">
        <v>0.00703061945549205</v>
      </c>
      <c r="AE181" s="19"/>
      <c r="AF181" s="19" t="n">
        <v>0.0138852569867071</v>
      </c>
      <c r="AG181" s="19" t="n">
        <v>0.00439030745220004</v>
      </c>
      <c r="AH181" s="19" t="n">
        <v>0.0151018826634571</v>
      </c>
      <c r="AI181" s="19" t="n">
        <v>0</v>
      </c>
      <c r="AJ181" s="19" t="n">
        <v>0.0593879983810232</v>
      </c>
      <c r="AK181" s="19" t="n">
        <v>0</v>
      </c>
      <c r="AL181" s="19" t="n">
        <v>0.0222679534301804</v>
      </c>
      <c r="AM181" s="19" t="n">
        <v>0</v>
      </c>
      <c r="AN181" s="19" t="n">
        <v>0</v>
      </c>
      <c r="AO181" s="19" t="n">
        <v>0.0204781223663065</v>
      </c>
      <c r="AP181" s="19" t="n">
        <v>0</v>
      </c>
      <c r="AQ181" s="19" t="n">
        <v>0.013526804414748</v>
      </c>
      <c r="AR181" s="19" t="n">
        <v>0</v>
      </c>
      <c r="AS181" s="19" t="n">
        <v>0</v>
      </c>
      <c r="AT181" s="19" t="n">
        <v>0</v>
      </c>
      <c r="AU181" s="19" t="n">
        <v>0</v>
      </c>
      <c r="AV181" s="19" t="n">
        <v>0</v>
      </c>
      <c r="AW181" s="19" t="n">
        <v>0</v>
      </c>
      <c r="AX181" s="19" t="n">
        <v>0</v>
      </c>
    </row>
    <row r="182">
      <c r="C182" s="19"/>
      <c r="D182" s="19"/>
      <c r="E182" s="19"/>
      <c r="F182" s="19"/>
      <c r="G182" s="19"/>
      <c r="H182" s="19"/>
      <c r="I182" s="19"/>
      <c r="J182" s="19"/>
      <c r="K182" s="19"/>
      <c r="L182" s="19"/>
      <c r="M182" s="19"/>
      <c r="N182" s="19"/>
      <c r="O182" s="19"/>
      <c r="P182" s="19"/>
      <c r="Q182" s="19"/>
      <c r="R182" s="19"/>
      <c r="S182" s="19"/>
      <c r="T182" s="19"/>
      <c r="U182" s="19"/>
      <c r="V182" s="19"/>
      <c r="W182" s="19"/>
      <c r="X182" s="19"/>
      <c r="Y182" s="19"/>
      <c r="Z182" s="19"/>
      <c r="AA182" s="19"/>
      <c r="AB182" s="19"/>
      <c r="AC182" s="19"/>
      <c r="AD182" s="19"/>
      <c r="AE182" s="19"/>
      <c r="AF182" s="19"/>
      <c r="AG182" s="19"/>
      <c r="AH182" s="19"/>
      <c r="AI182" s="19"/>
      <c r="AJ182" s="19"/>
      <c r="AK182" s="19"/>
      <c r="AL182" s="19"/>
      <c r="AM182" s="19"/>
      <c r="AN182" s="19"/>
      <c r="AO182" s="19"/>
      <c r="AP182" s="19"/>
      <c r="AQ182" s="19"/>
      <c r="AR182" s="19"/>
      <c r="AS182" s="19"/>
      <c r="AT182" s="19"/>
      <c r="AU182" s="19"/>
      <c r="AV182" s="19"/>
      <c r="AW182" s="19"/>
      <c r="AX182" s="19"/>
    </row>
    <row r="183">
      <c r="B183" s="7" t="s">
        <v>151</v>
      </c>
      <c r="C183" s="19"/>
      <c r="D183" s="19"/>
      <c r="E183" s="19"/>
      <c r="F183" s="19"/>
      <c r="G183" s="19"/>
      <c r="H183" s="19"/>
      <c r="I183" s="19"/>
      <c r="J183" s="19"/>
      <c r="K183" s="19"/>
      <c r="L183" s="19"/>
      <c r="M183" s="19"/>
      <c r="N183" s="19"/>
      <c r="O183" s="19"/>
      <c r="P183" s="19"/>
      <c r="Q183" s="19"/>
      <c r="R183" s="19"/>
      <c r="S183" s="19"/>
      <c r="T183" s="19"/>
      <c r="U183" s="19"/>
      <c r="V183" s="19"/>
      <c r="W183" s="19"/>
      <c r="X183" s="19"/>
      <c r="Y183" s="19"/>
      <c r="Z183" s="19"/>
      <c r="AA183" s="19"/>
      <c r="AB183" s="19"/>
      <c r="AC183" s="19"/>
      <c r="AD183" s="19"/>
      <c r="AE183" s="19"/>
      <c r="AF183" s="19"/>
      <c r="AG183" s="19"/>
      <c r="AH183" s="19"/>
      <c r="AI183" s="19"/>
      <c r="AJ183" s="19"/>
      <c r="AK183" s="19"/>
      <c r="AL183" s="19"/>
      <c r="AM183" s="19"/>
      <c r="AN183" s="19"/>
      <c r="AO183" s="19"/>
      <c r="AP183" s="19"/>
      <c r="AQ183" s="19"/>
      <c r="AR183" s="19"/>
      <c r="AS183" s="19"/>
      <c r="AT183" s="19"/>
      <c r="AU183" s="19"/>
      <c r="AV183" s="19"/>
      <c r="AW183" s="19"/>
      <c r="AX183" s="19"/>
    </row>
    <row r="184">
      <c r="B184" s="23" t="s">
        <v>79</v>
      </c>
      <c r="C184" s="19"/>
      <c r="D184" s="19"/>
      <c r="E184" s="19"/>
      <c r="F184" s="19"/>
      <c r="G184" s="19"/>
      <c r="H184" s="19"/>
      <c r="I184" s="19"/>
      <c r="J184" s="19"/>
      <c r="K184" s="19"/>
      <c r="L184" s="19"/>
      <c r="M184" s="19"/>
      <c r="N184" s="19"/>
      <c r="O184" s="19"/>
      <c r="P184" s="19"/>
      <c r="Q184" s="19"/>
      <c r="R184" s="19"/>
      <c r="S184" s="19"/>
      <c r="T184" s="19"/>
      <c r="U184" s="19"/>
      <c r="V184" s="19"/>
      <c r="W184" s="19"/>
      <c r="X184" s="19"/>
      <c r="Y184" s="19"/>
      <c r="Z184" s="19"/>
      <c r="AA184" s="19"/>
      <c r="AB184" s="19"/>
      <c r="AC184" s="19"/>
      <c r="AD184" s="19"/>
      <c r="AE184" s="19"/>
      <c r="AF184" s="19"/>
      <c r="AG184" s="19"/>
      <c r="AH184" s="19"/>
      <c r="AI184" s="19"/>
      <c r="AJ184" s="19"/>
      <c r="AK184" s="19"/>
      <c r="AL184" s="19"/>
      <c r="AM184" s="19"/>
      <c r="AN184" s="19"/>
      <c r="AO184" s="19"/>
      <c r="AP184" s="19"/>
      <c r="AQ184" s="19"/>
      <c r="AR184" s="19"/>
      <c r="AS184" s="19"/>
      <c r="AT184" s="19"/>
      <c r="AU184" s="19"/>
      <c r="AV184" s="19"/>
      <c r="AW184" s="19"/>
      <c r="AX184" s="19"/>
    </row>
    <row r="185">
      <c r="B185" t="s">
        <v>132</v>
      </c>
      <c r="C185" s="19" t="n">
        <v>0.121461924940175</v>
      </c>
      <c r="D185" s="19" t="n">
        <v>0.0815960965230172</v>
      </c>
      <c r="E185" s="19" t="n">
        <v>0.0723591338357329</v>
      </c>
      <c r="F185" s="19" t="n">
        <v>0.0850254717354521</v>
      </c>
      <c r="G185" s="19" t="n">
        <v>0.17895518151775</v>
      </c>
      <c r="H185" s="19" t="n">
        <v>0.205931841468913</v>
      </c>
      <c r="I185" s="19" t="n">
        <v>0.113812125781247</v>
      </c>
      <c r="J185" s="19"/>
      <c r="K185" s="19" t="n">
        <v>0.085298329147791</v>
      </c>
      <c r="L185" s="19" t="n">
        <v>0.156839348517892</v>
      </c>
      <c r="M185" s="19"/>
      <c r="N185" s="19" t="n">
        <v>0.0781824947222214</v>
      </c>
      <c r="O185" s="19" t="n">
        <v>0.15677355059624</v>
      </c>
      <c r="P185" s="19" t="n">
        <v>0.0908742646922596</v>
      </c>
      <c r="Q185" s="19" t="n">
        <v>0.121770867079257</v>
      </c>
      <c r="R185" s="19" t="n">
        <v>0.146091584806587</v>
      </c>
      <c r="S185" s="19" t="n">
        <v>0.09590275613949</v>
      </c>
      <c r="T185" s="19" t="n">
        <v>0.15953005867828</v>
      </c>
      <c r="U185" s="19" t="n">
        <v>0.123305563445825</v>
      </c>
      <c r="V185" s="19" t="n">
        <v>0.133925391217958</v>
      </c>
      <c r="W185" s="19" t="n">
        <v>0.112809178391293</v>
      </c>
      <c r="X185" s="19" t="n">
        <v>0.159951163944113</v>
      </c>
      <c r="Y185" s="19" t="n">
        <v>0.0814675719861038</v>
      </c>
      <c r="Z185" s="19"/>
      <c r="AA185" s="19" t="n">
        <v>0.0622577535972262</v>
      </c>
      <c r="AB185" s="19" t="n">
        <v>0.136538606195904</v>
      </c>
      <c r="AC185" s="19" t="n">
        <v>0.12325454357039</v>
      </c>
      <c r="AD185" s="19" t="n">
        <v>0.167231836806508</v>
      </c>
      <c r="AE185" s="19"/>
      <c r="AF185" s="19" t="n">
        <v>0.0339063723555423</v>
      </c>
      <c r="AG185" s="19" t="n">
        <v>0.170979349913659</v>
      </c>
      <c r="AH185" s="19" t="n">
        <v>0.0776091310965071</v>
      </c>
      <c r="AI185" s="19" t="n">
        <v>0.0471939067071241</v>
      </c>
      <c r="AJ185" s="19" t="n">
        <v>0.0790123199240933</v>
      </c>
      <c r="AK185" s="19" t="n">
        <v>0.102522875993195</v>
      </c>
      <c r="AL185" s="19" t="n">
        <v>0.0928814602873621</v>
      </c>
      <c r="AM185" s="19" t="n">
        <v>0</v>
      </c>
      <c r="AN185" s="19" t="n">
        <v>0.0725447662552538</v>
      </c>
      <c r="AO185" s="19" t="n">
        <v>0.139976177933321</v>
      </c>
      <c r="AP185" s="19" t="n">
        <v>0.0241601316268259</v>
      </c>
      <c r="AQ185" s="19" t="n">
        <v>0.138374569025158</v>
      </c>
      <c r="AR185" s="19" t="n">
        <v>0</v>
      </c>
      <c r="AS185" s="19" t="n">
        <v>0</v>
      </c>
      <c r="AT185" s="19" t="n">
        <v>0</v>
      </c>
      <c r="AU185" s="19" t="n">
        <v>0</v>
      </c>
      <c r="AV185" s="19" t="n">
        <v>0.21984154809506</v>
      </c>
      <c r="AW185" s="19" t="n">
        <v>0</v>
      </c>
      <c r="AX185" s="19" t="n">
        <v>0.277914084528257</v>
      </c>
    </row>
    <row r="186">
      <c r="B186" t="s">
        <v>133</v>
      </c>
      <c r="C186" s="19" t="n">
        <v>0.190201370240718</v>
      </c>
      <c r="D186" s="19" t="n">
        <v>0.208342455727945</v>
      </c>
      <c r="E186" s="19" t="n">
        <v>0.122777401082449</v>
      </c>
      <c r="F186" s="19" t="n">
        <v>0.165407712078668</v>
      </c>
      <c r="G186" s="19" t="n">
        <v>0.17365936442946</v>
      </c>
      <c r="H186" s="19" t="n">
        <v>0.211394851675353</v>
      </c>
      <c r="I186" s="19" t="n">
        <v>0.2523302964857</v>
      </c>
      <c r="J186" s="19"/>
      <c r="K186" s="19" t="n">
        <v>0.163464524851362</v>
      </c>
      <c r="L186" s="19" t="n">
        <v>0.216453648472886</v>
      </c>
      <c r="M186" s="19"/>
      <c r="N186" s="19" t="n">
        <v>0.130052576525179</v>
      </c>
      <c r="O186" s="19" t="n">
        <v>0.180995139938948</v>
      </c>
      <c r="P186" s="19" t="n">
        <v>0.255623107620265</v>
      </c>
      <c r="Q186" s="19" t="n">
        <v>0.19989584690866</v>
      </c>
      <c r="R186" s="19" t="n">
        <v>0.156762421203087</v>
      </c>
      <c r="S186" s="19" t="n">
        <v>0.162953881340132</v>
      </c>
      <c r="T186" s="19" t="n">
        <v>0.203657909798495</v>
      </c>
      <c r="U186" s="19" t="n">
        <v>0.103342773647403</v>
      </c>
      <c r="V186" s="19" t="n">
        <v>0.231591970377377</v>
      </c>
      <c r="W186" s="19" t="n">
        <v>0.270169984026701</v>
      </c>
      <c r="X186" s="19" t="n">
        <v>0.15728410776235</v>
      </c>
      <c r="Y186" s="19" t="n">
        <v>0.210067930261166</v>
      </c>
      <c r="Z186" s="19"/>
      <c r="AA186" s="19" t="n">
        <v>0.150483271867012</v>
      </c>
      <c r="AB186" s="19" t="n">
        <v>0.216695689456716</v>
      </c>
      <c r="AC186" s="19" t="n">
        <v>0.180029976367639</v>
      </c>
      <c r="AD186" s="19" t="n">
        <v>0.21748329104599</v>
      </c>
      <c r="AE186" s="19"/>
      <c r="AF186" s="19" t="n">
        <v>0.162492816977176</v>
      </c>
      <c r="AG186" s="19" t="n">
        <v>0.237207604833944</v>
      </c>
      <c r="AH186" s="19" t="n">
        <v>0.142050142527093</v>
      </c>
      <c r="AI186" s="19" t="n">
        <v>0.119268261496622</v>
      </c>
      <c r="AJ186" s="19" t="n">
        <v>0.178904731373397</v>
      </c>
      <c r="AK186" s="19" t="n">
        <v>0.12664131983688</v>
      </c>
      <c r="AL186" s="19" t="n">
        <v>0.144917643541385</v>
      </c>
      <c r="AM186" s="19" t="n">
        <v>0</v>
      </c>
      <c r="AN186" s="19" t="n">
        <v>0.137647011883748</v>
      </c>
      <c r="AO186" s="19" t="n">
        <v>0.21380895911948</v>
      </c>
      <c r="AP186" s="19" t="n">
        <v>0.154539192544044</v>
      </c>
      <c r="AQ186" s="19" t="n">
        <v>0.183245446923874</v>
      </c>
      <c r="AR186" s="19" t="n">
        <v>0.216476166745407</v>
      </c>
      <c r="AS186" s="19" t="n">
        <v>0</v>
      </c>
      <c r="AT186" s="19" t="n">
        <v>0</v>
      </c>
      <c r="AU186" s="19" t="n">
        <v>0</v>
      </c>
      <c r="AV186" s="19" t="n">
        <v>0</v>
      </c>
      <c r="AW186" s="19" t="n">
        <v>0</v>
      </c>
      <c r="AX186" s="19" t="n">
        <v>0</v>
      </c>
    </row>
    <row r="187">
      <c r="B187" t="s">
        <v>134</v>
      </c>
      <c r="C187" s="19" t="n">
        <v>0.231545986459941</v>
      </c>
      <c r="D187" s="19" t="n">
        <v>0.203892093951753</v>
      </c>
      <c r="E187" s="19" t="n">
        <v>0.211936146562189</v>
      </c>
      <c r="F187" s="19" t="n">
        <v>0.200422418094145</v>
      </c>
      <c r="G187" s="19" t="n">
        <v>0.239902238871879</v>
      </c>
      <c r="H187" s="19" t="n">
        <v>0.264810544508208</v>
      </c>
      <c r="I187" s="19" t="n">
        <v>0.261828800322175</v>
      </c>
      <c r="J187" s="19"/>
      <c r="K187" s="19" t="n">
        <v>0.248869106692883</v>
      </c>
      <c r="L187" s="19" t="n">
        <v>0.214878432837809</v>
      </c>
      <c r="M187" s="19"/>
      <c r="N187" s="19" t="n">
        <v>0.180128519447913</v>
      </c>
      <c r="O187" s="19" t="n">
        <v>0.241988970310879</v>
      </c>
      <c r="P187" s="19" t="n">
        <v>0.276081683305436</v>
      </c>
      <c r="Q187" s="19" t="n">
        <v>0.245990294797335</v>
      </c>
      <c r="R187" s="19" t="n">
        <v>0.180769064488749</v>
      </c>
      <c r="S187" s="19" t="n">
        <v>0.255571080536854</v>
      </c>
      <c r="T187" s="19" t="n">
        <v>0.239292902112479</v>
      </c>
      <c r="U187" s="19" t="n">
        <v>0.203111036903085</v>
      </c>
      <c r="V187" s="19" t="n">
        <v>0.246504283157756</v>
      </c>
      <c r="W187" s="19" t="n">
        <v>0.242347883273734</v>
      </c>
      <c r="X187" s="19" t="n">
        <v>0.26926936238139</v>
      </c>
      <c r="Y187" s="19" t="n">
        <v>0.176738853681131</v>
      </c>
      <c r="Z187" s="19"/>
      <c r="AA187" s="19" t="n">
        <v>0.178774004309274</v>
      </c>
      <c r="AB187" s="19" t="n">
        <v>0.227894403877113</v>
      </c>
      <c r="AC187" s="19" t="n">
        <v>0.241197087236393</v>
      </c>
      <c r="AD187" s="19" t="n">
        <v>0.287800135271165</v>
      </c>
      <c r="AE187" s="19"/>
      <c r="AF187" s="19" t="n">
        <v>0.222585951346505</v>
      </c>
      <c r="AG187" s="19" t="n">
        <v>0.247048725471288</v>
      </c>
      <c r="AH187" s="19" t="n">
        <v>0.27051096285924</v>
      </c>
      <c r="AI187" s="19" t="n">
        <v>0.161590719303918</v>
      </c>
      <c r="AJ187" s="19" t="n">
        <v>0.336128386864559</v>
      </c>
      <c r="AK187" s="19" t="n">
        <v>0.124419638866058</v>
      </c>
      <c r="AL187" s="19" t="n">
        <v>0.158587760712627</v>
      </c>
      <c r="AM187" s="19" t="n">
        <v>0</v>
      </c>
      <c r="AN187" s="19" t="n">
        <v>0.222233228540316</v>
      </c>
      <c r="AO187" s="19" t="n">
        <v>0.181175017929626</v>
      </c>
      <c r="AP187" s="19" t="n">
        <v>0.264265749994979</v>
      </c>
      <c r="AQ187" s="19" t="n">
        <v>0.290349050402481</v>
      </c>
      <c r="AR187" s="19" t="n">
        <v>0.287429364439896</v>
      </c>
      <c r="AS187" s="19" t="n">
        <v>0.274288976760003</v>
      </c>
      <c r="AT187" s="19" t="n">
        <v>0.703903809366742</v>
      </c>
      <c r="AU187" s="19" t="n">
        <v>0.504380017574563</v>
      </c>
      <c r="AV187" s="19" t="n">
        <v>0</v>
      </c>
      <c r="AW187" s="19" t="n">
        <v>0</v>
      </c>
      <c r="AX187" s="19" t="n">
        <v>0</v>
      </c>
    </row>
    <row r="188">
      <c r="B188" t="s">
        <v>135</v>
      </c>
      <c r="C188" s="19" t="n">
        <v>0.318993468906468</v>
      </c>
      <c r="D188" s="19" t="n">
        <v>0.350069297381424</v>
      </c>
      <c r="E188" s="19" t="n">
        <v>0.401642521840502</v>
      </c>
      <c r="F188" s="19" t="n">
        <v>0.346403564370562</v>
      </c>
      <c r="G188" s="19" t="n">
        <v>0.299935982565786</v>
      </c>
      <c r="H188" s="19" t="n">
        <v>0.243896938110187</v>
      </c>
      <c r="I188" s="19" t="n">
        <v>0.274989311145854</v>
      </c>
      <c r="J188" s="19"/>
      <c r="K188" s="19" t="n">
        <v>0.353701461035742</v>
      </c>
      <c r="L188" s="19" t="n">
        <v>0.285459402782733</v>
      </c>
      <c r="M188" s="19"/>
      <c r="N188" s="19" t="n">
        <v>0.390463848595615</v>
      </c>
      <c r="O188" s="19" t="n">
        <v>0.272019907344045</v>
      </c>
      <c r="P188" s="19" t="n">
        <v>0.319174932714827</v>
      </c>
      <c r="Q188" s="19" t="n">
        <v>0.317918476558973</v>
      </c>
      <c r="R188" s="19" t="n">
        <v>0.356189688111184</v>
      </c>
      <c r="S188" s="19" t="n">
        <v>0.363416745784401</v>
      </c>
      <c r="T188" s="19" t="n">
        <v>0.271082673340521</v>
      </c>
      <c r="U188" s="19" t="n">
        <v>0.45324900590099</v>
      </c>
      <c r="V188" s="19" t="n">
        <v>0.275426417897763</v>
      </c>
      <c r="W188" s="19" t="n">
        <v>0.266357340061003</v>
      </c>
      <c r="X188" s="19" t="n">
        <v>0.269802666597274</v>
      </c>
      <c r="Y188" s="19" t="n">
        <v>0.321010479521723</v>
      </c>
      <c r="Z188" s="19"/>
      <c r="AA188" s="19" t="n">
        <v>0.396067212441248</v>
      </c>
      <c r="AB188" s="19" t="n">
        <v>0.310529310786427</v>
      </c>
      <c r="AC188" s="19" t="n">
        <v>0.332639252871268</v>
      </c>
      <c r="AD188" s="19" t="n">
        <v>0.232986894481626</v>
      </c>
      <c r="AE188" s="19"/>
      <c r="AF188" s="19" t="n">
        <v>0.395535738685142</v>
      </c>
      <c r="AG188" s="19" t="n">
        <v>0.252039928205608</v>
      </c>
      <c r="AH188" s="19" t="n">
        <v>0.357614228902189</v>
      </c>
      <c r="AI188" s="19" t="n">
        <v>0.359825643096174</v>
      </c>
      <c r="AJ188" s="19" t="n">
        <v>0.270784794517699</v>
      </c>
      <c r="AK188" s="19" t="n">
        <v>0.447370183851576</v>
      </c>
      <c r="AL188" s="19" t="n">
        <v>0.412542278582322</v>
      </c>
      <c r="AM188" s="19" t="n">
        <v>1</v>
      </c>
      <c r="AN188" s="19" t="n">
        <v>0.401542543779408</v>
      </c>
      <c r="AO188" s="19" t="n">
        <v>0.348671396152989</v>
      </c>
      <c r="AP188" s="19" t="n">
        <v>0.430383565962248</v>
      </c>
      <c r="AQ188" s="19" t="n">
        <v>0.268389868376456</v>
      </c>
      <c r="AR188" s="19" t="n">
        <v>0.291233960229826</v>
      </c>
      <c r="AS188" s="19" t="n">
        <v>0.614173938236192</v>
      </c>
      <c r="AT188" s="19" t="n">
        <v>0.296096190633258</v>
      </c>
      <c r="AU188" s="19" t="n">
        <v>0.495619982425437</v>
      </c>
      <c r="AV188" s="19" t="n">
        <v>0.78015845190494</v>
      </c>
      <c r="AW188" s="19" t="n">
        <v>0</v>
      </c>
      <c r="AX188" s="19" t="n">
        <v>0.259244151683178</v>
      </c>
    </row>
    <row r="189">
      <c r="B189" t="s">
        <v>136</v>
      </c>
      <c r="C189" s="19" t="n">
        <v>0.130039708365356</v>
      </c>
      <c r="D189" s="19" t="n">
        <v>0.135436630546603</v>
      </c>
      <c r="E189" s="19" t="n">
        <v>0.174523504928351</v>
      </c>
      <c r="F189" s="19" t="n">
        <v>0.202740833721173</v>
      </c>
      <c r="G189" s="19" t="n">
        <v>0.10446626616534</v>
      </c>
      <c r="H189" s="19" t="n">
        <v>0.070629148423538</v>
      </c>
      <c r="I189" s="19" t="n">
        <v>0.0920589339087992</v>
      </c>
      <c r="J189" s="19"/>
      <c r="K189" s="19" t="n">
        <v>0.141733088951289</v>
      </c>
      <c r="L189" s="19" t="n">
        <v>0.11780068427903</v>
      </c>
      <c r="M189" s="19"/>
      <c r="N189" s="19" t="n">
        <v>0.213797167883123</v>
      </c>
      <c r="O189" s="19" t="n">
        <v>0.133695697440946</v>
      </c>
      <c r="P189" s="19" t="n">
        <v>0.0582460116672117</v>
      </c>
      <c r="Q189" s="19" t="n">
        <v>0.109300083677161</v>
      </c>
      <c r="R189" s="19" t="n">
        <v>0.147779032439828</v>
      </c>
      <c r="S189" s="19" t="n">
        <v>0.122155536199123</v>
      </c>
      <c r="T189" s="19" t="n">
        <v>0.126436456070225</v>
      </c>
      <c r="U189" s="19" t="n">
        <v>0.116991620102698</v>
      </c>
      <c r="V189" s="19" t="n">
        <v>0.09882454566277</v>
      </c>
      <c r="W189" s="19" t="n">
        <v>0.0912444924703171</v>
      </c>
      <c r="X189" s="19" t="n">
        <v>0.134604936545367</v>
      </c>
      <c r="Y189" s="19" t="n">
        <v>0.210715164549876</v>
      </c>
      <c r="Z189" s="19"/>
      <c r="AA189" s="19" t="n">
        <v>0.207047689266194</v>
      </c>
      <c r="AB189" s="19" t="n">
        <v>0.101005071154572</v>
      </c>
      <c r="AC189" s="19" t="n">
        <v>0.115731873483615</v>
      </c>
      <c r="AD189" s="19" t="n">
        <v>0.0892107494464843</v>
      </c>
      <c r="AE189" s="19"/>
      <c r="AF189" s="19" t="n">
        <v>0.159809752509821</v>
      </c>
      <c r="AG189" s="19" t="n">
        <v>0.0902450037602772</v>
      </c>
      <c r="AH189" s="19" t="n">
        <v>0.152215534614971</v>
      </c>
      <c r="AI189" s="19" t="n">
        <v>0.312121469396162</v>
      </c>
      <c r="AJ189" s="19" t="n">
        <v>0.061684438805798</v>
      </c>
      <c r="AK189" s="19" t="n">
        <v>0.182288194260433</v>
      </c>
      <c r="AL189" s="19" t="n">
        <v>0.18349295666128</v>
      </c>
      <c r="AM189" s="19" t="n">
        <v>0</v>
      </c>
      <c r="AN189" s="19" t="n">
        <v>0.166032449541274</v>
      </c>
      <c r="AO189" s="19" t="n">
        <v>0.103950629395871</v>
      </c>
      <c r="AP189" s="19" t="n">
        <v>0.126651359871904</v>
      </c>
      <c r="AQ189" s="19" t="n">
        <v>0.113163021487348</v>
      </c>
      <c r="AR189" s="19" t="n">
        <v>0.204860508584871</v>
      </c>
      <c r="AS189" s="19" t="n">
        <v>0.111537085003805</v>
      </c>
      <c r="AT189" s="19" t="n">
        <v>0</v>
      </c>
      <c r="AU189" s="19" t="n">
        <v>0</v>
      </c>
      <c r="AV189" s="19" t="n">
        <v>0</v>
      </c>
      <c r="AW189" s="19" t="n">
        <v>1</v>
      </c>
      <c r="AX189" s="19" t="n">
        <v>0.462841763788565</v>
      </c>
    </row>
    <row r="190">
      <c r="B190" t="s">
        <v>77</v>
      </c>
      <c r="C190" s="19" t="n">
        <v>0.00775754108734177</v>
      </c>
      <c r="D190" s="19" t="n">
        <v>0.0206634258692581</v>
      </c>
      <c r="E190" s="19" t="n">
        <v>0.0167612917507764</v>
      </c>
      <c r="F190" s="19" t="n">
        <v>0</v>
      </c>
      <c r="G190" s="19" t="n">
        <v>0.00308096644978567</v>
      </c>
      <c r="H190" s="19" t="n">
        <v>0.00333667581380117</v>
      </c>
      <c r="I190" s="19" t="n">
        <v>0.00498053235622516</v>
      </c>
      <c r="J190" s="19"/>
      <c r="K190" s="19" t="n">
        <v>0.00693348932093276</v>
      </c>
      <c r="L190" s="19" t="n">
        <v>0.00856848310965026</v>
      </c>
      <c r="M190" s="19"/>
      <c r="N190" s="19" t="n">
        <v>0.0073753928259475</v>
      </c>
      <c r="O190" s="19" t="n">
        <v>0.0145267343689424</v>
      </c>
      <c r="P190" s="19" t="n">
        <v>0</v>
      </c>
      <c r="Q190" s="19" t="n">
        <v>0.0051244309786134</v>
      </c>
      <c r="R190" s="19" t="n">
        <v>0.0124082089505658</v>
      </c>
      <c r="S190" s="19" t="n">
        <v>0</v>
      </c>
      <c r="T190" s="19" t="n">
        <v>0</v>
      </c>
      <c r="U190" s="19" t="n">
        <v>0</v>
      </c>
      <c r="V190" s="19" t="n">
        <v>0.0137273916863759</v>
      </c>
      <c r="W190" s="19" t="n">
        <v>0.0170711217769525</v>
      </c>
      <c r="X190" s="19" t="n">
        <v>0.00908776276950595</v>
      </c>
      <c r="Y190" s="19" t="n">
        <v>0</v>
      </c>
      <c r="Z190" s="19"/>
      <c r="AA190" s="19" t="n">
        <v>0.00537006851904675</v>
      </c>
      <c r="AB190" s="19" t="n">
        <v>0.00733691852926827</v>
      </c>
      <c r="AC190" s="19" t="n">
        <v>0.00714726647069443</v>
      </c>
      <c r="AD190" s="19" t="n">
        <v>0.00528709294822571</v>
      </c>
      <c r="AE190" s="19"/>
      <c r="AF190" s="19" t="n">
        <v>0.0256693681258141</v>
      </c>
      <c r="AG190" s="19" t="n">
        <v>0.00247938781522403</v>
      </c>
      <c r="AH190" s="19" t="n">
        <v>0</v>
      </c>
      <c r="AI190" s="19" t="n">
        <v>0</v>
      </c>
      <c r="AJ190" s="19" t="n">
        <v>0.0734853285144536</v>
      </c>
      <c r="AK190" s="19" t="n">
        <v>0.0167577871918579</v>
      </c>
      <c r="AL190" s="19" t="n">
        <v>0.00757790021502386</v>
      </c>
      <c r="AM190" s="19" t="n">
        <v>0</v>
      </c>
      <c r="AN190" s="19" t="n">
        <v>0</v>
      </c>
      <c r="AO190" s="19" t="n">
        <v>0.0124178194687125</v>
      </c>
      <c r="AP190" s="19" t="n">
        <v>0</v>
      </c>
      <c r="AQ190" s="19" t="n">
        <v>0.00647804378468227</v>
      </c>
      <c r="AR190" s="19" t="n">
        <v>0</v>
      </c>
      <c r="AS190" s="19" t="n">
        <v>0</v>
      </c>
      <c r="AT190" s="19" t="n">
        <v>0</v>
      </c>
      <c r="AU190" s="19" t="n">
        <v>0</v>
      </c>
      <c r="AV190" s="19" t="n">
        <v>0</v>
      </c>
      <c r="AW190" s="19" t="n">
        <v>0</v>
      </c>
      <c r="AX190" s="19" t="n">
        <v>0</v>
      </c>
    </row>
    <row r="191">
      <c r="C191" s="19"/>
      <c r="D191" s="19"/>
      <c r="E191" s="19"/>
      <c r="F191" s="19"/>
      <c r="G191" s="19"/>
      <c r="H191" s="19"/>
      <c r="I191" s="19"/>
      <c r="J191" s="19"/>
      <c r="K191" s="19"/>
      <c r="L191" s="19"/>
      <c r="M191" s="19"/>
      <c r="N191" s="19"/>
      <c r="O191" s="19"/>
      <c r="P191" s="19"/>
      <c r="Q191" s="19"/>
      <c r="R191" s="19"/>
      <c r="S191" s="19"/>
      <c r="T191" s="19"/>
      <c r="U191" s="19"/>
      <c r="V191" s="19"/>
      <c r="W191" s="19"/>
      <c r="X191" s="19"/>
      <c r="Y191" s="19"/>
      <c r="Z191" s="19"/>
      <c r="AA191" s="19"/>
      <c r="AB191" s="19"/>
      <c r="AC191" s="19"/>
      <c r="AD191" s="19"/>
      <c r="AE191" s="19"/>
      <c r="AF191" s="19"/>
      <c r="AG191" s="19"/>
      <c r="AH191" s="19"/>
      <c r="AI191" s="19"/>
      <c r="AJ191" s="19"/>
      <c r="AK191" s="19"/>
      <c r="AL191" s="19"/>
      <c r="AM191" s="19"/>
      <c r="AN191" s="19"/>
      <c r="AO191" s="19"/>
      <c r="AP191" s="19"/>
      <c r="AQ191" s="19"/>
      <c r="AR191" s="19"/>
      <c r="AS191" s="19"/>
      <c r="AT191" s="19"/>
      <c r="AU191" s="19"/>
      <c r="AV191" s="19"/>
      <c r="AW191" s="19"/>
      <c r="AX191" s="19"/>
    </row>
    <row r="192">
      <c r="B192" s="7" t="s">
        <v>152</v>
      </c>
      <c r="C192" s="19"/>
      <c r="D192" s="19"/>
      <c r="E192" s="19"/>
      <c r="F192" s="19"/>
      <c r="G192" s="19"/>
      <c r="H192" s="19"/>
      <c r="I192" s="19"/>
      <c r="J192" s="19"/>
      <c r="K192" s="19"/>
      <c r="L192" s="19"/>
      <c r="M192" s="19"/>
      <c r="N192" s="19"/>
      <c r="O192" s="19"/>
      <c r="P192" s="19"/>
      <c r="Q192" s="19"/>
      <c r="R192" s="19"/>
      <c r="S192" s="19"/>
      <c r="T192" s="19"/>
      <c r="U192" s="19"/>
      <c r="V192" s="19"/>
      <c r="W192" s="19"/>
      <c r="X192" s="19"/>
      <c r="Y192" s="19"/>
      <c r="Z192" s="19"/>
      <c r="AA192" s="19"/>
      <c r="AB192" s="19"/>
      <c r="AC192" s="19"/>
      <c r="AD192" s="19"/>
      <c r="AE192" s="19"/>
      <c r="AF192" s="19"/>
      <c r="AG192" s="19"/>
      <c r="AH192" s="19"/>
      <c r="AI192" s="19"/>
      <c r="AJ192" s="19"/>
      <c r="AK192" s="19"/>
      <c r="AL192" s="19"/>
      <c r="AM192" s="19"/>
      <c r="AN192" s="19"/>
      <c r="AO192" s="19"/>
      <c r="AP192" s="19"/>
      <c r="AQ192" s="19"/>
      <c r="AR192" s="19"/>
      <c r="AS192" s="19"/>
      <c r="AT192" s="19"/>
      <c r="AU192" s="19"/>
      <c r="AV192" s="19"/>
      <c r="AW192" s="19"/>
      <c r="AX192" s="19"/>
    </row>
    <row r="193">
      <c r="B193" s="23" t="s">
        <v>79</v>
      </c>
      <c r="C193" s="19"/>
      <c r="D193" s="19"/>
      <c r="E193" s="19"/>
      <c r="F193" s="19"/>
      <c r="G193" s="19"/>
      <c r="H193" s="19"/>
      <c r="I193" s="19"/>
      <c r="J193" s="19"/>
      <c r="K193" s="19"/>
      <c r="L193" s="19"/>
      <c r="M193" s="19"/>
      <c r="N193" s="19"/>
      <c r="O193" s="19"/>
      <c r="P193" s="19"/>
      <c r="Q193" s="19"/>
      <c r="R193" s="19"/>
      <c r="S193" s="19"/>
      <c r="T193" s="19"/>
      <c r="U193" s="19"/>
      <c r="V193" s="19"/>
      <c r="W193" s="19"/>
      <c r="X193" s="19"/>
      <c r="Y193" s="19"/>
      <c r="Z193" s="19"/>
      <c r="AA193" s="19"/>
      <c r="AB193" s="19"/>
      <c r="AC193" s="19"/>
      <c r="AD193" s="19"/>
      <c r="AE193" s="19"/>
      <c r="AF193" s="19"/>
      <c r="AG193" s="19"/>
      <c r="AH193" s="19"/>
      <c r="AI193" s="19"/>
      <c r="AJ193" s="19"/>
      <c r="AK193" s="19"/>
      <c r="AL193" s="19"/>
      <c r="AM193" s="19"/>
      <c r="AN193" s="19"/>
      <c r="AO193" s="19"/>
      <c r="AP193" s="19"/>
      <c r="AQ193" s="19"/>
      <c r="AR193" s="19"/>
      <c r="AS193" s="19"/>
      <c r="AT193" s="19"/>
      <c r="AU193" s="19"/>
      <c r="AV193" s="19"/>
      <c r="AW193" s="19"/>
      <c r="AX193" s="19"/>
    </row>
    <row r="194">
      <c r="B194" t="s">
        <v>132</v>
      </c>
      <c r="C194" s="19" t="n">
        <v>0.0922613674813752</v>
      </c>
      <c r="D194" s="19" t="n">
        <v>0.0859369022917133</v>
      </c>
      <c r="E194" s="19" t="n">
        <v>0.0776537940328812</v>
      </c>
      <c r="F194" s="19" t="n">
        <v>0.0708099025094229</v>
      </c>
      <c r="G194" s="19" t="n">
        <v>0.118400161045174</v>
      </c>
      <c r="H194" s="19" t="n">
        <v>0.119908858863383</v>
      </c>
      <c r="I194" s="19" t="n">
        <v>0.0859049426026866</v>
      </c>
      <c r="J194" s="19"/>
      <c r="K194" s="19" t="n">
        <v>0.0948173975870248</v>
      </c>
      <c r="L194" s="19" t="n">
        <v>0.0898580064440341</v>
      </c>
      <c r="M194" s="19"/>
      <c r="N194" s="19" t="n">
        <v>0.0787893548959776</v>
      </c>
      <c r="O194" s="19" t="n">
        <v>0.135169939258539</v>
      </c>
      <c r="P194" s="19" t="n">
        <v>0.0700061831247939</v>
      </c>
      <c r="Q194" s="19" t="n">
        <v>0.0835022877265689</v>
      </c>
      <c r="R194" s="19" t="n">
        <v>0.111556057696266</v>
      </c>
      <c r="S194" s="19" t="n">
        <v>0.0643642866296532</v>
      </c>
      <c r="T194" s="19" t="n">
        <v>0.109095191907799</v>
      </c>
      <c r="U194" s="19" t="n">
        <v>0.0584872527786569</v>
      </c>
      <c r="V194" s="19" t="n">
        <v>0.108041561610247</v>
      </c>
      <c r="W194" s="19" t="n">
        <v>0.073666968707336</v>
      </c>
      <c r="X194" s="19" t="n">
        <v>0.100539078515891</v>
      </c>
      <c r="Y194" s="19" t="n">
        <v>0.0773926851556424</v>
      </c>
      <c r="Z194" s="19"/>
      <c r="AA194" s="19" t="n">
        <v>0.0907839067752332</v>
      </c>
      <c r="AB194" s="19" t="n">
        <v>0.0841461764972718</v>
      </c>
      <c r="AC194" s="19" t="n">
        <v>0.0871983508803379</v>
      </c>
      <c r="AD194" s="19" t="n">
        <v>0.109100238661341</v>
      </c>
      <c r="AE194" s="19"/>
      <c r="AF194" s="19" t="n">
        <v>0.0750814622029926</v>
      </c>
      <c r="AG194" s="19" t="n">
        <v>0.0984666628901118</v>
      </c>
      <c r="AH194" s="19" t="n">
        <v>0.059864688932819</v>
      </c>
      <c r="AI194" s="19" t="n">
        <v>0.0446517450665468</v>
      </c>
      <c r="AJ194" s="19" t="n">
        <v>0.0911489908695969</v>
      </c>
      <c r="AK194" s="19" t="n">
        <v>0.136918789888762</v>
      </c>
      <c r="AL194" s="19" t="n">
        <v>0.0770323362052748</v>
      </c>
      <c r="AM194" s="19" t="n">
        <v>0</v>
      </c>
      <c r="AN194" s="19" t="n">
        <v>0.0807443190328666</v>
      </c>
      <c r="AO194" s="19" t="n">
        <v>0.134728506928563</v>
      </c>
      <c r="AP194" s="19" t="n">
        <v>0</v>
      </c>
      <c r="AQ194" s="19" t="n">
        <v>0.127757093694131</v>
      </c>
      <c r="AR194" s="19" t="n">
        <v>0.104221929479858</v>
      </c>
      <c r="AS194" s="19" t="n">
        <v>0</v>
      </c>
      <c r="AT194" s="19" t="n">
        <v>0</v>
      </c>
      <c r="AU194" s="19" t="n">
        <v>0</v>
      </c>
      <c r="AV194" s="19" t="n">
        <v>0</v>
      </c>
      <c r="AW194" s="19" t="n">
        <v>0</v>
      </c>
      <c r="AX194" s="19" t="n">
        <v>0.498462815928417</v>
      </c>
    </row>
    <row r="195">
      <c r="B195" t="s">
        <v>133</v>
      </c>
      <c r="C195" s="19" t="n">
        <v>0.180457557417251</v>
      </c>
      <c r="D195" s="19" t="n">
        <v>0.171691986434106</v>
      </c>
      <c r="E195" s="19" t="n">
        <v>0.177881610209928</v>
      </c>
      <c r="F195" s="19" t="n">
        <v>0.181934099687281</v>
      </c>
      <c r="G195" s="19" t="n">
        <v>0.186478810491204</v>
      </c>
      <c r="H195" s="19" t="n">
        <v>0.234777412197254</v>
      </c>
      <c r="I195" s="19" t="n">
        <v>0.145815206305921</v>
      </c>
      <c r="J195" s="19"/>
      <c r="K195" s="19" t="n">
        <v>0.183412707202414</v>
      </c>
      <c r="L195" s="19" t="n">
        <v>0.176787087703724</v>
      </c>
      <c r="M195" s="19"/>
      <c r="N195" s="19" t="n">
        <v>0.149128933675838</v>
      </c>
      <c r="O195" s="19" t="n">
        <v>0.165690360326149</v>
      </c>
      <c r="P195" s="19" t="n">
        <v>0.232542895608774</v>
      </c>
      <c r="Q195" s="19" t="n">
        <v>0.148900674777214</v>
      </c>
      <c r="R195" s="19" t="n">
        <v>0.162169662242096</v>
      </c>
      <c r="S195" s="19" t="n">
        <v>0.185180137177552</v>
      </c>
      <c r="T195" s="19" t="n">
        <v>0.20180430005121</v>
      </c>
      <c r="U195" s="19" t="n">
        <v>0.192728916690904</v>
      </c>
      <c r="V195" s="19" t="n">
        <v>0.22385931485808</v>
      </c>
      <c r="W195" s="19" t="n">
        <v>0.176308707110449</v>
      </c>
      <c r="X195" s="19" t="n">
        <v>0.213134802284634</v>
      </c>
      <c r="Y195" s="19" t="n">
        <v>0.0997361171316861</v>
      </c>
      <c r="Z195" s="19"/>
      <c r="AA195" s="19" t="n">
        <v>0.163253581424179</v>
      </c>
      <c r="AB195" s="19" t="n">
        <v>0.196335325017579</v>
      </c>
      <c r="AC195" s="19" t="n">
        <v>0.169682680777339</v>
      </c>
      <c r="AD195" s="19" t="n">
        <v>0.192819520520794</v>
      </c>
      <c r="AE195" s="19"/>
      <c r="AF195" s="19" t="n">
        <v>0.219983491619421</v>
      </c>
      <c r="AG195" s="19" t="n">
        <v>0.191475592936071</v>
      </c>
      <c r="AH195" s="19" t="n">
        <v>0.193579598478499</v>
      </c>
      <c r="AI195" s="19" t="n">
        <v>0.154273967276975</v>
      </c>
      <c r="AJ195" s="19" t="n">
        <v>0.116958819244965</v>
      </c>
      <c r="AK195" s="19" t="n">
        <v>0.167479978029939</v>
      </c>
      <c r="AL195" s="19" t="n">
        <v>0.173817415208668</v>
      </c>
      <c r="AM195" s="19" t="n">
        <v>0</v>
      </c>
      <c r="AN195" s="19" t="n">
        <v>0.190765484185716</v>
      </c>
      <c r="AO195" s="19" t="n">
        <v>0.158985127914378</v>
      </c>
      <c r="AP195" s="19" t="n">
        <v>0.18293867303771</v>
      </c>
      <c r="AQ195" s="19" t="n">
        <v>0.157061090320985</v>
      </c>
      <c r="AR195" s="19" t="n">
        <v>0.198437255298282</v>
      </c>
      <c r="AS195" s="19" t="n">
        <v>0.108831880209197</v>
      </c>
      <c r="AT195" s="19" t="n">
        <v>0.296096190633258</v>
      </c>
      <c r="AU195" s="19" t="n">
        <v>0</v>
      </c>
      <c r="AV195" s="19" t="n">
        <v>0</v>
      </c>
      <c r="AW195" s="19" t="n">
        <v>0</v>
      </c>
      <c r="AX195" s="19" t="n">
        <v>0</v>
      </c>
    </row>
    <row r="196">
      <c r="B196" t="s">
        <v>134</v>
      </c>
      <c r="C196" s="19" t="n">
        <v>0.228184847768369</v>
      </c>
      <c r="D196" s="19" t="n">
        <v>0.20622966584478</v>
      </c>
      <c r="E196" s="19" t="n">
        <v>0.207027452855628</v>
      </c>
      <c r="F196" s="19" t="n">
        <v>0.233497919902847</v>
      </c>
      <c r="G196" s="19" t="n">
        <v>0.222388194840724</v>
      </c>
      <c r="H196" s="19" t="n">
        <v>0.229327238276466</v>
      </c>
      <c r="I196" s="19" t="n">
        <v>0.259488572061904</v>
      </c>
      <c r="J196" s="19"/>
      <c r="K196" s="19" t="n">
        <v>0.232811553624271</v>
      </c>
      <c r="L196" s="19" t="n">
        <v>0.22389340044858</v>
      </c>
      <c r="M196" s="19"/>
      <c r="N196" s="19" t="n">
        <v>0.223280388469465</v>
      </c>
      <c r="O196" s="19" t="n">
        <v>0.196751058317636</v>
      </c>
      <c r="P196" s="19" t="n">
        <v>0.178429857076788</v>
      </c>
      <c r="Q196" s="19" t="n">
        <v>0.219316693257104</v>
      </c>
      <c r="R196" s="19" t="n">
        <v>0.230981467829447</v>
      </c>
      <c r="S196" s="19" t="n">
        <v>0.249118900380405</v>
      </c>
      <c r="T196" s="19" t="n">
        <v>0.258505883752587</v>
      </c>
      <c r="U196" s="19" t="n">
        <v>0.244180046214657</v>
      </c>
      <c r="V196" s="19" t="n">
        <v>0.227674715422579</v>
      </c>
      <c r="W196" s="19" t="n">
        <v>0.276476931220229</v>
      </c>
      <c r="X196" s="19" t="n">
        <v>0.242781941541741</v>
      </c>
      <c r="Y196" s="19" t="n">
        <v>0.207171774734093</v>
      </c>
      <c r="Z196" s="19"/>
      <c r="AA196" s="19" t="n">
        <v>0.193519136483109</v>
      </c>
      <c r="AB196" s="19" t="n">
        <v>0.226563455770112</v>
      </c>
      <c r="AC196" s="19" t="n">
        <v>0.236360550429664</v>
      </c>
      <c r="AD196" s="19" t="n">
        <v>0.259977218697744</v>
      </c>
      <c r="AE196" s="19"/>
      <c r="AF196" s="19" t="n">
        <v>0.232758825595146</v>
      </c>
      <c r="AG196" s="19" t="n">
        <v>0.241064607118878</v>
      </c>
      <c r="AH196" s="19" t="n">
        <v>0.228223323526759</v>
      </c>
      <c r="AI196" s="19" t="n">
        <v>0.196715942294831</v>
      </c>
      <c r="AJ196" s="19" t="n">
        <v>0.308571475664065</v>
      </c>
      <c r="AK196" s="19" t="n">
        <v>0.212475053059165</v>
      </c>
      <c r="AL196" s="19" t="n">
        <v>0.127987433169203</v>
      </c>
      <c r="AM196" s="19" t="n">
        <v>0</v>
      </c>
      <c r="AN196" s="19" t="n">
        <v>0.175521032771492</v>
      </c>
      <c r="AO196" s="19" t="n">
        <v>0.255774987933474</v>
      </c>
      <c r="AP196" s="19" t="n">
        <v>0.128107967048441</v>
      </c>
      <c r="AQ196" s="19" t="n">
        <v>0.295846150871997</v>
      </c>
      <c r="AR196" s="19" t="n">
        <v>0.187053884305722</v>
      </c>
      <c r="AS196" s="19" t="n">
        <v>0.0877207170025964</v>
      </c>
      <c r="AT196" s="19" t="n">
        <v>0.703903809366742</v>
      </c>
      <c r="AU196" s="19" t="n">
        <v>0.495619982425437</v>
      </c>
      <c r="AV196" s="19" t="n">
        <v>0.21984154809506</v>
      </c>
      <c r="AW196" s="19" t="n">
        <v>0</v>
      </c>
      <c r="AX196" s="19" t="n">
        <v>0</v>
      </c>
    </row>
    <row r="197">
      <c r="B197" t="s">
        <v>135</v>
      </c>
      <c r="C197" s="19" t="n">
        <v>0.341700385129339</v>
      </c>
      <c r="D197" s="19" t="n">
        <v>0.328687464896581</v>
      </c>
      <c r="E197" s="19" t="n">
        <v>0.352016003869876</v>
      </c>
      <c r="F197" s="19" t="n">
        <v>0.350344715063757</v>
      </c>
      <c r="G197" s="19" t="n">
        <v>0.346732414082917</v>
      </c>
      <c r="H197" s="19" t="n">
        <v>0.29628474159543</v>
      </c>
      <c r="I197" s="19" t="n">
        <v>0.361265177766229</v>
      </c>
      <c r="J197" s="19"/>
      <c r="K197" s="19" t="n">
        <v>0.343450850214162</v>
      </c>
      <c r="L197" s="19" t="n">
        <v>0.340322650957254</v>
      </c>
      <c r="M197" s="19"/>
      <c r="N197" s="19" t="n">
        <v>0.31328659425856</v>
      </c>
      <c r="O197" s="19" t="n">
        <v>0.383168527340619</v>
      </c>
      <c r="P197" s="19" t="n">
        <v>0.38906606268332</v>
      </c>
      <c r="Q197" s="19" t="n">
        <v>0.416853270632133</v>
      </c>
      <c r="R197" s="19" t="n">
        <v>0.309732755440834</v>
      </c>
      <c r="S197" s="19" t="n">
        <v>0.302278144761776</v>
      </c>
      <c r="T197" s="19" t="n">
        <v>0.332403537411145</v>
      </c>
      <c r="U197" s="19" t="n">
        <v>0.332067280031427</v>
      </c>
      <c r="V197" s="19" t="n">
        <v>0.314543554284782</v>
      </c>
      <c r="W197" s="19" t="n">
        <v>0.305252665078054</v>
      </c>
      <c r="X197" s="19" t="n">
        <v>0.298223589482224</v>
      </c>
      <c r="Y197" s="19" t="n">
        <v>0.456146975956129</v>
      </c>
      <c r="Z197" s="19"/>
      <c r="AA197" s="19" t="n">
        <v>0.361044261673312</v>
      </c>
      <c r="AB197" s="19" t="n">
        <v>0.342396139319971</v>
      </c>
      <c r="AC197" s="19" t="n">
        <v>0.368005963477945</v>
      </c>
      <c r="AD197" s="19" t="n">
        <v>0.299850078998315</v>
      </c>
      <c r="AE197" s="19"/>
      <c r="AF197" s="19" t="n">
        <v>0.284271438991047</v>
      </c>
      <c r="AG197" s="19" t="n">
        <v>0.342859722767907</v>
      </c>
      <c r="AH197" s="19" t="n">
        <v>0.39308951387446</v>
      </c>
      <c r="AI197" s="19" t="n">
        <v>0.358069091400924</v>
      </c>
      <c r="AJ197" s="19" t="n">
        <v>0.33808571929716</v>
      </c>
      <c r="AK197" s="19" t="n">
        <v>0.308460867388627</v>
      </c>
      <c r="AL197" s="19" t="n">
        <v>0.39331371142415</v>
      </c>
      <c r="AM197" s="19" t="n">
        <v>1</v>
      </c>
      <c r="AN197" s="19" t="n">
        <v>0.353671273345319</v>
      </c>
      <c r="AO197" s="19" t="n">
        <v>0.300978328505086</v>
      </c>
      <c r="AP197" s="19" t="n">
        <v>0.405224523087599</v>
      </c>
      <c r="AQ197" s="19" t="n">
        <v>0.285524362356169</v>
      </c>
      <c r="AR197" s="19" t="n">
        <v>0.420044266057284</v>
      </c>
      <c r="AS197" s="19" t="n">
        <v>0.493416738403403</v>
      </c>
      <c r="AT197" s="19" t="n">
        <v>0</v>
      </c>
      <c r="AU197" s="19" t="n">
        <v>0.504380017574563</v>
      </c>
      <c r="AV197" s="19" t="n">
        <v>0.583057795492095</v>
      </c>
      <c r="AW197" s="19" t="n">
        <v>0.618526042532819</v>
      </c>
      <c r="AX197" s="19" t="n">
        <v>0.259244151683178</v>
      </c>
    </row>
    <row r="198">
      <c r="B198" t="s">
        <v>136</v>
      </c>
      <c r="C198" s="19" t="n">
        <v>0.146988371267029</v>
      </c>
      <c r="D198" s="19" t="n">
        <v>0.172210681288015</v>
      </c>
      <c r="E198" s="19" t="n">
        <v>0.170622733262084</v>
      </c>
      <c r="F198" s="19" t="n">
        <v>0.154526242260398</v>
      </c>
      <c r="G198" s="19" t="n">
        <v>0.123582712263225</v>
      </c>
      <c r="H198" s="19" t="n">
        <v>0.111998393655032</v>
      </c>
      <c r="I198" s="19" t="n">
        <v>0.147526101263259</v>
      </c>
      <c r="J198" s="19"/>
      <c r="K198" s="19" t="n">
        <v>0.135457808416545</v>
      </c>
      <c r="L198" s="19" t="n">
        <v>0.158372509554251</v>
      </c>
      <c r="M198" s="19"/>
      <c r="N198" s="19" t="n">
        <v>0.213990840370694</v>
      </c>
      <c r="O198" s="19" t="n">
        <v>0.108993459086346</v>
      </c>
      <c r="P198" s="19" t="n">
        <v>0.11814353538142</v>
      </c>
      <c r="Q198" s="19" t="n">
        <v>0.13142707360698</v>
      </c>
      <c r="R198" s="19" t="n">
        <v>0.178681842373082</v>
      </c>
      <c r="S198" s="19" t="n">
        <v>0.194359898259984</v>
      </c>
      <c r="T198" s="19" t="n">
        <v>0.0981910868772593</v>
      </c>
      <c r="U198" s="19" t="n">
        <v>0.135372159879609</v>
      </c>
      <c r="V198" s="19" t="n">
        <v>0.116016955432697</v>
      </c>
      <c r="W198" s="19" t="n">
        <v>0.168294727883932</v>
      </c>
      <c r="X198" s="19" t="n">
        <v>0.12476319991719</v>
      </c>
      <c r="Y198" s="19" t="n">
        <v>0.138764972140478</v>
      </c>
      <c r="Z198" s="19"/>
      <c r="AA198" s="19" t="n">
        <v>0.189670758581579</v>
      </c>
      <c r="AB198" s="19" t="n">
        <v>0.139598920139178</v>
      </c>
      <c r="AC198" s="19" t="n">
        <v>0.124218995859983</v>
      </c>
      <c r="AD198" s="19" t="n">
        <v>0.124488553828806</v>
      </c>
      <c r="AE198" s="19"/>
      <c r="AF198" s="19" t="n">
        <v>0.167544694267055</v>
      </c>
      <c r="AG198" s="19" t="n">
        <v>0.123690535519501</v>
      </c>
      <c r="AH198" s="19" t="n">
        <v>0.125242875187464</v>
      </c>
      <c r="AI198" s="19" t="n">
        <v>0.235990995597415</v>
      </c>
      <c r="AJ198" s="19" t="n">
        <v>0.113722378461919</v>
      </c>
      <c r="AK198" s="19" t="n">
        <v>0.174665311633506</v>
      </c>
      <c r="AL198" s="19" t="n">
        <v>0.199296112452512</v>
      </c>
      <c r="AM198" s="19" t="n">
        <v>0</v>
      </c>
      <c r="AN198" s="19" t="n">
        <v>0.190955161165909</v>
      </c>
      <c r="AO198" s="19" t="n">
        <v>0.124765708927255</v>
      </c>
      <c r="AP198" s="19" t="n">
        <v>0.257764943791254</v>
      </c>
      <c r="AQ198" s="19" t="n">
        <v>0.11439067418899</v>
      </c>
      <c r="AR198" s="19" t="n">
        <v>0.0902426648588534</v>
      </c>
      <c r="AS198" s="19" t="n">
        <v>0.310030664384803</v>
      </c>
      <c r="AT198" s="19" t="n">
        <v>0</v>
      </c>
      <c r="AU198" s="19" t="n">
        <v>0</v>
      </c>
      <c r="AV198" s="19" t="n">
        <v>0.197100656412845</v>
      </c>
      <c r="AW198" s="19" t="n">
        <v>0.381473957467181</v>
      </c>
      <c r="AX198" s="19" t="n">
        <v>0.242293032388405</v>
      </c>
    </row>
    <row r="199">
      <c r="B199" t="s">
        <v>77</v>
      </c>
      <c r="C199" s="19" t="n">
        <v>0.010407470936637</v>
      </c>
      <c r="D199" s="19" t="n">
        <v>0.0352432992448051</v>
      </c>
      <c r="E199" s="19" t="n">
        <v>0.0147984057696033</v>
      </c>
      <c r="F199" s="19" t="n">
        <v>0.00888712057629393</v>
      </c>
      <c r="G199" s="19" t="n">
        <v>0.0024177072767557</v>
      </c>
      <c r="H199" s="19" t="n">
        <v>0.00770335541243502</v>
      </c>
      <c r="I199" s="19" t="n">
        <v>0</v>
      </c>
      <c r="J199" s="19"/>
      <c r="K199" s="19" t="n">
        <v>0.0100496829555825</v>
      </c>
      <c r="L199" s="19" t="n">
        <v>0.0107663448921567</v>
      </c>
      <c r="M199" s="19"/>
      <c r="N199" s="19" t="n">
        <v>0.0215238883294654</v>
      </c>
      <c r="O199" s="19" t="n">
        <v>0.0102266556707107</v>
      </c>
      <c r="P199" s="19" t="n">
        <v>0.0118114661249037</v>
      </c>
      <c r="Q199" s="19" t="n">
        <v>0</v>
      </c>
      <c r="R199" s="19" t="n">
        <v>0.0068782144182747</v>
      </c>
      <c r="S199" s="19" t="n">
        <v>0.00469863279063075</v>
      </c>
      <c r="T199" s="19" t="n">
        <v>0</v>
      </c>
      <c r="U199" s="19" t="n">
        <v>0.0371643444047461</v>
      </c>
      <c r="V199" s="19" t="n">
        <v>0.00986389839161484</v>
      </c>
      <c r="W199" s="19" t="n">
        <v>0</v>
      </c>
      <c r="X199" s="19" t="n">
        <v>0.0205573882583206</v>
      </c>
      <c r="Y199" s="19" t="n">
        <v>0.0207874748819711</v>
      </c>
      <c r="Z199" s="19"/>
      <c r="AA199" s="19" t="n">
        <v>0.00172835506258795</v>
      </c>
      <c r="AB199" s="19" t="n">
        <v>0.010959983255888</v>
      </c>
      <c r="AC199" s="19" t="n">
        <v>0.0145334585747303</v>
      </c>
      <c r="AD199" s="19" t="n">
        <v>0.0137643892929986</v>
      </c>
      <c r="AE199" s="19"/>
      <c r="AF199" s="19" t="n">
        <v>0.0203600873243378</v>
      </c>
      <c r="AG199" s="19" t="n">
        <v>0.00244287876753059</v>
      </c>
      <c r="AH199" s="19" t="n">
        <v>0</v>
      </c>
      <c r="AI199" s="19" t="n">
        <v>0.0102982583633089</v>
      </c>
      <c r="AJ199" s="19" t="n">
        <v>0.0315126164622947</v>
      </c>
      <c r="AK199" s="19" t="n">
        <v>0</v>
      </c>
      <c r="AL199" s="19" t="n">
        <v>0.0285529915401926</v>
      </c>
      <c r="AM199" s="19" t="n">
        <v>0</v>
      </c>
      <c r="AN199" s="19" t="n">
        <v>0.00834272949869766</v>
      </c>
      <c r="AO199" s="19" t="n">
        <v>0.0247673397912436</v>
      </c>
      <c r="AP199" s="19" t="n">
        <v>0.0259638930349957</v>
      </c>
      <c r="AQ199" s="19" t="n">
        <v>0.0194206285677294</v>
      </c>
      <c r="AR199" s="19" t="n">
        <v>0</v>
      </c>
      <c r="AS199" s="19" t="n">
        <v>0</v>
      </c>
      <c r="AT199" s="19" t="n">
        <v>0</v>
      </c>
      <c r="AU199" s="19" t="n">
        <v>0</v>
      </c>
      <c r="AV199" s="19" t="n">
        <v>0</v>
      </c>
      <c r="AW199" s="19" t="n">
        <v>0</v>
      </c>
      <c r="AX199" s="19" t="n">
        <v>0</v>
      </c>
    </row>
    <row r="200">
      <c r="C200" s="19"/>
      <c r="D200" s="19"/>
      <c r="E200" s="19"/>
      <c r="F200" s="19"/>
      <c r="G200" s="19"/>
      <c r="H200" s="19"/>
      <c r="I200" s="19"/>
      <c r="J200" s="19"/>
      <c r="K200" s="19"/>
      <c r="L200" s="19"/>
      <c r="M200" s="19"/>
      <c r="N200" s="19"/>
      <c r="O200" s="19"/>
      <c r="P200" s="19"/>
      <c r="Q200" s="19"/>
      <c r="R200" s="19"/>
      <c r="S200" s="19"/>
      <c r="T200" s="19"/>
      <c r="U200" s="19"/>
      <c r="V200" s="19"/>
      <c r="W200" s="19"/>
      <c r="X200" s="19"/>
      <c r="Y200" s="19"/>
      <c r="Z200" s="19"/>
      <c r="AA200" s="19"/>
      <c r="AB200" s="19"/>
      <c r="AC200" s="19"/>
      <c r="AD200" s="19"/>
      <c r="AE200" s="19"/>
      <c r="AF200" s="19"/>
      <c r="AG200" s="19"/>
      <c r="AH200" s="19"/>
      <c r="AI200" s="19"/>
      <c r="AJ200" s="19"/>
      <c r="AK200" s="19"/>
      <c r="AL200" s="19"/>
      <c r="AM200" s="19"/>
      <c r="AN200" s="19"/>
      <c r="AO200" s="19"/>
      <c r="AP200" s="19"/>
      <c r="AQ200" s="19"/>
      <c r="AR200" s="19"/>
      <c r="AS200" s="19"/>
      <c r="AT200" s="19"/>
      <c r="AU200" s="19"/>
      <c r="AV200" s="19"/>
      <c r="AW200" s="19"/>
      <c r="AX200" s="19"/>
    </row>
    <row r="201">
      <c r="B201" s="7" t="s">
        <v>153</v>
      </c>
      <c r="C201" s="19"/>
      <c r="D201" s="19"/>
      <c r="E201" s="19"/>
      <c r="F201" s="19"/>
      <c r="G201" s="19"/>
      <c r="H201" s="19"/>
      <c r="I201" s="19"/>
      <c r="J201" s="19"/>
      <c r="K201" s="19"/>
      <c r="L201" s="19"/>
      <c r="M201" s="19"/>
      <c r="N201" s="19"/>
      <c r="O201" s="19"/>
      <c r="P201" s="19"/>
      <c r="Q201" s="19"/>
      <c r="R201" s="19"/>
      <c r="S201" s="19"/>
      <c r="T201" s="19"/>
      <c r="U201" s="19"/>
      <c r="V201" s="19"/>
      <c r="W201" s="19"/>
      <c r="X201" s="19"/>
      <c r="Y201" s="19"/>
      <c r="Z201" s="19"/>
      <c r="AA201" s="19"/>
      <c r="AB201" s="19"/>
      <c r="AC201" s="19"/>
      <c r="AD201" s="19"/>
      <c r="AE201" s="19"/>
      <c r="AF201" s="19"/>
      <c r="AG201" s="19"/>
      <c r="AH201" s="19"/>
      <c r="AI201" s="19"/>
      <c r="AJ201" s="19"/>
      <c r="AK201" s="19"/>
      <c r="AL201" s="19"/>
      <c r="AM201" s="19"/>
      <c r="AN201" s="19"/>
      <c r="AO201" s="19"/>
      <c r="AP201" s="19"/>
      <c r="AQ201" s="19"/>
      <c r="AR201" s="19"/>
      <c r="AS201" s="19"/>
      <c r="AT201" s="19"/>
      <c r="AU201" s="19"/>
      <c r="AV201" s="19"/>
      <c r="AW201" s="19"/>
      <c r="AX201" s="19"/>
    </row>
    <row r="202">
      <c r="B202" s="23" t="s">
        <v>79</v>
      </c>
      <c r="C202" s="19"/>
      <c r="D202" s="19"/>
      <c r="E202" s="19"/>
      <c r="F202" s="19"/>
      <c r="G202" s="19"/>
      <c r="H202" s="19"/>
      <c r="I202" s="19"/>
      <c r="J202" s="19"/>
      <c r="K202" s="19"/>
      <c r="L202" s="19"/>
      <c r="M202" s="19"/>
      <c r="N202" s="19"/>
      <c r="O202" s="19"/>
      <c r="P202" s="19"/>
      <c r="Q202" s="19"/>
      <c r="R202" s="19"/>
      <c r="S202" s="19"/>
      <c r="T202" s="19"/>
      <c r="U202" s="19"/>
      <c r="V202" s="19"/>
      <c r="W202" s="19"/>
      <c r="X202" s="19"/>
      <c r="Y202" s="19"/>
      <c r="Z202" s="19"/>
      <c r="AA202" s="19"/>
      <c r="AB202" s="19"/>
      <c r="AC202" s="19"/>
      <c r="AD202" s="19"/>
      <c r="AE202" s="19"/>
      <c r="AF202" s="19"/>
      <c r="AG202" s="19"/>
      <c r="AH202" s="19"/>
      <c r="AI202" s="19"/>
      <c r="AJ202" s="19"/>
      <c r="AK202" s="19"/>
      <c r="AL202" s="19"/>
      <c r="AM202" s="19"/>
      <c r="AN202" s="19"/>
      <c r="AO202" s="19"/>
      <c r="AP202" s="19"/>
      <c r="AQ202" s="19"/>
      <c r="AR202" s="19"/>
      <c r="AS202" s="19"/>
      <c r="AT202" s="19"/>
      <c r="AU202" s="19"/>
      <c r="AV202" s="19"/>
      <c r="AW202" s="19"/>
      <c r="AX202" s="19"/>
    </row>
    <row r="203">
      <c r="B203" t="s">
        <v>132</v>
      </c>
      <c r="C203" s="19" t="n">
        <v>0.0561979127089337</v>
      </c>
      <c r="D203" s="19" t="n">
        <v>0.05293640019706</v>
      </c>
      <c r="E203" s="19" t="n">
        <v>0.0387021980203382</v>
      </c>
      <c r="F203" s="19" t="n">
        <v>0.0577068018645655</v>
      </c>
      <c r="G203" s="19" t="n">
        <v>0.0477898275793872</v>
      </c>
      <c r="H203" s="19" t="n">
        <v>0.0518464788425878</v>
      </c>
      <c r="I203" s="19" t="n">
        <v>0.0810886292693193</v>
      </c>
      <c r="J203" s="19"/>
      <c r="K203" s="19" t="n">
        <v>0.0469410716477734</v>
      </c>
      <c r="L203" s="19" t="n">
        <v>0.0652776914179638</v>
      </c>
      <c r="M203" s="19"/>
      <c r="N203" s="19" t="n">
        <v>0.0561022652284862</v>
      </c>
      <c r="O203" s="19" t="n">
        <v>0.0613697253405738</v>
      </c>
      <c r="P203" s="19" t="n">
        <v>0.0359873450898232</v>
      </c>
      <c r="Q203" s="19" t="n">
        <v>0.0487924928718484</v>
      </c>
      <c r="R203" s="19" t="n">
        <v>0.0560879999957712</v>
      </c>
      <c r="S203" s="19" t="n">
        <v>0.0744798448591742</v>
      </c>
      <c r="T203" s="19" t="n">
        <v>0.028428024173489</v>
      </c>
      <c r="U203" s="19" t="n">
        <v>0.0684478482558356</v>
      </c>
      <c r="V203" s="19" t="n">
        <v>0.0484356518473324</v>
      </c>
      <c r="W203" s="19" t="n">
        <v>0.0586832469996074</v>
      </c>
      <c r="X203" s="19" t="n">
        <v>0.104850117118208</v>
      </c>
      <c r="Y203" s="19" t="n">
        <v>0.052895600347263</v>
      </c>
      <c r="Z203" s="19"/>
      <c r="AA203" s="19" t="n">
        <v>0.0613599640057438</v>
      </c>
      <c r="AB203" s="19" t="n">
        <v>0.0655066532854007</v>
      </c>
      <c r="AC203" s="19" t="n">
        <v>0.0474328997485781</v>
      </c>
      <c r="AD203" s="19" t="n">
        <v>0.0421420885159944</v>
      </c>
      <c r="AE203" s="19"/>
      <c r="AF203" s="19" t="n">
        <v>0.0682637213624525</v>
      </c>
      <c r="AG203" s="19" t="n">
        <v>0.0623635105978917</v>
      </c>
      <c r="AH203" s="19" t="n">
        <v>0.0888890500590887</v>
      </c>
      <c r="AI203" s="19" t="n">
        <v>0.0404426202637316</v>
      </c>
      <c r="AJ203" s="19" t="n">
        <v>0</v>
      </c>
      <c r="AK203" s="19" t="n">
        <v>0.0310734845788107</v>
      </c>
      <c r="AL203" s="19" t="n">
        <v>0.0502598636540086</v>
      </c>
      <c r="AM203" s="19" t="n">
        <v>0.465554238906898</v>
      </c>
      <c r="AN203" s="19" t="n">
        <v>0.0490350735365425</v>
      </c>
      <c r="AO203" s="19" t="n">
        <v>0.0617462563806946</v>
      </c>
      <c r="AP203" s="19" t="n">
        <v>0.0534971220348956</v>
      </c>
      <c r="AQ203" s="19" t="n">
        <v>0.0275473519460584</v>
      </c>
      <c r="AR203" s="19" t="n">
        <v>0.0931682180630158</v>
      </c>
      <c r="AS203" s="19" t="n">
        <v>0.111537085003805</v>
      </c>
      <c r="AT203" s="19" t="n">
        <v>0</v>
      </c>
      <c r="AU203" s="19" t="n">
        <v>0</v>
      </c>
      <c r="AV203" s="19" t="n">
        <v>0</v>
      </c>
      <c r="AW203" s="19" t="n">
        <v>0</v>
      </c>
      <c r="AX203" s="19" t="n">
        <v>0</v>
      </c>
    </row>
    <row r="204">
      <c r="B204" t="s">
        <v>133</v>
      </c>
      <c r="C204" s="19" t="n">
        <v>0.151897079480107</v>
      </c>
      <c r="D204" s="19" t="n">
        <v>0.146132792810521</v>
      </c>
      <c r="E204" s="19" t="n">
        <v>0.145991277247067</v>
      </c>
      <c r="F204" s="19" t="n">
        <v>0.163586046539864</v>
      </c>
      <c r="G204" s="19" t="n">
        <v>0.127824622261664</v>
      </c>
      <c r="H204" s="19" t="n">
        <v>0.15928296386722</v>
      </c>
      <c r="I204" s="19" t="n">
        <v>0.165626787952016</v>
      </c>
      <c r="J204" s="19"/>
      <c r="K204" s="19" t="n">
        <v>0.143974407018781</v>
      </c>
      <c r="L204" s="19" t="n">
        <v>0.158805276330515</v>
      </c>
      <c r="M204" s="19"/>
      <c r="N204" s="19" t="n">
        <v>0.165484464361198</v>
      </c>
      <c r="O204" s="19" t="n">
        <v>0.171900189647738</v>
      </c>
      <c r="P204" s="19" t="n">
        <v>0.153018744059703</v>
      </c>
      <c r="Q204" s="19" t="n">
        <v>0.143444238291979</v>
      </c>
      <c r="R204" s="19" t="n">
        <v>0.253210490822962</v>
      </c>
      <c r="S204" s="19" t="n">
        <v>0.129145994417896</v>
      </c>
      <c r="T204" s="19" t="n">
        <v>0.123838767766322</v>
      </c>
      <c r="U204" s="19" t="n">
        <v>0.164812987371691</v>
      </c>
      <c r="V204" s="19" t="n">
        <v>0.12703338754866</v>
      </c>
      <c r="W204" s="19" t="n">
        <v>0.13262980105899</v>
      </c>
      <c r="X204" s="19" t="n">
        <v>0.0807877782892073</v>
      </c>
      <c r="Y204" s="19" t="n">
        <v>0.181582408916664</v>
      </c>
      <c r="Z204" s="19"/>
      <c r="AA204" s="19" t="n">
        <v>0.167781633623167</v>
      </c>
      <c r="AB204" s="19" t="n">
        <v>0.156178364621053</v>
      </c>
      <c r="AC204" s="19" t="n">
        <v>0.160517080050955</v>
      </c>
      <c r="AD204" s="19" t="n">
        <v>0.122634272680685</v>
      </c>
      <c r="AE204" s="19"/>
      <c r="AF204" s="19" t="n">
        <v>0.130968872567161</v>
      </c>
      <c r="AG204" s="19" t="n">
        <v>0.163413298778325</v>
      </c>
      <c r="AH204" s="19" t="n">
        <v>0.137255778561864</v>
      </c>
      <c r="AI204" s="19" t="n">
        <v>0.13431548303976</v>
      </c>
      <c r="AJ204" s="19" t="n">
        <v>0.119036369638378</v>
      </c>
      <c r="AK204" s="19" t="n">
        <v>0.212875976996033</v>
      </c>
      <c r="AL204" s="19" t="n">
        <v>0.169082245285596</v>
      </c>
      <c r="AM204" s="19" t="n">
        <v>0</v>
      </c>
      <c r="AN204" s="19" t="n">
        <v>0.16742449226786</v>
      </c>
      <c r="AO204" s="19" t="n">
        <v>0.157746952840898</v>
      </c>
      <c r="AP204" s="19" t="n">
        <v>0.155265884511704</v>
      </c>
      <c r="AQ204" s="19" t="n">
        <v>0.114055091872082</v>
      </c>
      <c r="AR204" s="19" t="n">
        <v>0.122057392965152</v>
      </c>
      <c r="AS204" s="19" t="n">
        <v>0</v>
      </c>
      <c r="AT204" s="19" t="n">
        <v>0</v>
      </c>
      <c r="AU204" s="19" t="n">
        <v>0</v>
      </c>
      <c r="AV204" s="19" t="n">
        <v>0</v>
      </c>
      <c r="AW204" s="19" t="n">
        <v>0</v>
      </c>
      <c r="AX204" s="19" t="n">
        <v>0</v>
      </c>
    </row>
    <row r="205">
      <c r="B205" t="s">
        <v>134</v>
      </c>
      <c r="C205" s="19" t="n">
        <v>0.239457552509542</v>
      </c>
      <c r="D205" s="19" t="n">
        <v>0.246518992399617</v>
      </c>
      <c r="E205" s="19" t="n">
        <v>0.214419657250863</v>
      </c>
      <c r="F205" s="19" t="n">
        <v>0.214461859324149</v>
      </c>
      <c r="G205" s="19" t="n">
        <v>0.226841143302254</v>
      </c>
      <c r="H205" s="19" t="n">
        <v>0.245011172219099</v>
      </c>
      <c r="I205" s="19" t="n">
        <v>0.281916660747281</v>
      </c>
      <c r="J205" s="19"/>
      <c r="K205" s="19" t="n">
        <v>0.2491752680184</v>
      </c>
      <c r="L205" s="19" t="n">
        <v>0.230213089230702</v>
      </c>
      <c r="M205" s="19"/>
      <c r="N205" s="19" t="n">
        <v>0.195715053880994</v>
      </c>
      <c r="O205" s="19" t="n">
        <v>0.193414325044161</v>
      </c>
      <c r="P205" s="19" t="n">
        <v>0.305613051468071</v>
      </c>
      <c r="Q205" s="19" t="n">
        <v>0.217783859336821</v>
      </c>
      <c r="R205" s="19" t="n">
        <v>0.202219792060376</v>
      </c>
      <c r="S205" s="19" t="n">
        <v>0.277584103754318</v>
      </c>
      <c r="T205" s="19" t="n">
        <v>0.236007482557413</v>
      </c>
      <c r="U205" s="19" t="n">
        <v>0.234282263099618</v>
      </c>
      <c r="V205" s="19" t="n">
        <v>0.269225340538953</v>
      </c>
      <c r="W205" s="19" t="n">
        <v>0.296256564848154</v>
      </c>
      <c r="X205" s="19" t="n">
        <v>0.230564874764763</v>
      </c>
      <c r="Y205" s="19" t="n">
        <v>0.255630371338387</v>
      </c>
      <c r="Z205" s="19"/>
      <c r="AA205" s="19" t="n">
        <v>0.220781381387752</v>
      </c>
      <c r="AB205" s="19" t="n">
        <v>0.236249908054497</v>
      </c>
      <c r="AC205" s="19" t="n">
        <v>0.251296674106874</v>
      </c>
      <c r="AD205" s="19" t="n">
        <v>0.250937475493519</v>
      </c>
      <c r="AE205" s="19"/>
      <c r="AF205" s="19" t="n">
        <v>0.208708767685786</v>
      </c>
      <c r="AG205" s="19" t="n">
        <v>0.255701074229242</v>
      </c>
      <c r="AH205" s="19" t="n">
        <v>0.205882215797179</v>
      </c>
      <c r="AI205" s="19" t="n">
        <v>0.197001613863261</v>
      </c>
      <c r="AJ205" s="19" t="n">
        <v>0.354162829940363</v>
      </c>
      <c r="AK205" s="19" t="n">
        <v>0.232005585268998</v>
      </c>
      <c r="AL205" s="19" t="n">
        <v>0.197234071334178</v>
      </c>
      <c r="AM205" s="19" t="n">
        <v>0</v>
      </c>
      <c r="AN205" s="19" t="n">
        <v>0.197492634664805</v>
      </c>
      <c r="AO205" s="19" t="n">
        <v>0.194584597575852</v>
      </c>
      <c r="AP205" s="19" t="n">
        <v>0.318105405177956</v>
      </c>
      <c r="AQ205" s="19" t="n">
        <v>0.312037728099458</v>
      </c>
      <c r="AR205" s="19" t="n">
        <v>0.283662769076729</v>
      </c>
      <c r="AS205" s="19" t="n">
        <v>0.211597407629999</v>
      </c>
      <c r="AT205" s="19" t="n">
        <v>0</v>
      </c>
      <c r="AU205" s="19" t="n">
        <v>0.504380017574563</v>
      </c>
      <c r="AV205" s="19" t="n">
        <v>0</v>
      </c>
      <c r="AW205" s="19" t="n">
        <v>0</v>
      </c>
      <c r="AX205" s="19" t="n">
        <v>0.259244151683178</v>
      </c>
    </row>
    <row r="206">
      <c r="B206" t="s">
        <v>135</v>
      </c>
      <c r="C206" s="19" t="n">
        <v>0.31880851035942</v>
      </c>
      <c r="D206" s="19" t="n">
        <v>0.300553258679019</v>
      </c>
      <c r="E206" s="19" t="n">
        <v>0.333242750730791</v>
      </c>
      <c r="F206" s="19" t="n">
        <v>0.314011580991107</v>
      </c>
      <c r="G206" s="19" t="n">
        <v>0.347097320016278</v>
      </c>
      <c r="H206" s="19" t="n">
        <v>0.300171605963278</v>
      </c>
      <c r="I206" s="19" t="n">
        <v>0.312523226929614</v>
      </c>
      <c r="J206" s="19"/>
      <c r="K206" s="19" t="n">
        <v>0.339926916528167</v>
      </c>
      <c r="L206" s="19" t="n">
        <v>0.298524474931385</v>
      </c>
      <c r="M206" s="19"/>
      <c r="N206" s="19" t="n">
        <v>0.313827781349225</v>
      </c>
      <c r="O206" s="19" t="n">
        <v>0.299761639786713</v>
      </c>
      <c r="P206" s="19" t="n">
        <v>0.277693870414846</v>
      </c>
      <c r="Q206" s="19" t="n">
        <v>0.371655290787022</v>
      </c>
      <c r="R206" s="19" t="n">
        <v>0.241616080103721</v>
      </c>
      <c r="S206" s="19" t="n">
        <v>0.318797019353458</v>
      </c>
      <c r="T206" s="19" t="n">
        <v>0.34196123842652</v>
      </c>
      <c r="U206" s="19" t="n">
        <v>0.311768438251599</v>
      </c>
      <c r="V206" s="19" t="n">
        <v>0.307644700478128</v>
      </c>
      <c r="W206" s="19" t="n">
        <v>0.348250864439719</v>
      </c>
      <c r="X206" s="19" t="n">
        <v>0.357988793180852</v>
      </c>
      <c r="Y206" s="19" t="n">
        <v>0.39124267058974</v>
      </c>
      <c r="Z206" s="19"/>
      <c r="AA206" s="19" t="n">
        <v>0.338513675663359</v>
      </c>
      <c r="AB206" s="19" t="n">
        <v>0.316693943365105</v>
      </c>
      <c r="AC206" s="19" t="n">
        <v>0.337962789644703</v>
      </c>
      <c r="AD206" s="19" t="n">
        <v>0.290979909692945</v>
      </c>
      <c r="AE206" s="19"/>
      <c r="AF206" s="19" t="n">
        <v>0.32750802260878</v>
      </c>
      <c r="AG206" s="19" t="n">
        <v>0.307928390260123</v>
      </c>
      <c r="AH206" s="19" t="n">
        <v>0.362696701507434</v>
      </c>
      <c r="AI206" s="19" t="n">
        <v>0.39069098549847</v>
      </c>
      <c r="AJ206" s="19" t="n">
        <v>0.223643159485995</v>
      </c>
      <c r="AK206" s="19" t="n">
        <v>0.256902290573543</v>
      </c>
      <c r="AL206" s="19" t="n">
        <v>0.306519826105504</v>
      </c>
      <c r="AM206" s="19" t="n">
        <v>0.534445761093102</v>
      </c>
      <c r="AN206" s="19" t="n">
        <v>0.324133730083576</v>
      </c>
      <c r="AO206" s="19" t="n">
        <v>0.306799189523905</v>
      </c>
      <c r="AP206" s="19" t="n">
        <v>0.298997315167173</v>
      </c>
      <c r="AQ206" s="19" t="n">
        <v>0.358278474635098</v>
      </c>
      <c r="AR206" s="19" t="n">
        <v>0.302470916634989</v>
      </c>
      <c r="AS206" s="19" t="n">
        <v>0.312629628638503</v>
      </c>
      <c r="AT206" s="19" t="n">
        <v>0.685198782701284</v>
      </c>
      <c r="AU206" s="19" t="n">
        <v>0</v>
      </c>
      <c r="AV206" s="19" t="n">
        <v>0.574666627892949</v>
      </c>
      <c r="AW206" s="19" t="n">
        <v>0.381473957467181</v>
      </c>
      <c r="AX206" s="19" t="n">
        <v>0.462841763788565</v>
      </c>
    </row>
    <row r="207">
      <c r="B207" t="s">
        <v>136</v>
      </c>
      <c r="C207" s="19" t="n">
        <v>0.223637332736662</v>
      </c>
      <c r="D207" s="19" t="n">
        <v>0.223122684541802</v>
      </c>
      <c r="E207" s="19" t="n">
        <v>0.247178764200797</v>
      </c>
      <c r="F207" s="19" t="n">
        <v>0.247743068653448</v>
      </c>
      <c r="G207" s="19" t="n">
        <v>0.242635104403835</v>
      </c>
      <c r="H207" s="19" t="n">
        <v>0.240109292114142</v>
      </c>
      <c r="I207" s="19" t="n">
        <v>0.158844695101771</v>
      </c>
      <c r="J207" s="19"/>
      <c r="K207" s="19" t="n">
        <v>0.209476894221272</v>
      </c>
      <c r="L207" s="19" t="n">
        <v>0.237659473586104</v>
      </c>
      <c r="M207" s="19"/>
      <c r="N207" s="19" t="n">
        <v>0.261807082342653</v>
      </c>
      <c r="O207" s="19" t="n">
        <v>0.256452853710663</v>
      </c>
      <c r="P207" s="19" t="n">
        <v>0.22152088949862</v>
      </c>
      <c r="Q207" s="19" t="n">
        <v>0.212904581410073</v>
      </c>
      <c r="R207" s="19" t="n">
        <v>0.227002658467598</v>
      </c>
      <c r="S207" s="19" t="n">
        <v>0.190186566364742</v>
      </c>
      <c r="T207" s="19" t="n">
        <v>0.263460389382658</v>
      </c>
      <c r="U207" s="19" t="n">
        <v>0.198078725859999</v>
      </c>
      <c r="V207" s="19" t="n">
        <v>0.232973185246621</v>
      </c>
      <c r="W207" s="19" t="n">
        <v>0.158531769667037</v>
      </c>
      <c r="X207" s="19" t="n">
        <v>0.22580843664697</v>
      </c>
      <c r="Y207" s="19" t="n">
        <v>0.118648948807946</v>
      </c>
      <c r="Z207" s="19"/>
      <c r="AA207" s="19" t="n">
        <v>0.209834115600074</v>
      </c>
      <c r="AB207" s="19" t="n">
        <v>0.218229287898482</v>
      </c>
      <c r="AC207" s="19" t="n">
        <v>0.190885634042641</v>
      </c>
      <c r="AD207" s="19" t="n">
        <v>0.274894575534192</v>
      </c>
      <c r="AE207" s="19"/>
      <c r="AF207" s="19" t="n">
        <v>0.231966920244004</v>
      </c>
      <c r="AG207" s="19" t="n">
        <v>0.209616122173426</v>
      </c>
      <c r="AH207" s="19" t="n">
        <v>0.197500337400343</v>
      </c>
      <c r="AI207" s="19" t="n">
        <v>0.229881299520389</v>
      </c>
      <c r="AJ207" s="19" t="n">
        <v>0.226996869336884</v>
      </c>
      <c r="AK207" s="19" t="n">
        <v>0.267142662582615</v>
      </c>
      <c r="AL207" s="19" t="n">
        <v>0.26215895734033</v>
      </c>
      <c r="AM207" s="19" t="n">
        <v>0</v>
      </c>
      <c r="AN207" s="19" t="n">
        <v>0.254643067934264</v>
      </c>
      <c r="AO207" s="19" t="n">
        <v>0.259707415521108</v>
      </c>
      <c r="AP207" s="19" t="n">
        <v>0.174134273108272</v>
      </c>
      <c r="AQ207" s="19" t="n">
        <v>0.176402420859029</v>
      </c>
      <c r="AR207" s="19" t="n">
        <v>0.198640703260114</v>
      </c>
      <c r="AS207" s="19" t="n">
        <v>0.364235878727693</v>
      </c>
      <c r="AT207" s="19" t="n">
        <v>0.314801217298716</v>
      </c>
      <c r="AU207" s="19" t="n">
        <v>0.495619982425437</v>
      </c>
      <c r="AV207" s="19" t="n">
        <v>0.425333372107052</v>
      </c>
      <c r="AW207" s="19" t="n">
        <v>0.618526042532819</v>
      </c>
      <c r="AX207" s="19" t="n">
        <v>0.277914084528257</v>
      </c>
    </row>
    <row r="208">
      <c r="B208" t="s">
        <v>77</v>
      </c>
      <c r="C208" s="19" t="n">
        <v>0.0100016122053352</v>
      </c>
      <c r="D208" s="19" t="n">
        <v>0.0307358713719814</v>
      </c>
      <c r="E208" s="19" t="n">
        <v>0.020465352550145</v>
      </c>
      <c r="F208" s="19" t="n">
        <v>0.00249064262686625</v>
      </c>
      <c r="G208" s="19" t="n">
        <v>0.00781198243658262</v>
      </c>
      <c r="H208" s="19" t="n">
        <v>0.00357848699367271</v>
      </c>
      <c r="I208" s="19" t="n">
        <v>0</v>
      </c>
      <c r="J208" s="19"/>
      <c r="K208" s="19" t="n">
        <v>0.0105054425656069</v>
      </c>
      <c r="L208" s="19" t="n">
        <v>0.00951999450333072</v>
      </c>
      <c r="M208" s="19"/>
      <c r="N208" s="19" t="n">
        <v>0.00706335283744441</v>
      </c>
      <c r="O208" s="19" t="n">
        <v>0.0171012664701505</v>
      </c>
      <c r="P208" s="19" t="n">
        <v>0.00616609946893656</v>
      </c>
      <c r="Q208" s="19" t="n">
        <v>0.00541953730225642</v>
      </c>
      <c r="R208" s="19" t="n">
        <v>0.019862978549571</v>
      </c>
      <c r="S208" s="19" t="n">
        <v>0.00980647125041208</v>
      </c>
      <c r="T208" s="19" t="n">
        <v>0.00630409769359861</v>
      </c>
      <c r="U208" s="19" t="n">
        <v>0.0226097371612585</v>
      </c>
      <c r="V208" s="19" t="n">
        <v>0.0146877343403059</v>
      </c>
      <c r="W208" s="19" t="n">
        <v>0.00564775298649303</v>
      </c>
      <c r="X208" s="19" t="n">
        <v>0</v>
      </c>
      <c r="Y208" s="19" t="n">
        <v>0</v>
      </c>
      <c r="Z208" s="19"/>
      <c r="AA208" s="19" t="n">
        <v>0.00172922971990489</v>
      </c>
      <c r="AB208" s="19" t="n">
        <v>0.00714184277546223</v>
      </c>
      <c r="AC208" s="19" t="n">
        <v>0.0119049224062489</v>
      </c>
      <c r="AD208" s="19" t="n">
        <v>0.0184116780826644</v>
      </c>
      <c r="AE208" s="19"/>
      <c r="AF208" s="19" t="n">
        <v>0.032583695531817</v>
      </c>
      <c r="AG208" s="19" t="n">
        <v>0.000977603960992424</v>
      </c>
      <c r="AH208" s="19" t="n">
        <v>0.00777591667408976</v>
      </c>
      <c r="AI208" s="19" t="n">
        <v>0.00766799781438852</v>
      </c>
      <c r="AJ208" s="19" t="n">
        <v>0.0761607715983806</v>
      </c>
      <c r="AK208" s="19" t="n">
        <v>0</v>
      </c>
      <c r="AL208" s="19" t="n">
        <v>0.0147450362803834</v>
      </c>
      <c r="AM208" s="19" t="n">
        <v>0</v>
      </c>
      <c r="AN208" s="19" t="n">
        <v>0.00727100151295173</v>
      </c>
      <c r="AO208" s="19" t="n">
        <v>0.0194155881575426</v>
      </c>
      <c r="AP208" s="19" t="n">
        <v>0</v>
      </c>
      <c r="AQ208" s="19" t="n">
        <v>0.0116789325882745</v>
      </c>
      <c r="AR208" s="19" t="n">
        <v>0</v>
      </c>
      <c r="AS208" s="19" t="n">
        <v>0</v>
      </c>
      <c r="AT208" s="19" t="n">
        <v>0</v>
      </c>
      <c r="AU208" s="19" t="n">
        <v>0</v>
      </c>
      <c r="AV208" s="19" t="n">
        <v>0</v>
      </c>
      <c r="AW208" s="19" t="n">
        <v>0</v>
      </c>
      <c r="AX208" s="19" t="n">
        <v>0</v>
      </c>
    </row>
    <row r="209">
      <c r="C209" s="19"/>
      <c r="D209" s="19"/>
      <c r="E209" s="19"/>
      <c r="F209" s="19"/>
      <c r="G209" s="19"/>
      <c r="H209" s="19"/>
      <c r="I209" s="19"/>
      <c r="J209" s="19"/>
      <c r="K209" s="19"/>
      <c r="L209" s="19"/>
      <c r="M209" s="19"/>
      <c r="N209" s="19"/>
      <c r="O209" s="19"/>
      <c r="P209" s="19"/>
      <c r="Q209" s="19"/>
      <c r="R209" s="19"/>
      <c r="S209" s="19"/>
      <c r="T209" s="19"/>
      <c r="U209" s="19"/>
      <c r="V209" s="19"/>
      <c r="W209" s="19"/>
      <c r="X209" s="19"/>
      <c r="Y209" s="19"/>
      <c r="Z209" s="19"/>
      <c r="AA209" s="19"/>
      <c r="AB209" s="19"/>
      <c r="AC209" s="19"/>
      <c r="AD209" s="19"/>
      <c r="AE209" s="19"/>
      <c r="AF209" s="19"/>
      <c r="AG209" s="19"/>
      <c r="AH209" s="19"/>
      <c r="AI209" s="19"/>
      <c r="AJ209" s="19"/>
      <c r="AK209" s="19"/>
      <c r="AL209" s="19"/>
      <c r="AM209" s="19"/>
      <c r="AN209" s="19"/>
      <c r="AO209" s="19"/>
      <c r="AP209" s="19"/>
      <c r="AQ209" s="19"/>
      <c r="AR209" s="19"/>
      <c r="AS209" s="19"/>
      <c r="AT209" s="19"/>
      <c r="AU209" s="19"/>
      <c r="AV209" s="19"/>
      <c r="AW209" s="19"/>
      <c r="AX209" s="19"/>
    </row>
    <row r="210">
      <c r="B210" s="7" t="s">
        <v>154</v>
      </c>
      <c r="C210" s="19"/>
      <c r="D210" s="19"/>
      <c r="E210" s="19"/>
      <c r="F210" s="19"/>
      <c r="G210" s="19"/>
      <c r="H210" s="19"/>
      <c r="I210" s="19"/>
      <c r="J210" s="19"/>
      <c r="K210" s="19"/>
      <c r="L210" s="19"/>
      <c r="M210" s="19"/>
      <c r="N210" s="19"/>
      <c r="O210" s="19"/>
      <c r="P210" s="19"/>
      <c r="Q210" s="19"/>
      <c r="R210" s="19"/>
      <c r="S210" s="19"/>
      <c r="T210" s="19"/>
      <c r="U210" s="19"/>
      <c r="V210" s="19"/>
      <c r="W210" s="19"/>
      <c r="X210" s="19"/>
      <c r="Y210" s="19"/>
      <c r="Z210" s="19"/>
      <c r="AA210" s="19"/>
      <c r="AB210" s="19"/>
      <c r="AC210" s="19"/>
      <c r="AD210" s="19"/>
      <c r="AE210" s="19"/>
      <c r="AF210" s="19"/>
      <c r="AG210" s="19"/>
      <c r="AH210" s="19"/>
      <c r="AI210" s="19"/>
      <c r="AJ210" s="19"/>
      <c r="AK210" s="19"/>
      <c r="AL210" s="19"/>
      <c r="AM210" s="19"/>
      <c r="AN210" s="19"/>
      <c r="AO210" s="19"/>
      <c r="AP210" s="19"/>
      <c r="AQ210" s="19"/>
      <c r="AR210" s="19"/>
      <c r="AS210" s="19"/>
      <c r="AT210" s="19"/>
      <c r="AU210" s="19"/>
      <c r="AV210" s="19"/>
      <c r="AW210" s="19"/>
      <c r="AX210" s="19"/>
    </row>
    <row r="211">
      <c r="B211" s="23" t="s">
        <v>79</v>
      </c>
      <c r="C211" s="19"/>
      <c r="D211" s="19"/>
      <c r="E211" s="19"/>
      <c r="F211" s="19"/>
      <c r="G211" s="19"/>
      <c r="H211" s="19"/>
      <c r="I211" s="19"/>
      <c r="J211" s="19"/>
      <c r="K211" s="19"/>
      <c r="L211" s="19"/>
      <c r="M211" s="19"/>
      <c r="N211" s="19"/>
      <c r="O211" s="19"/>
      <c r="P211" s="19"/>
      <c r="Q211" s="19"/>
      <c r="R211" s="19"/>
      <c r="S211" s="19"/>
      <c r="T211" s="19"/>
      <c r="U211" s="19"/>
      <c r="V211" s="19"/>
      <c r="W211" s="19"/>
      <c r="X211" s="19"/>
      <c r="Y211" s="19"/>
      <c r="Z211" s="19"/>
      <c r="AA211" s="19"/>
      <c r="AB211" s="19"/>
      <c r="AC211" s="19"/>
      <c r="AD211" s="19"/>
      <c r="AE211" s="19"/>
      <c r="AF211" s="19"/>
      <c r="AG211" s="19"/>
      <c r="AH211" s="19"/>
      <c r="AI211" s="19"/>
      <c r="AJ211" s="19"/>
      <c r="AK211" s="19"/>
      <c r="AL211" s="19"/>
      <c r="AM211" s="19"/>
      <c r="AN211" s="19"/>
      <c r="AO211" s="19"/>
      <c r="AP211" s="19"/>
      <c r="AQ211" s="19"/>
      <c r="AR211" s="19"/>
      <c r="AS211" s="19"/>
      <c r="AT211" s="19"/>
      <c r="AU211" s="19"/>
      <c r="AV211" s="19"/>
      <c r="AW211" s="19"/>
      <c r="AX211" s="19"/>
    </row>
    <row r="212">
      <c r="B212" t="s">
        <v>132</v>
      </c>
      <c r="C212" s="19" t="n">
        <v>0.0727893693626054</v>
      </c>
      <c r="D212" s="19" t="n">
        <v>0.0610258359878421</v>
      </c>
      <c r="E212" s="19" t="n">
        <v>0.0553517916522291</v>
      </c>
      <c r="F212" s="19" t="n">
        <v>0.068136491546775</v>
      </c>
      <c r="G212" s="19" t="n">
        <v>0.12641589237087</v>
      </c>
      <c r="H212" s="19" t="n">
        <v>0.0991287678201661</v>
      </c>
      <c r="I212" s="19" t="n">
        <v>0.0372604546790768</v>
      </c>
      <c r="J212" s="19"/>
      <c r="K212" s="19" t="n">
        <v>0.0605796570961524</v>
      </c>
      <c r="L212" s="19" t="n">
        <v>0.0847642518170666</v>
      </c>
      <c r="M212" s="19"/>
      <c r="N212" s="19" t="n">
        <v>0.0403061721861243</v>
      </c>
      <c r="O212" s="19" t="n">
        <v>0.0573660200478879</v>
      </c>
      <c r="P212" s="19" t="n">
        <v>0.0819926716179612</v>
      </c>
      <c r="Q212" s="19" t="n">
        <v>0.0774696301779005</v>
      </c>
      <c r="R212" s="19" t="n">
        <v>0.0890138593182482</v>
      </c>
      <c r="S212" s="19" t="n">
        <v>0.0638163124357617</v>
      </c>
      <c r="T212" s="19" t="n">
        <v>0.108385998542528</v>
      </c>
      <c r="U212" s="19" t="n">
        <v>0.0989603320435182</v>
      </c>
      <c r="V212" s="19" t="n">
        <v>0.0901281400154536</v>
      </c>
      <c r="W212" s="19" t="n">
        <v>0.0739996668550348</v>
      </c>
      <c r="X212" s="19" t="n">
        <v>0.079254408629865</v>
      </c>
      <c r="Y212" s="19" t="n">
        <v>0.0333973458955846</v>
      </c>
      <c r="Z212" s="19"/>
      <c r="AA212" s="19" t="n">
        <v>0.0505582516887846</v>
      </c>
      <c r="AB212" s="19" t="n">
        <v>0.0666149208672138</v>
      </c>
      <c r="AC212" s="19" t="n">
        <v>0.081710016132575</v>
      </c>
      <c r="AD212" s="19" t="n">
        <v>0.0972260261132531</v>
      </c>
      <c r="AE212" s="19"/>
      <c r="AF212" s="19" t="n">
        <v>0.0680116619293393</v>
      </c>
      <c r="AG212" s="19" t="n">
        <v>0.0805483272542232</v>
      </c>
      <c r="AH212" s="19" t="n">
        <v>0.0823151028431595</v>
      </c>
      <c r="AI212" s="19" t="n">
        <v>0.0363902715053925</v>
      </c>
      <c r="AJ212" s="19" t="n">
        <v>0.0319118275401691</v>
      </c>
      <c r="AK212" s="19" t="n">
        <v>0.0542534621524765</v>
      </c>
      <c r="AL212" s="19" t="n">
        <v>0.0523778597678505</v>
      </c>
      <c r="AM212" s="19" t="n">
        <v>0</v>
      </c>
      <c r="AN212" s="19" t="n">
        <v>0.0493981767781666</v>
      </c>
      <c r="AO212" s="19" t="n">
        <v>0.0965928084506468</v>
      </c>
      <c r="AP212" s="19" t="n">
        <v>0.0734795137727551</v>
      </c>
      <c r="AQ212" s="19" t="n">
        <v>0.104818572281255</v>
      </c>
      <c r="AR212" s="19" t="n">
        <v>0.0931682180630158</v>
      </c>
      <c r="AS212" s="19" t="n">
        <v>0</v>
      </c>
      <c r="AT212" s="19" t="n">
        <v>0</v>
      </c>
      <c r="AU212" s="19" t="n">
        <v>0</v>
      </c>
      <c r="AV212" s="19" t="n">
        <v>0</v>
      </c>
      <c r="AW212" s="19" t="n">
        <v>0</v>
      </c>
      <c r="AX212" s="19" t="n">
        <v>0</v>
      </c>
    </row>
    <row r="213">
      <c r="B213" t="s">
        <v>133</v>
      </c>
      <c r="C213" s="19" t="n">
        <v>0.174086025601904</v>
      </c>
      <c r="D213" s="19" t="n">
        <v>0.240718219346861</v>
      </c>
      <c r="E213" s="19" t="n">
        <v>0.155953735436885</v>
      </c>
      <c r="F213" s="19" t="n">
        <v>0.178995419038259</v>
      </c>
      <c r="G213" s="19" t="n">
        <v>0.172341995916421</v>
      </c>
      <c r="H213" s="19" t="n">
        <v>0.213361898655394</v>
      </c>
      <c r="I213" s="19" t="n">
        <v>0.115987418644746</v>
      </c>
      <c r="J213" s="19"/>
      <c r="K213" s="19" t="n">
        <v>0.143091617476572</v>
      </c>
      <c r="L213" s="19" t="n">
        <v>0.204474023944279</v>
      </c>
      <c r="M213" s="19"/>
      <c r="N213" s="19" t="n">
        <v>0.159459647604837</v>
      </c>
      <c r="O213" s="19" t="n">
        <v>0.206999970634152</v>
      </c>
      <c r="P213" s="19" t="n">
        <v>0.18707972441849</v>
      </c>
      <c r="Q213" s="19" t="n">
        <v>0.133309020985373</v>
      </c>
      <c r="R213" s="19" t="n">
        <v>0.169643861088925</v>
      </c>
      <c r="S213" s="19" t="n">
        <v>0.200260978703001</v>
      </c>
      <c r="T213" s="19" t="n">
        <v>0.145867051851392</v>
      </c>
      <c r="U213" s="19" t="n">
        <v>0.118111839863319</v>
      </c>
      <c r="V213" s="19" t="n">
        <v>0.200647478062286</v>
      </c>
      <c r="W213" s="19" t="n">
        <v>0.190138199275633</v>
      </c>
      <c r="X213" s="19" t="n">
        <v>0.126484850405441</v>
      </c>
      <c r="Y213" s="19" t="n">
        <v>0.203065331330934</v>
      </c>
      <c r="Z213" s="19"/>
      <c r="AA213" s="19" t="n">
        <v>0.149218062181194</v>
      </c>
      <c r="AB213" s="19" t="n">
        <v>0.165511649213525</v>
      </c>
      <c r="AC213" s="19" t="n">
        <v>0.193361593623788</v>
      </c>
      <c r="AD213" s="19" t="n">
        <v>0.195370764829564</v>
      </c>
      <c r="AE213" s="19"/>
      <c r="AF213" s="19" t="n">
        <v>0.242000495543461</v>
      </c>
      <c r="AG213" s="19" t="n">
        <v>0.172911357775663</v>
      </c>
      <c r="AH213" s="19" t="n">
        <v>0.1891549093467</v>
      </c>
      <c r="AI213" s="19" t="n">
        <v>0.109555070309608</v>
      </c>
      <c r="AJ213" s="19" t="n">
        <v>0.134740465745449</v>
      </c>
      <c r="AK213" s="19" t="n">
        <v>0.221728123178543</v>
      </c>
      <c r="AL213" s="19" t="n">
        <v>0.220696890258698</v>
      </c>
      <c r="AM213" s="19" t="n">
        <v>0</v>
      </c>
      <c r="AN213" s="19" t="n">
        <v>0.146462855282315</v>
      </c>
      <c r="AO213" s="19" t="n">
        <v>0.196397781268141</v>
      </c>
      <c r="AP213" s="19" t="n">
        <v>0.128942410864795</v>
      </c>
      <c r="AQ213" s="19" t="n">
        <v>0.123176409442719</v>
      </c>
      <c r="AR213" s="19" t="n">
        <v>0.204657060623039</v>
      </c>
      <c r="AS213" s="19" t="n">
        <v>0</v>
      </c>
      <c r="AT213" s="19" t="n">
        <v>0</v>
      </c>
      <c r="AU213" s="19" t="n">
        <v>0.504380017574563</v>
      </c>
      <c r="AV213" s="19" t="n">
        <v>0.21984154809506</v>
      </c>
      <c r="AW213" s="19" t="n">
        <v>0.294727388085214</v>
      </c>
      <c r="AX213" s="19" t="n">
        <v>0</v>
      </c>
    </row>
    <row r="214">
      <c r="B214" t="s">
        <v>134</v>
      </c>
      <c r="C214" s="19" t="n">
        <v>0.208745616985542</v>
      </c>
      <c r="D214" s="19" t="n">
        <v>0.205317851013662</v>
      </c>
      <c r="E214" s="19" t="n">
        <v>0.189666144802318</v>
      </c>
      <c r="F214" s="19" t="n">
        <v>0.209145701599591</v>
      </c>
      <c r="G214" s="19" t="n">
        <v>0.206884764084141</v>
      </c>
      <c r="H214" s="19" t="n">
        <v>0.238695170437072</v>
      </c>
      <c r="I214" s="19" t="n">
        <v>0.207610227935718</v>
      </c>
      <c r="J214" s="19"/>
      <c r="K214" s="19" t="n">
        <v>0.212704588748133</v>
      </c>
      <c r="L214" s="19" t="n">
        <v>0.205086510598677</v>
      </c>
      <c r="M214" s="19"/>
      <c r="N214" s="19" t="n">
        <v>0.170409289001451</v>
      </c>
      <c r="O214" s="19" t="n">
        <v>0.180596001063814</v>
      </c>
      <c r="P214" s="19" t="n">
        <v>0.197366778486465</v>
      </c>
      <c r="Q214" s="19" t="n">
        <v>0.208501537657338</v>
      </c>
      <c r="R214" s="19" t="n">
        <v>0.245199472632736</v>
      </c>
      <c r="S214" s="19" t="n">
        <v>0.201699527676999</v>
      </c>
      <c r="T214" s="19" t="n">
        <v>0.21340122435837</v>
      </c>
      <c r="U214" s="19" t="n">
        <v>0.226597168142169</v>
      </c>
      <c r="V214" s="19" t="n">
        <v>0.238508631107412</v>
      </c>
      <c r="W214" s="19" t="n">
        <v>0.236682637677956</v>
      </c>
      <c r="X214" s="19" t="n">
        <v>0.274925748025902</v>
      </c>
      <c r="Y214" s="19" t="n">
        <v>0.135739139408226</v>
      </c>
      <c r="Z214" s="19"/>
      <c r="AA214" s="19" t="n">
        <v>0.173017581112339</v>
      </c>
      <c r="AB214" s="19" t="n">
        <v>0.21148457612223</v>
      </c>
      <c r="AC214" s="19" t="n">
        <v>0.212603008277653</v>
      </c>
      <c r="AD214" s="19" t="n">
        <v>0.238304876159858</v>
      </c>
      <c r="AE214" s="19"/>
      <c r="AF214" s="19" t="n">
        <v>0.206028205755982</v>
      </c>
      <c r="AG214" s="19" t="n">
        <v>0.213940254819276</v>
      </c>
      <c r="AH214" s="19" t="n">
        <v>0.21433637633477</v>
      </c>
      <c r="AI214" s="19" t="n">
        <v>0.124883937949839</v>
      </c>
      <c r="AJ214" s="19" t="n">
        <v>0.338762820427675</v>
      </c>
      <c r="AK214" s="19" t="n">
        <v>0.124973237205878</v>
      </c>
      <c r="AL214" s="19" t="n">
        <v>0.177280818687576</v>
      </c>
      <c r="AM214" s="19" t="n">
        <v>0.465554238906898</v>
      </c>
      <c r="AN214" s="19" t="n">
        <v>0.220573036303051</v>
      </c>
      <c r="AO214" s="19" t="n">
        <v>0.18782467687234</v>
      </c>
      <c r="AP214" s="19" t="n">
        <v>0.161655564209538</v>
      </c>
      <c r="AQ214" s="19" t="n">
        <v>0.263099176294467</v>
      </c>
      <c r="AR214" s="19" t="n">
        <v>0.289228207513365</v>
      </c>
      <c r="AS214" s="19" t="n">
        <v>0.196509982322928</v>
      </c>
      <c r="AT214" s="19" t="n">
        <v>0.389102592068026</v>
      </c>
      <c r="AU214" s="19" t="n">
        <v>0.495619982425437</v>
      </c>
      <c r="AV214" s="19" t="n">
        <v>0</v>
      </c>
      <c r="AW214" s="19" t="n">
        <v>0</v>
      </c>
      <c r="AX214" s="19" t="n">
        <v>0.277914084528257</v>
      </c>
    </row>
    <row r="215">
      <c r="B215" t="s">
        <v>135</v>
      </c>
      <c r="C215" s="19" t="n">
        <v>0.349059184789469</v>
      </c>
      <c r="D215" s="19" t="n">
        <v>0.291615396203901</v>
      </c>
      <c r="E215" s="19" t="n">
        <v>0.354979829434827</v>
      </c>
      <c r="F215" s="19" t="n">
        <v>0.320658765875393</v>
      </c>
      <c r="G215" s="19" t="n">
        <v>0.34319444526499</v>
      </c>
      <c r="H215" s="19" t="n">
        <v>0.320336497866097</v>
      </c>
      <c r="I215" s="19" t="n">
        <v>0.429154245647869</v>
      </c>
      <c r="J215" s="19"/>
      <c r="K215" s="19" t="n">
        <v>0.343024750803322</v>
      </c>
      <c r="L215" s="19" t="n">
        <v>0.35527902048966</v>
      </c>
      <c r="M215" s="19"/>
      <c r="N215" s="19" t="n">
        <v>0.360894042729308</v>
      </c>
      <c r="O215" s="19" t="n">
        <v>0.392044917354158</v>
      </c>
      <c r="P215" s="19" t="n">
        <v>0.349905386996376</v>
      </c>
      <c r="Q215" s="19" t="n">
        <v>0.364066373047024</v>
      </c>
      <c r="R215" s="19" t="n">
        <v>0.337830967171364</v>
      </c>
      <c r="S215" s="19" t="n">
        <v>0.343952394444869</v>
      </c>
      <c r="T215" s="19" t="n">
        <v>0.344640904823156</v>
      </c>
      <c r="U215" s="19" t="n">
        <v>0.327264822131454</v>
      </c>
      <c r="V215" s="19" t="n">
        <v>0.319003730777429</v>
      </c>
      <c r="W215" s="19" t="n">
        <v>0.348956242963327</v>
      </c>
      <c r="X215" s="19" t="n">
        <v>0.254660132982918</v>
      </c>
      <c r="Y215" s="19" t="n">
        <v>0.411664607653355</v>
      </c>
      <c r="Z215" s="19"/>
      <c r="AA215" s="19" t="n">
        <v>0.390424651357881</v>
      </c>
      <c r="AB215" s="19" t="n">
        <v>0.387371934263779</v>
      </c>
      <c r="AC215" s="19" t="n">
        <v>0.331090586601377</v>
      </c>
      <c r="AD215" s="19" t="n">
        <v>0.285335063026778</v>
      </c>
      <c r="AE215" s="19"/>
      <c r="AF215" s="19" t="n">
        <v>0.305850068066582</v>
      </c>
      <c r="AG215" s="19" t="n">
        <v>0.377335293006258</v>
      </c>
      <c r="AH215" s="19" t="n">
        <v>0.319489289586289</v>
      </c>
      <c r="AI215" s="19" t="n">
        <v>0.380834376427474</v>
      </c>
      <c r="AJ215" s="19" t="n">
        <v>0.334383754384205</v>
      </c>
      <c r="AK215" s="19" t="n">
        <v>0.387586488821234</v>
      </c>
      <c r="AL215" s="19" t="n">
        <v>0.340159948271848</v>
      </c>
      <c r="AM215" s="19" t="n">
        <v>0</v>
      </c>
      <c r="AN215" s="19" t="n">
        <v>0.344347489668974</v>
      </c>
      <c r="AO215" s="19" t="n">
        <v>0.306651566898405</v>
      </c>
      <c r="AP215" s="19" t="n">
        <v>0.350767656053778</v>
      </c>
      <c r="AQ215" s="19" t="n">
        <v>0.309162592234933</v>
      </c>
      <c r="AR215" s="19" t="n">
        <v>0.0927815251128634</v>
      </c>
      <c r="AS215" s="19" t="n">
        <v>0.527217443858998</v>
      </c>
      <c r="AT215" s="19" t="n">
        <v>0</v>
      </c>
      <c r="AU215" s="19" t="n">
        <v>0</v>
      </c>
      <c r="AV215" s="19" t="n">
        <v>0.392591767067897</v>
      </c>
      <c r="AW215" s="19" t="n">
        <v>0</v>
      </c>
      <c r="AX215" s="19" t="n">
        <v>0.242293032388405</v>
      </c>
    </row>
    <row r="216">
      <c r="B216" t="s">
        <v>136</v>
      </c>
      <c r="C216" s="19" t="n">
        <v>0.189591051119937</v>
      </c>
      <c r="D216" s="19" t="n">
        <v>0.177779211414276</v>
      </c>
      <c r="E216" s="19" t="n">
        <v>0.232311863731654</v>
      </c>
      <c r="F216" s="19" t="n">
        <v>0.223063621939981</v>
      </c>
      <c r="G216" s="19" t="n">
        <v>0.151162902363578</v>
      </c>
      <c r="H216" s="19" t="n">
        <v>0.12514098940747</v>
      </c>
      <c r="I216" s="19" t="n">
        <v>0.20998765309259</v>
      </c>
      <c r="J216" s="19"/>
      <c r="K216" s="19" t="n">
        <v>0.234914704764724</v>
      </c>
      <c r="L216" s="19" t="n">
        <v>0.14461895448792</v>
      </c>
      <c r="M216" s="19"/>
      <c r="N216" s="19" t="n">
        <v>0.261867495640835</v>
      </c>
      <c r="O216" s="19" t="n">
        <v>0.151931235175031</v>
      </c>
      <c r="P216" s="19" t="n">
        <v>0.183655438480708</v>
      </c>
      <c r="Q216" s="19" t="n">
        <v>0.205992646251811</v>
      </c>
      <c r="R216" s="19" t="n">
        <v>0.158311839788727</v>
      </c>
      <c r="S216" s="19" t="n">
        <v>0.190270786739369</v>
      </c>
      <c r="T216" s="19" t="n">
        <v>0.187704820424555</v>
      </c>
      <c r="U216" s="19" t="n">
        <v>0.207487418455139</v>
      </c>
      <c r="V216" s="19" t="n">
        <v>0.142755618797084</v>
      </c>
      <c r="W216" s="19" t="n">
        <v>0.150223253228049</v>
      </c>
      <c r="X216" s="19" t="n">
        <v>0.254820172559961</v>
      </c>
      <c r="Y216" s="19" t="n">
        <v>0.216133575711901</v>
      </c>
      <c r="Z216" s="19"/>
      <c r="AA216" s="19" t="n">
        <v>0.233292480610209</v>
      </c>
      <c r="AB216" s="19" t="n">
        <v>0.163590520907206</v>
      </c>
      <c r="AC216" s="19" t="n">
        <v>0.176287188156107</v>
      </c>
      <c r="AD216" s="19" t="n">
        <v>0.176545278777482</v>
      </c>
      <c r="AE216" s="19"/>
      <c r="AF216" s="19" t="n">
        <v>0.171774162717135</v>
      </c>
      <c r="AG216" s="19" t="n">
        <v>0.15526476714458</v>
      </c>
      <c r="AH216" s="19" t="n">
        <v>0.194704321889082</v>
      </c>
      <c r="AI216" s="19" t="n">
        <v>0.348336343807686</v>
      </c>
      <c r="AJ216" s="19" t="n">
        <v>0.11600585082515</v>
      </c>
      <c r="AK216" s="19" t="n">
        <v>0.211458688641869</v>
      </c>
      <c r="AL216" s="19" t="n">
        <v>0.180803652386531</v>
      </c>
      <c r="AM216" s="19" t="n">
        <v>0.534445761093102</v>
      </c>
      <c r="AN216" s="19" t="n">
        <v>0.239218441967493</v>
      </c>
      <c r="AO216" s="19" t="n">
        <v>0.19420624846726</v>
      </c>
      <c r="AP216" s="19" t="n">
        <v>0.285154855099134</v>
      </c>
      <c r="AQ216" s="19" t="n">
        <v>0.193265205961943</v>
      </c>
      <c r="AR216" s="19" t="n">
        <v>0.320164988687716</v>
      </c>
      <c r="AS216" s="19" t="n">
        <v>0.276272573818074</v>
      </c>
      <c r="AT216" s="19" t="n">
        <v>0.610897407931974</v>
      </c>
      <c r="AU216" s="19" t="n">
        <v>0</v>
      </c>
      <c r="AV216" s="19" t="n">
        <v>0.387566684837043</v>
      </c>
      <c r="AW216" s="19" t="n">
        <v>0.705272611914786</v>
      </c>
      <c r="AX216" s="19" t="n">
        <v>0.479792883083338</v>
      </c>
    </row>
    <row r="217">
      <c r="B217" t="s">
        <v>77</v>
      </c>
      <c r="C217" s="19" t="n">
        <v>0.00572875214054308</v>
      </c>
      <c r="D217" s="19" t="n">
        <v>0.0235434860334569</v>
      </c>
      <c r="E217" s="19" t="n">
        <v>0.0117366349420867</v>
      </c>
      <c r="F217" s="19" t="n">
        <v>0</v>
      </c>
      <c r="G217" s="19" t="n">
        <v>0</v>
      </c>
      <c r="H217" s="19" t="n">
        <v>0.00333667581380117</v>
      </c>
      <c r="I217" s="19" t="n">
        <v>0</v>
      </c>
      <c r="J217" s="19"/>
      <c r="K217" s="19" t="n">
        <v>0.00568468111109807</v>
      </c>
      <c r="L217" s="19" t="n">
        <v>0.00577723866239643</v>
      </c>
      <c r="M217" s="19"/>
      <c r="N217" s="19" t="n">
        <v>0.00706335283744441</v>
      </c>
      <c r="O217" s="19" t="n">
        <v>0.0110618557249566</v>
      </c>
      <c r="P217" s="19" t="n">
        <v>0</v>
      </c>
      <c r="Q217" s="19" t="n">
        <v>0.0106607918805534</v>
      </c>
      <c r="R217" s="19" t="n">
        <v>0</v>
      </c>
      <c r="S217" s="19" t="n">
        <v>0</v>
      </c>
      <c r="T217" s="19" t="n">
        <v>0</v>
      </c>
      <c r="U217" s="19" t="n">
        <v>0.0215784193643998</v>
      </c>
      <c r="V217" s="19" t="n">
        <v>0.00895640124033607</v>
      </c>
      <c r="W217" s="19" t="n">
        <v>0</v>
      </c>
      <c r="X217" s="19" t="n">
        <v>0.00985468739591351</v>
      </c>
      <c r="Y217" s="19" t="n">
        <v>0</v>
      </c>
      <c r="Z217" s="19"/>
      <c r="AA217" s="19" t="n">
        <v>0.00348897304959243</v>
      </c>
      <c r="AB217" s="19" t="n">
        <v>0.00542639862604585</v>
      </c>
      <c r="AC217" s="19" t="n">
        <v>0.00494760720849925</v>
      </c>
      <c r="AD217" s="19" t="n">
        <v>0.0072179910930649</v>
      </c>
      <c r="AE217" s="19"/>
      <c r="AF217" s="19" t="n">
        <v>0.0063354059875015</v>
      </c>
      <c r="AG217" s="19" t="n">
        <v>0</v>
      </c>
      <c r="AH217" s="19" t="n">
        <v>0</v>
      </c>
      <c r="AI217" s="19" t="n">
        <v>0</v>
      </c>
      <c r="AJ217" s="19" t="n">
        <v>0.0441952810773512</v>
      </c>
      <c r="AK217" s="19" t="n">
        <v>0</v>
      </c>
      <c r="AL217" s="19" t="n">
        <v>0.0286808306274977</v>
      </c>
      <c r="AM217" s="19" t="n">
        <v>0</v>
      </c>
      <c r="AN217" s="19" t="n">
        <v>0</v>
      </c>
      <c r="AO217" s="19" t="n">
        <v>0.0183269180432074</v>
      </c>
      <c r="AP217" s="19" t="n">
        <v>0</v>
      </c>
      <c r="AQ217" s="19" t="n">
        <v>0.00647804378468227</v>
      </c>
      <c r="AR217" s="19" t="n">
        <v>0</v>
      </c>
      <c r="AS217" s="19" t="n">
        <v>0</v>
      </c>
      <c r="AT217" s="19" t="n">
        <v>0</v>
      </c>
      <c r="AU217" s="19" t="n">
        <v>0</v>
      </c>
      <c r="AV217" s="19" t="n">
        <v>0</v>
      </c>
      <c r="AW217" s="19" t="n">
        <v>0</v>
      </c>
      <c r="AX217" s="19" t="n">
        <v>0</v>
      </c>
    </row>
    <row r="218">
      <c r="C218" s="19"/>
      <c r="D218" s="19"/>
      <c r="E218" s="19"/>
      <c r="F218" s="19"/>
      <c r="G218" s="19"/>
      <c r="H218" s="19"/>
      <c r="I218" s="19"/>
      <c r="J218" s="19"/>
      <c r="K218" s="19"/>
      <c r="L218" s="19"/>
      <c r="M218" s="19"/>
      <c r="N218" s="19"/>
      <c r="O218" s="19"/>
      <c r="P218" s="19"/>
      <c r="Q218" s="19"/>
      <c r="R218" s="19"/>
      <c r="S218" s="19"/>
      <c r="T218" s="19"/>
      <c r="U218" s="19"/>
      <c r="V218" s="19"/>
      <c r="W218" s="19"/>
      <c r="X218" s="19"/>
      <c r="Y218" s="19"/>
      <c r="Z218" s="19"/>
      <c r="AA218" s="19"/>
      <c r="AB218" s="19"/>
      <c r="AC218" s="19"/>
      <c r="AD218" s="19"/>
      <c r="AE218" s="19"/>
      <c r="AF218" s="19"/>
      <c r="AG218" s="19"/>
      <c r="AH218" s="19"/>
      <c r="AI218" s="19"/>
      <c r="AJ218" s="19"/>
      <c r="AK218" s="19"/>
      <c r="AL218" s="19"/>
      <c r="AM218" s="19"/>
      <c r="AN218" s="19"/>
      <c r="AO218" s="19"/>
      <c r="AP218" s="19"/>
      <c r="AQ218" s="19"/>
      <c r="AR218" s="19"/>
      <c r="AS218" s="19"/>
      <c r="AT218" s="19"/>
      <c r="AU218" s="19"/>
      <c r="AV218" s="19"/>
      <c r="AW218" s="19"/>
      <c r="AX218" s="19"/>
    </row>
    <row r="219">
      <c r="B219" s="7" t="s">
        <v>155</v>
      </c>
      <c r="C219" s="19"/>
      <c r="D219" s="19"/>
      <c r="E219" s="19"/>
      <c r="F219" s="19"/>
      <c r="G219" s="19"/>
      <c r="H219" s="19"/>
      <c r="I219" s="19"/>
      <c r="J219" s="19"/>
      <c r="K219" s="19"/>
      <c r="L219" s="19"/>
      <c r="M219" s="19"/>
      <c r="N219" s="19"/>
      <c r="O219" s="19"/>
      <c r="P219" s="19"/>
      <c r="Q219" s="19"/>
      <c r="R219" s="19"/>
      <c r="S219" s="19"/>
      <c r="T219" s="19"/>
      <c r="U219" s="19"/>
      <c r="V219" s="19"/>
      <c r="W219" s="19"/>
      <c r="X219" s="19"/>
      <c r="Y219" s="19"/>
      <c r="Z219" s="19"/>
      <c r="AA219" s="19"/>
      <c r="AB219" s="19"/>
      <c r="AC219" s="19"/>
      <c r="AD219" s="19"/>
      <c r="AE219" s="19"/>
      <c r="AF219" s="19"/>
      <c r="AG219" s="19"/>
      <c r="AH219" s="19"/>
      <c r="AI219" s="19"/>
      <c r="AJ219" s="19"/>
      <c r="AK219" s="19"/>
      <c r="AL219" s="19"/>
      <c r="AM219" s="19"/>
      <c r="AN219" s="19"/>
      <c r="AO219" s="19"/>
      <c r="AP219" s="19"/>
      <c r="AQ219" s="19"/>
      <c r="AR219" s="19"/>
      <c r="AS219" s="19"/>
      <c r="AT219" s="19"/>
      <c r="AU219" s="19"/>
      <c r="AV219" s="19"/>
      <c r="AW219" s="19"/>
      <c r="AX219" s="19"/>
    </row>
    <row r="220">
      <c r="B220" s="23" t="s">
        <v>79</v>
      </c>
      <c r="C220" s="19"/>
      <c r="D220" s="19"/>
      <c r="E220" s="19"/>
      <c r="F220" s="19"/>
      <c r="G220" s="19"/>
      <c r="H220" s="19"/>
      <c r="I220" s="19"/>
      <c r="J220" s="19"/>
      <c r="K220" s="19"/>
      <c r="L220" s="19"/>
      <c r="M220" s="19"/>
      <c r="N220" s="19"/>
      <c r="O220" s="19"/>
      <c r="P220" s="19"/>
      <c r="Q220" s="19"/>
      <c r="R220" s="19"/>
      <c r="S220" s="19"/>
      <c r="T220" s="19"/>
      <c r="U220" s="19"/>
      <c r="V220" s="19"/>
      <c r="W220" s="19"/>
      <c r="X220" s="19"/>
      <c r="Y220" s="19"/>
      <c r="Z220" s="19"/>
      <c r="AA220" s="19"/>
      <c r="AB220" s="19"/>
      <c r="AC220" s="19"/>
      <c r="AD220" s="19"/>
      <c r="AE220" s="19"/>
      <c r="AF220" s="19"/>
      <c r="AG220" s="19"/>
      <c r="AH220" s="19"/>
      <c r="AI220" s="19"/>
      <c r="AJ220" s="19"/>
      <c r="AK220" s="19"/>
      <c r="AL220" s="19"/>
      <c r="AM220" s="19"/>
      <c r="AN220" s="19"/>
      <c r="AO220" s="19"/>
      <c r="AP220" s="19"/>
      <c r="AQ220" s="19"/>
      <c r="AR220" s="19"/>
      <c r="AS220" s="19"/>
      <c r="AT220" s="19"/>
      <c r="AU220" s="19"/>
      <c r="AV220" s="19"/>
      <c r="AW220" s="19"/>
      <c r="AX220" s="19"/>
    </row>
    <row r="221">
      <c r="B221" t="s">
        <v>132</v>
      </c>
      <c r="C221" s="19" t="n">
        <v>0.082750535000008</v>
      </c>
      <c r="D221" s="19" t="n">
        <v>0.062805679660185</v>
      </c>
      <c r="E221" s="19" t="n">
        <v>0.0618514733462362</v>
      </c>
      <c r="F221" s="19" t="n">
        <v>0.0471701268434235</v>
      </c>
      <c r="G221" s="19" t="n">
        <v>0.0609050251781552</v>
      </c>
      <c r="H221" s="19" t="n">
        <v>0.0969298362830607</v>
      </c>
      <c r="I221" s="19" t="n">
        <v>0.149938805936561</v>
      </c>
      <c r="J221" s="19"/>
      <c r="K221" s="19" t="n">
        <v>0.0952105137312529</v>
      </c>
      <c r="L221" s="19" t="n">
        <v>0.0706814021066743</v>
      </c>
      <c r="M221" s="19"/>
      <c r="N221" s="19" t="n">
        <v>0.0835538193722146</v>
      </c>
      <c r="O221" s="19" t="n">
        <v>0.103625785607847</v>
      </c>
      <c r="P221" s="19" t="n">
        <v>0.105743599654898</v>
      </c>
      <c r="Q221" s="19" t="n">
        <v>0.0733556549782616</v>
      </c>
      <c r="R221" s="19" t="n">
        <v>0.0496390434760649</v>
      </c>
      <c r="S221" s="19" t="n">
        <v>0.0479438095331415</v>
      </c>
      <c r="T221" s="19" t="n">
        <v>0.0630733102259362</v>
      </c>
      <c r="U221" s="19" t="n">
        <v>0.104213331277542</v>
      </c>
      <c r="V221" s="19" t="n">
        <v>0.0547386536255421</v>
      </c>
      <c r="W221" s="19" t="n">
        <v>0.102282223464618</v>
      </c>
      <c r="X221" s="19" t="n">
        <v>0.134165484237403</v>
      </c>
      <c r="Y221" s="19" t="n">
        <v>0.119813169374314</v>
      </c>
      <c r="Z221" s="19"/>
      <c r="AA221" s="19" t="n">
        <v>0.111952292346878</v>
      </c>
      <c r="AB221" s="19" t="n">
        <v>0.065960579682039</v>
      </c>
      <c r="AC221" s="19" t="n">
        <v>0.0593059936009512</v>
      </c>
      <c r="AD221" s="19" t="n">
        <v>0.087576957804333</v>
      </c>
      <c r="AE221" s="19"/>
      <c r="AF221" s="19" t="n">
        <v>0.0482332791540667</v>
      </c>
      <c r="AG221" s="19" t="n">
        <v>0.112435647350107</v>
      </c>
      <c r="AH221" s="19" t="n">
        <v>0.0665588731408551</v>
      </c>
      <c r="AI221" s="19" t="n">
        <v>0.147247534488331</v>
      </c>
      <c r="AJ221" s="19" t="n">
        <v>0.0820407278209983</v>
      </c>
      <c r="AK221" s="19" t="n">
        <v>0.0582765111427257</v>
      </c>
      <c r="AL221" s="19" t="n">
        <v>0.0543839997816767</v>
      </c>
      <c r="AM221" s="19" t="n">
        <v>0</v>
      </c>
      <c r="AN221" s="19" t="n">
        <v>0.0425000175300536</v>
      </c>
      <c r="AO221" s="19" t="n">
        <v>0.0315029656668935</v>
      </c>
      <c r="AP221" s="19" t="n">
        <v>0</v>
      </c>
      <c r="AQ221" s="19" t="n">
        <v>0.0673614694718409</v>
      </c>
      <c r="AR221" s="19" t="n">
        <v>0.122057392965152</v>
      </c>
      <c r="AS221" s="19" t="n">
        <v>0</v>
      </c>
      <c r="AT221" s="19" t="n">
        <v>0.314801217298716</v>
      </c>
      <c r="AU221" s="19" t="n">
        <v>0</v>
      </c>
      <c r="AV221" s="19" t="n">
        <v>0</v>
      </c>
      <c r="AW221" s="19" t="n">
        <v>0</v>
      </c>
      <c r="AX221" s="19" t="n">
        <v>0.22054873140016</v>
      </c>
    </row>
    <row r="222">
      <c r="B222" t="s">
        <v>133</v>
      </c>
      <c r="C222" s="19" t="n">
        <v>0.141402789567264</v>
      </c>
      <c r="D222" s="19" t="n">
        <v>0.115630938268436</v>
      </c>
      <c r="E222" s="19" t="n">
        <v>0.132731036529096</v>
      </c>
      <c r="F222" s="19" t="n">
        <v>0.0999878878930812</v>
      </c>
      <c r="G222" s="19" t="n">
        <v>0.125375726580654</v>
      </c>
      <c r="H222" s="19" t="n">
        <v>0.126379466843604</v>
      </c>
      <c r="I222" s="19" t="n">
        <v>0.222082375371331</v>
      </c>
      <c r="J222" s="19"/>
      <c r="K222" s="19" t="n">
        <v>0.166733968562866</v>
      </c>
      <c r="L222" s="19" t="n">
        <v>0.116840368099598</v>
      </c>
      <c r="M222" s="19"/>
      <c r="N222" s="19" t="n">
        <v>0.164714981427931</v>
      </c>
      <c r="O222" s="19" t="n">
        <v>0.177674737012022</v>
      </c>
      <c r="P222" s="19" t="n">
        <v>0.17669301743911</v>
      </c>
      <c r="Q222" s="19" t="n">
        <v>0.147744500182877</v>
      </c>
      <c r="R222" s="19" t="n">
        <v>0.118857894859895</v>
      </c>
      <c r="S222" s="19" t="n">
        <v>0.106417804087251</v>
      </c>
      <c r="T222" s="19" t="n">
        <v>0.155013303914118</v>
      </c>
      <c r="U222" s="19" t="n">
        <v>0.125939998953179</v>
      </c>
      <c r="V222" s="19" t="n">
        <v>0.135614988171248</v>
      </c>
      <c r="W222" s="19" t="n">
        <v>0.0978605425148531</v>
      </c>
      <c r="X222" s="19" t="n">
        <v>0.12831975404633</v>
      </c>
      <c r="Y222" s="19" t="n">
        <v>0.0779617945664034</v>
      </c>
      <c r="Z222" s="19"/>
      <c r="AA222" s="19" t="n">
        <v>0.172914367432291</v>
      </c>
      <c r="AB222" s="19" t="n">
        <v>0.143195847491676</v>
      </c>
      <c r="AC222" s="19" t="n">
        <v>0.150122643851099</v>
      </c>
      <c r="AD222" s="19" t="n">
        <v>0.0975626050592904</v>
      </c>
      <c r="AE222" s="19"/>
      <c r="AF222" s="19" t="n">
        <v>0.149849758078742</v>
      </c>
      <c r="AG222" s="19" t="n">
        <v>0.158234494357329</v>
      </c>
      <c r="AH222" s="19" t="n">
        <v>0.12829985439383</v>
      </c>
      <c r="AI222" s="19" t="n">
        <v>0.137892139442182</v>
      </c>
      <c r="AJ222" s="19" t="n">
        <v>0.15649888675416</v>
      </c>
      <c r="AK222" s="19" t="n">
        <v>0.0909503538946188</v>
      </c>
      <c r="AL222" s="19" t="n">
        <v>0.115946489349647</v>
      </c>
      <c r="AM222" s="19" t="n">
        <v>0</v>
      </c>
      <c r="AN222" s="19" t="n">
        <v>0.134860565867856</v>
      </c>
      <c r="AO222" s="19" t="n">
        <v>0.0685235792733471</v>
      </c>
      <c r="AP222" s="19" t="n">
        <v>0.162005571578283</v>
      </c>
      <c r="AQ222" s="19" t="n">
        <v>0.177235243721036</v>
      </c>
      <c r="AR222" s="19" t="n">
        <v>0.104566768874257</v>
      </c>
      <c r="AS222" s="19" t="n">
        <v>0.102765527420802</v>
      </c>
      <c r="AT222" s="19" t="n">
        <v>0</v>
      </c>
      <c r="AU222" s="19" t="n">
        <v>0.495619982425437</v>
      </c>
      <c r="AV222" s="19" t="n">
        <v>0</v>
      </c>
      <c r="AW222" s="19" t="n">
        <v>0</v>
      </c>
      <c r="AX222" s="19" t="n">
        <v>0.259244151683178</v>
      </c>
    </row>
    <row r="223">
      <c r="B223" t="s">
        <v>134</v>
      </c>
      <c r="C223" s="19" t="n">
        <v>0.176727555874377</v>
      </c>
      <c r="D223" s="19" t="n">
        <v>0.145440687137478</v>
      </c>
      <c r="E223" s="19" t="n">
        <v>0.211446675610971</v>
      </c>
      <c r="F223" s="19" t="n">
        <v>0.164661338363428</v>
      </c>
      <c r="G223" s="19" t="n">
        <v>0.145837205134901</v>
      </c>
      <c r="H223" s="19" t="n">
        <v>0.16824641837943</v>
      </c>
      <c r="I223" s="19" t="n">
        <v>0.209699426907932</v>
      </c>
      <c r="J223" s="19"/>
      <c r="K223" s="19" t="n">
        <v>0.193204570797041</v>
      </c>
      <c r="L223" s="19" t="n">
        <v>0.160832194006344</v>
      </c>
      <c r="M223" s="19"/>
      <c r="N223" s="19" t="n">
        <v>0.175241892064422</v>
      </c>
      <c r="O223" s="19" t="n">
        <v>0.1820015327599</v>
      </c>
      <c r="P223" s="19" t="n">
        <v>0.124135970550533</v>
      </c>
      <c r="Q223" s="19" t="n">
        <v>0.233078713230538</v>
      </c>
      <c r="R223" s="19" t="n">
        <v>0.151906418230896</v>
      </c>
      <c r="S223" s="19" t="n">
        <v>0.201080244359198</v>
      </c>
      <c r="T223" s="19" t="n">
        <v>0.200114062138766</v>
      </c>
      <c r="U223" s="19" t="n">
        <v>0.21972509092687</v>
      </c>
      <c r="V223" s="19" t="n">
        <v>0.175252515375188</v>
      </c>
      <c r="W223" s="19" t="n">
        <v>0.149762185066158</v>
      </c>
      <c r="X223" s="19" t="n">
        <v>0.131965208214383</v>
      </c>
      <c r="Y223" s="19" t="n">
        <v>0.158000203869639</v>
      </c>
      <c r="Z223" s="19"/>
      <c r="AA223" s="19" t="n">
        <v>0.189613529801074</v>
      </c>
      <c r="AB223" s="19" t="n">
        <v>0.172388467656446</v>
      </c>
      <c r="AC223" s="19" t="n">
        <v>0.183640213966924</v>
      </c>
      <c r="AD223" s="19" t="n">
        <v>0.161754872306022</v>
      </c>
      <c r="AE223" s="19"/>
      <c r="AF223" s="19" t="n">
        <v>0.2333925420026</v>
      </c>
      <c r="AG223" s="19" t="n">
        <v>0.182218190039191</v>
      </c>
      <c r="AH223" s="19" t="n">
        <v>0.158982563437565</v>
      </c>
      <c r="AI223" s="19" t="n">
        <v>0.20453147808866</v>
      </c>
      <c r="AJ223" s="19" t="n">
        <v>0.318923322404818</v>
      </c>
      <c r="AK223" s="19" t="n">
        <v>0.115447287976034</v>
      </c>
      <c r="AL223" s="19" t="n">
        <v>0.121477996376747</v>
      </c>
      <c r="AM223" s="19" t="n">
        <v>0</v>
      </c>
      <c r="AN223" s="19" t="n">
        <v>0.130803019374705</v>
      </c>
      <c r="AO223" s="19" t="n">
        <v>0.140664250051184</v>
      </c>
      <c r="AP223" s="19" t="n">
        <v>0.14265902123348</v>
      </c>
      <c r="AQ223" s="19" t="n">
        <v>0.216360494530285</v>
      </c>
      <c r="AR223" s="19" t="n">
        <v>0.0927815251128634</v>
      </c>
      <c r="AS223" s="19" t="n">
        <v>0</v>
      </c>
      <c r="AT223" s="19" t="n">
        <v>0</v>
      </c>
      <c r="AU223" s="19" t="n">
        <v>0</v>
      </c>
      <c r="AV223" s="19" t="n">
        <v>0.197100656412845</v>
      </c>
      <c r="AW223" s="19" t="n">
        <v>0.323798654447605</v>
      </c>
      <c r="AX223" s="19" t="n">
        <v>0</v>
      </c>
    </row>
    <row r="224">
      <c r="B224" t="s">
        <v>135</v>
      </c>
      <c r="C224" s="19" t="n">
        <v>0.319893535970128</v>
      </c>
      <c r="D224" s="19" t="n">
        <v>0.335074693088107</v>
      </c>
      <c r="E224" s="19" t="n">
        <v>0.322747097977047</v>
      </c>
      <c r="F224" s="19" t="n">
        <v>0.358261028845783</v>
      </c>
      <c r="G224" s="19" t="n">
        <v>0.300786848617243</v>
      </c>
      <c r="H224" s="19" t="n">
        <v>0.329948273632621</v>
      </c>
      <c r="I224" s="19" t="n">
        <v>0.285261836451626</v>
      </c>
      <c r="J224" s="19"/>
      <c r="K224" s="19" t="n">
        <v>0.333240656234603</v>
      </c>
      <c r="L224" s="19" t="n">
        <v>0.307187756331187</v>
      </c>
      <c r="M224" s="19"/>
      <c r="N224" s="19" t="n">
        <v>0.308785058968609</v>
      </c>
      <c r="O224" s="19" t="n">
        <v>0.30345491574573</v>
      </c>
      <c r="P224" s="19" t="n">
        <v>0.272898100729862</v>
      </c>
      <c r="Q224" s="19" t="n">
        <v>0.355579113252747</v>
      </c>
      <c r="R224" s="19" t="n">
        <v>0.358954245524829</v>
      </c>
      <c r="S224" s="19" t="n">
        <v>0.353282497009843</v>
      </c>
      <c r="T224" s="19" t="n">
        <v>0.263466827909243</v>
      </c>
      <c r="U224" s="19" t="n">
        <v>0.331690581047343</v>
      </c>
      <c r="V224" s="19" t="n">
        <v>0.280499269051683</v>
      </c>
      <c r="W224" s="19" t="n">
        <v>0.39162965454395</v>
      </c>
      <c r="X224" s="19" t="n">
        <v>0.325023233510389</v>
      </c>
      <c r="Y224" s="19" t="n">
        <v>0.324368180637928</v>
      </c>
      <c r="Z224" s="19"/>
      <c r="AA224" s="19" t="n">
        <v>0.295132221912968</v>
      </c>
      <c r="AB224" s="19" t="n">
        <v>0.335161941493271</v>
      </c>
      <c r="AC224" s="19" t="n">
        <v>0.312597799443002</v>
      </c>
      <c r="AD224" s="19" t="n">
        <v>0.335736757583867</v>
      </c>
      <c r="AE224" s="19"/>
      <c r="AF224" s="19" t="n">
        <v>0.319671505086958</v>
      </c>
      <c r="AG224" s="19" t="n">
        <v>0.310106808072359</v>
      </c>
      <c r="AH224" s="19" t="n">
        <v>0.281339640938734</v>
      </c>
      <c r="AI224" s="19" t="n">
        <v>0.286841286025772</v>
      </c>
      <c r="AJ224" s="19" t="n">
        <v>0.277194016197168</v>
      </c>
      <c r="AK224" s="19" t="n">
        <v>0.348839399104454</v>
      </c>
      <c r="AL224" s="19" t="n">
        <v>0.308326765576076</v>
      </c>
      <c r="AM224" s="19" t="n">
        <v>0.465554238906898</v>
      </c>
      <c r="AN224" s="19" t="n">
        <v>0.395537970207548</v>
      </c>
      <c r="AO224" s="19" t="n">
        <v>0.377051918178657</v>
      </c>
      <c r="AP224" s="19" t="n">
        <v>0.380263951092719</v>
      </c>
      <c r="AQ224" s="19" t="n">
        <v>0.232599379331627</v>
      </c>
      <c r="AR224" s="19" t="n">
        <v>0.482157057749446</v>
      </c>
      <c r="AS224" s="19" t="n">
        <v>0.6022486186126</v>
      </c>
      <c r="AT224" s="19" t="n">
        <v>0.685198782701284</v>
      </c>
      <c r="AU224" s="19" t="n">
        <v>0.504380017574563</v>
      </c>
      <c r="AV224" s="19" t="n">
        <v>0.802899343587155</v>
      </c>
      <c r="AW224" s="19" t="n">
        <v>0.676201345552395</v>
      </c>
      <c r="AX224" s="19" t="n">
        <v>0.520207116916662</v>
      </c>
    </row>
    <row r="225">
      <c r="B225" t="s">
        <v>136</v>
      </c>
      <c r="C225" s="19" t="n">
        <v>0.270179533841731</v>
      </c>
      <c r="D225" s="19" t="n">
        <v>0.31393287024878</v>
      </c>
      <c r="E225" s="19" t="n">
        <v>0.2592034617292</v>
      </c>
      <c r="F225" s="19" t="n">
        <v>0.327272473668349</v>
      </c>
      <c r="G225" s="19" t="n">
        <v>0.361498453159768</v>
      </c>
      <c r="H225" s="19" t="n">
        <v>0.265421311746885</v>
      </c>
      <c r="I225" s="19" t="n">
        <v>0.133017555332551</v>
      </c>
      <c r="J225" s="19"/>
      <c r="K225" s="19" t="n">
        <v>0.205233281589747</v>
      </c>
      <c r="L225" s="19" t="n">
        <v>0.332801133625194</v>
      </c>
      <c r="M225" s="19"/>
      <c r="N225" s="19" t="n">
        <v>0.250796205259037</v>
      </c>
      <c r="O225" s="19" t="n">
        <v>0.226311842250547</v>
      </c>
      <c r="P225" s="19" t="n">
        <v>0.314187823901714</v>
      </c>
      <c r="Q225" s="19" t="n">
        <v>0.184822481053321</v>
      </c>
      <c r="R225" s="19" t="n">
        <v>0.314060893590196</v>
      </c>
      <c r="S225" s="19" t="n">
        <v>0.291275645010567</v>
      </c>
      <c r="T225" s="19" t="n">
        <v>0.29451662100515</v>
      </c>
      <c r="U225" s="19" t="n">
        <v>0.208250066654398</v>
      </c>
      <c r="V225" s="19" t="n">
        <v>0.340212267437262</v>
      </c>
      <c r="W225" s="19" t="n">
        <v>0.252817641423928</v>
      </c>
      <c r="X225" s="19" t="n">
        <v>0.280526319991495</v>
      </c>
      <c r="Y225" s="19" t="n">
        <v>0.319856651551715</v>
      </c>
      <c r="Z225" s="19"/>
      <c r="AA225" s="19" t="n">
        <v>0.226926440303878</v>
      </c>
      <c r="AB225" s="19" t="n">
        <v>0.274133722281536</v>
      </c>
      <c r="AC225" s="19" t="n">
        <v>0.284542277422152</v>
      </c>
      <c r="AD225" s="19" t="n">
        <v>0.304910590184475</v>
      </c>
      <c r="AE225" s="19"/>
      <c r="AF225" s="19" t="n">
        <v>0.242407994614223</v>
      </c>
      <c r="AG225" s="19" t="n">
        <v>0.233772440486478</v>
      </c>
      <c r="AH225" s="19" t="n">
        <v>0.357870682251536</v>
      </c>
      <c r="AI225" s="19" t="n">
        <v>0.214661315320515</v>
      </c>
      <c r="AJ225" s="19" t="n">
        <v>0.121147765745505</v>
      </c>
      <c r="AK225" s="19" t="n">
        <v>0.386486447882168</v>
      </c>
      <c r="AL225" s="19" t="n">
        <v>0.362973200208695</v>
      </c>
      <c r="AM225" s="19" t="n">
        <v>0.534445761093102</v>
      </c>
      <c r="AN225" s="19" t="n">
        <v>0.290117650565669</v>
      </c>
      <c r="AO225" s="19" t="n">
        <v>0.370192298905608</v>
      </c>
      <c r="AP225" s="19" t="n">
        <v>0.315071456095517</v>
      </c>
      <c r="AQ225" s="19" t="n">
        <v>0.292516979526943</v>
      </c>
      <c r="AR225" s="19" t="n">
        <v>0.198437255298282</v>
      </c>
      <c r="AS225" s="19" t="n">
        <v>0.294985853966598</v>
      </c>
      <c r="AT225" s="19" t="n">
        <v>0</v>
      </c>
      <c r="AU225" s="19" t="n">
        <v>0</v>
      </c>
      <c r="AV225" s="19" t="n">
        <v>0</v>
      </c>
      <c r="AW225" s="19" t="n">
        <v>0</v>
      </c>
      <c r="AX225" s="19" t="n">
        <v>0</v>
      </c>
    </row>
    <row r="226">
      <c r="B226" t="s">
        <v>77</v>
      </c>
      <c r="C226" s="19" t="n">
        <v>0.00904604974649282</v>
      </c>
      <c r="D226" s="19" t="n">
        <v>0.0271151315970128</v>
      </c>
      <c r="E226" s="19" t="n">
        <v>0.0120202548074507</v>
      </c>
      <c r="F226" s="19" t="n">
        <v>0.00264714438593495</v>
      </c>
      <c r="G226" s="19" t="n">
        <v>0.00559674132927866</v>
      </c>
      <c r="H226" s="19" t="n">
        <v>0.0130746931143995</v>
      </c>
      <c r="I226" s="19" t="n">
        <v>0</v>
      </c>
      <c r="J226" s="19"/>
      <c r="K226" s="19" t="n">
        <v>0.00637700908449062</v>
      </c>
      <c r="L226" s="19" t="n">
        <v>0.011657145831002</v>
      </c>
      <c r="M226" s="19"/>
      <c r="N226" s="19" t="n">
        <v>0.0169080429077855</v>
      </c>
      <c r="O226" s="19" t="n">
        <v>0.0069311866239539</v>
      </c>
      <c r="P226" s="19" t="n">
        <v>0.00634148772388394</v>
      </c>
      <c r="Q226" s="19" t="n">
        <v>0.00541953730225642</v>
      </c>
      <c r="R226" s="19" t="n">
        <v>0.0065815043181185</v>
      </c>
      <c r="S226" s="19" t="n">
        <v>0</v>
      </c>
      <c r="T226" s="19" t="n">
        <v>0.0238158748067872</v>
      </c>
      <c r="U226" s="19" t="n">
        <v>0.0101809311406672</v>
      </c>
      <c r="V226" s="19" t="n">
        <v>0.013682306339077</v>
      </c>
      <c r="W226" s="19" t="n">
        <v>0.00564775298649303</v>
      </c>
      <c r="X226" s="19" t="n">
        <v>0</v>
      </c>
      <c r="Y226" s="19" t="n">
        <v>0</v>
      </c>
      <c r="Z226" s="19"/>
      <c r="AA226" s="19" t="n">
        <v>0.00346114820291083</v>
      </c>
      <c r="AB226" s="19" t="n">
        <v>0.00915944139503222</v>
      </c>
      <c r="AC226" s="19" t="n">
        <v>0.00979107171587279</v>
      </c>
      <c r="AD226" s="19" t="n">
        <v>0.0124582170620117</v>
      </c>
      <c r="AE226" s="19"/>
      <c r="AF226" s="19" t="n">
        <v>0.00644492106341132</v>
      </c>
      <c r="AG226" s="19" t="n">
        <v>0.00323241969453654</v>
      </c>
      <c r="AH226" s="19" t="n">
        <v>0.00694838583747999</v>
      </c>
      <c r="AI226" s="19" t="n">
        <v>0.00882624663454004</v>
      </c>
      <c r="AJ226" s="19" t="n">
        <v>0.0441952810773512</v>
      </c>
      <c r="AK226" s="19" t="n">
        <v>0</v>
      </c>
      <c r="AL226" s="19" t="n">
        <v>0.0368915487071581</v>
      </c>
      <c r="AM226" s="19" t="n">
        <v>0</v>
      </c>
      <c r="AN226" s="19" t="n">
        <v>0.00618077645416788</v>
      </c>
      <c r="AO226" s="19" t="n">
        <v>0.0120649879243104</v>
      </c>
      <c r="AP226" s="19" t="n">
        <v>0</v>
      </c>
      <c r="AQ226" s="19" t="n">
        <v>0.0139264334182684</v>
      </c>
      <c r="AR226" s="19" t="n">
        <v>0</v>
      </c>
      <c r="AS226" s="19" t="n">
        <v>0</v>
      </c>
      <c r="AT226" s="19" t="n">
        <v>0</v>
      </c>
      <c r="AU226" s="19" t="n">
        <v>0</v>
      </c>
      <c r="AV226" s="19" t="n">
        <v>0</v>
      </c>
      <c r="AW226" s="19" t="n">
        <v>0</v>
      </c>
      <c r="AX226" s="19" t="n">
        <v>0</v>
      </c>
    </row>
    <row r="227">
      <c r="C227" s="19"/>
      <c r="D227" s="19"/>
      <c r="E227" s="19"/>
      <c r="F227" s="19"/>
      <c r="G227" s="19"/>
      <c r="H227" s="19"/>
      <c r="I227" s="19"/>
      <c r="J227" s="19"/>
      <c r="K227" s="19"/>
      <c r="L227" s="19"/>
      <c r="M227" s="19"/>
      <c r="N227" s="19"/>
      <c r="O227" s="19"/>
      <c r="P227" s="19"/>
      <c r="Q227" s="19"/>
      <c r="R227" s="19"/>
      <c r="S227" s="19"/>
      <c r="T227" s="19"/>
      <c r="U227" s="19"/>
      <c r="V227" s="19"/>
      <c r="W227" s="19"/>
      <c r="X227" s="19"/>
      <c r="Y227" s="19"/>
      <c r="Z227" s="19"/>
      <c r="AA227" s="19"/>
      <c r="AB227" s="19"/>
      <c r="AC227" s="19"/>
      <c r="AD227" s="19"/>
      <c r="AE227" s="19"/>
      <c r="AF227" s="19"/>
      <c r="AG227" s="19"/>
      <c r="AH227" s="19"/>
      <c r="AI227" s="19"/>
      <c r="AJ227" s="19"/>
      <c r="AK227" s="19"/>
      <c r="AL227" s="19"/>
      <c r="AM227" s="19"/>
      <c r="AN227" s="19"/>
      <c r="AO227" s="19"/>
      <c r="AP227" s="19"/>
      <c r="AQ227" s="19"/>
      <c r="AR227" s="19"/>
      <c r="AS227" s="19"/>
      <c r="AT227" s="19"/>
      <c r="AU227" s="19"/>
      <c r="AV227" s="19"/>
      <c r="AW227" s="19"/>
      <c r="AX227" s="19"/>
    </row>
    <row r="228">
      <c r="B228" s="7" t="s">
        <v>161</v>
      </c>
      <c r="C228" s="19"/>
      <c r="D228" s="19"/>
      <c r="E228" s="19"/>
      <c r="F228" s="19"/>
      <c r="G228" s="19"/>
      <c r="H228" s="19"/>
      <c r="I228" s="19"/>
      <c r="J228" s="19"/>
      <c r="K228" s="19"/>
      <c r="L228" s="19"/>
      <c r="M228" s="19"/>
      <c r="N228" s="19"/>
      <c r="O228" s="19"/>
      <c r="P228" s="19"/>
      <c r="Q228" s="19"/>
      <c r="R228" s="19"/>
      <c r="S228" s="19"/>
      <c r="T228" s="19"/>
      <c r="U228" s="19"/>
      <c r="V228" s="19"/>
      <c r="W228" s="19"/>
      <c r="X228" s="19"/>
      <c r="Y228" s="19"/>
      <c r="Z228" s="19"/>
      <c r="AA228" s="19"/>
      <c r="AB228" s="19"/>
      <c r="AC228" s="19"/>
      <c r="AD228" s="19"/>
      <c r="AE228" s="19"/>
      <c r="AF228" s="19"/>
      <c r="AG228" s="19"/>
      <c r="AH228" s="19"/>
      <c r="AI228" s="19"/>
      <c r="AJ228" s="19"/>
      <c r="AK228" s="19"/>
      <c r="AL228" s="19"/>
      <c r="AM228" s="19"/>
      <c r="AN228" s="19"/>
      <c r="AO228" s="19"/>
      <c r="AP228" s="19"/>
      <c r="AQ228" s="19"/>
      <c r="AR228" s="19"/>
      <c r="AS228" s="19"/>
      <c r="AT228" s="19"/>
      <c r="AU228" s="19"/>
      <c r="AV228" s="19"/>
      <c r="AW228" s="19"/>
      <c r="AX228" s="19"/>
    </row>
    <row r="229">
      <c r="B229" s="23" t="s">
        <v>79</v>
      </c>
      <c r="C229" s="19"/>
      <c r="D229" s="19"/>
      <c r="E229" s="19"/>
      <c r="F229" s="19"/>
      <c r="G229" s="19"/>
      <c r="H229" s="19"/>
      <c r="I229" s="19"/>
      <c r="J229" s="19"/>
      <c r="K229" s="19"/>
      <c r="L229" s="19"/>
      <c r="M229" s="19"/>
      <c r="N229" s="19"/>
      <c r="O229" s="19"/>
      <c r="P229" s="19"/>
      <c r="Q229" s="19"/>
      <c r="R229" s="19"/>
      <c r="S229" s="19"/>
      <c r="T229" s="19"/>
      <c r="U229" s="19"/>
      <c r="V229" s="19"/>
      <c r="W229" s="19"/>
      <c r="X229" s="19"/>
      <c r="Y229" s="19"/>
      <c r="Z229" s="19"/>
      <c r="AA229" s="19"/>
      <c r="AB229" s="19"/>
      <c r="AC229" s="19"/>
      <c r="AD229" s="19"/>
      <c r="AE229" s="19"/>
      <c r="AF229" s="19"/>
      <c r="AG229" s="19"/>
      <c r="AH229" s="19"/>
      <c r="AI229" s="19"/>
      <c r="AJ229" s="19"/>
      <c r="AK229" s="19"/>
      <c r="AL229" s="19"/>
      <c r="AM229" s="19"/>
      <c r="AN229" s="19"/>
      <c r="AO229" s="19"/>
      <c r="AP229" s="19"/>
      <c r="AQ229" s="19"/>
      <c r="AR229" s="19"/>
      <c r="AS229" s="19"/>
      <c r="AT229" s="19"/>
      <c r="AU229" s="19"/>
      <c r="AV229" s="19"/>
      <c r="AW229" s="19"/>
      <c r="AX229" s="19"/>
    </row>
    <row r="230">
      <c r="B230" t="s">
        <v>132</v>
      </c>
      <c r="C230" s="19" t="n">
        <v>0.0383153369945935</v>
      </c>
      <c r="D230" s="19" t="n">
        <v>0.0259579468984864</v>
      </c>
      <c r="E230" s="19" t="n">
        <v>0.0467724905756859</v>
      </c>
      <c r="F230" s="19" t="n">
        <v>0.0448668327697984</v>
      </c>
      <c r="G230" s="19" t="n">
        <v>0.039366439831881</v>
      </c>
      <c r="H230" s="19" t="n">
        <v>0.0441139417251401</v>
      </c>
      <c r="I230" s="19" t="n">
        <v>0.0295417914883406</v>
      </c>
      <c r="J230" s="19"/>
      <c r="K230" s="19" t="n">
        <v>0.0379808562655039</v>
      </c>
      <c r="L230" s="19" t="n">
        <v>0.0386783576437521</v>
      </c>
      <c r="M230" s="19"/>
      <c r="N230" s="19" t="n">
        <v>0.0457924492652935</v>
      </c>
      <c r="O230" s="19" t="n">
        <v>0.0401116207174037</v>
      </c>
      <c r="P230" s="19" t="n">
        <v>0.0288179150500721</v>
      </c>
      <c r="Q230" s="19" t="n">
        <v>0.0362502001718372</v>
      </c>
      <c r="R230" s="19" t="n">
        <v>0.051393783638205</v>
      </c>
      <c r="S230" s="19" t="n">
        <v>0.0110243466100542</v>
      </c>
      <c r="T230" s="19" t="n">
        <v>0.0539754021071607</v>
      </c>
      <c r="U230" s="19" t="n">
        <v>0.0238020154100056</v>
      </c>
      <c r="V230" s="19" t="n">
        <v>0.0375230037993499</v>
      </c>
      <c r="W230" s="19" t="n">
        <v>0.0391334801646164</v>
      </c>
      <c r="X230" s="19" t="n">
        <v>0.0387921573437746</v>
      </c>
      <c r="Y230" s="19" t="n">
        <v>0.0560197310328598</v>
      </c>
      <c r="Z230" s="19"/>
      <c r="AA230" s="19" t="n">
        <v>0.0194365553158804</v>
      </c>
      <c r="AB230" s="19" t="n">
        <v>0.0330788836773354</v>
      </c>
      <c r="AC230" s="19" t="n">
        <v>0.0436076074907122</v>
      </c>
      <c r="AD230" s="19" t="n">
        <v>0.0583924688827587</v>
      </c>
      <c r="AE230" s="19"/>
      <c r="AF230" s="19" t="n">
        <v>0.0422037515274999</v>
      </c>
      <c r="AG230" s="19" t="n">
        <v>0.0413567792752563</v>
      </c>
      <c r="AH230" s="19" t="n">
        <v>0.0432024748727008</v>
      </c>
      <c r="AI230" s="19" t="n">
        <v>0.0369371590465594</v>
      </c>
      <c r="AJ230" s="19" t="n">
        <v>0</v>
      </c>
      <c r="AK230" s="19" t="n">
        <v>0.014832977541443</v>
      </c>
      <c r="AL230" s="19" t="n">
        <v>0.0291259563431951</v>
      </c>
      <c r="AM230" s="19" t="n">
        <v>0</v>
      </c>
      <c r="AN230" s="19" t="n">
        <v>0.0434170818700763</v>
      </c>
      <c r="AO230" s="19" t="n">
        <v>0.0462015731432879</v>
      </c>
      <c r="AP230" s="19" t="n">
        <v>0.0829777336715483</v>
      </c>
      <c r="AQ230" s="19" t="n">
        <v>0.0343342793105161</v>
      </c>
      <c r="AR230" s="19" t="n">
        <v>0</v>
      </c>
      <c r="AS230" s="19" t="n">
        <v>0</v>
      </c>
      <c r="AT230" s="19" t="n">
        <v>0</v>
      </c>
      <c r="AU230" s="19" t="n">
        <v>0</v>
      </c>
      <c r="AV230" s="19" t="n">
        <v>0</v>
      </c>
      <c r="AW230" s="19" t="n">
        <v>0</v>
      </c>
      <c r="AX230" s="19" t="n">
        <v>0</v>
      </c>
    </row>
    <row r="231">
      <c r="B231" t="s">
        <v>133</v>
      </c>
      <c r="C231" s="19" t="n">
        <v>0.0841649736715782</v>
      </c>
      <c r="D231" s="19" t="n">
        <v>0.105510689268824</v>
      </c>
      <c r="E231" s="19" t="n">
        <v>0.0750893072481822</v>
      </c>
      <c r="F231" s="19" t="n">
        <v>0.0717704038569609</v>
      </c>
      <c r="G231" s="19" t="n">
        <v>0.0961730361589281</v>
      </c>
      <c r="H231" s="19" t="n">
        <v>0.088779351675581</v>
      </c>
      <c r="I231" s="19" t="n">
        <v>0.0746578518636052</v>
      </c>
      <c r="J231" s="19"/>
      <c r="K231" s="19" t="n">
        <v>0.0886593950005178</v>
      </c>
      <c r="L231" s="19" t="n">
        <v>0.0798638336445247</v>
      </c>
      <c r="M231" s="19"/>
      <c r="N231" s="19" t="n">
        <v>0.0905545351579266</v>
      </c>
      <c r="O231" s="19" t="n">
        <v>0.0861332790693312</v>
      </c>
      <c r="P231" s="19" t="n">
        <v>0.0806459020668605</v>
      </c>
      <c r="Q231" s="19" t="n">
        <v>0.10611358191706</v>
      </c>
      <c r="R231" s="19" t="n">
        <v>0.0758143785229906</v>
      </c>
      <c r="S231" s="19" t="n">
        <v>0.0851979277184927</v>
      </c>
      <c r="T231" s="19" t="n">
        <v>0.0500142885104299</v>
      </c>
      <c r="U231" s="19" t="n">
        <v>0.0945087686440638</v>
      </c>
      <c r="V231" s="19" t="n">
        <v>0.0993514347901791</v>
      </c>
      <c r="W231" s="19" t="n">
        <v>0.0978619199538849</v>
      </c>
      <c r="X231" s="19" t="n">
        <v>0.0507166317531373</v>
      </c>
      <c r="Y231" s="19" t="n">
        <v>0.0415662196820971</v>
      </c>
      <c r="Z231" s="19"/>
      <c r="AA231" s="19" t="n">
        <v>0.0656839201927442</v>
      </c>
      <c r="AB231" s="19" t="n">
        <v>0.091423221712167</v>
      </c>
      <c r="AC231" s="19" t="n">
        <v>0.0833780950353902</v>
      </c>
      <c r="AD231" s="19" t="n">
        <v>0.0975280424947502</v>
      </c>
      <c r="AE231" s="19"/>
      <c r="AF231" s="19" t="n">
        <v>0.122845160965498</v>
      </c>
      <c r="AG231" s="19" t="n">
        <v>0.0793275122655957</v>
      </c>
      <c r="AH231" s="19" t="n">
        <v>0.107904233702186</v>
      </c>
      <c r="AI231" s="19" t="n">
        <v>0.0401853470227707</v>
      </c>
      <c r="AJ231" s="19" t="n">
        <v>0.0597164246054247</v>
      </c>
      <c r="AK231" s="19" t="n">
        <v>0.130700779820309</v>
      </c>
      <c r="AL231" s="19" t="n">
        <v>0.0903753391607013</v>
      </c>
      <c r="AM231" s="19" t="n">
        <v>0</v>
      </c>
      <c r="AN231" s="19" t="n">
        <v>0.0874581497633156</v>
      </c>
      <c r="AO231" s="19" t="n">
        <v>0.0565531021739717</v>
      </c>
      <c r="AP231" s="19" t="n">
        <v>0.214031429064768</v>
      </c>
      <c r="AQ231" s="19" t="n">
        <v>0.0716686565272868</v>
      </c>
      <c r="AR231" s="19" t="n">
        <v>0</v>
      </c>
      <c r="AS231" s="19" t="n">
        <v>0</v>
      </c>
      <c r="AT231" s="19" t="n">
        <v>0.610897407931974</v>
      </c>
      <c r="AU231" s="19" t="n">
        <v>0</v>
      </c>
      <c r="AV231" s="19" t="n">
        <v>0</v>
      </c>
      <c r="AW231" s="19" t="n">
        <v>0</v>
      </c>
      <c r="AX231" s="19" t="n">
        <v>0</v>
      </c>
    </row>
    <row r="232">
      <c r="B232" t="s">
        <v>134</v>
      </c>
      <c r="C232" s="19" t="n">
        <v>0.198908001209393</v>
      </c>
      <c r="D232" s="19" t="n">
        <v>0.159645363097719</v>
      </c>
      <c r="E232" s="19" t="n">
        <v>0.147838087171911</v>
      </c>
      <c r="F232" s="19" t="n">
        <v>0.155610541478119</v>
      </c>
      <c r="G232" s="19" t="n">
        <v>0.194230751148984</v>
      </c>
      <c r="H232" s="19" t="n">
        <v>0.250775348892705</v>
      </c>
      <c r="I232" s="19" t="n">
        <v>0.270378551328774</v>
      </c>
      <c r="J232" s="19"/>
      <c r="K232" s="19" t="n">
        <v>0.19394656182991</v>
      </c>
      <c r="L232" s="19" t="n">
        <v>0.203937061191998</v>
      </c>
      <c r="M232" s="19"/>
      <c r="N232" s="19" t="n">
        <v>0.131107337515597</v>
      </c>
      <c r="O232" s="19" t="n">
        <v>0.232138456369864</v>
      </c>
      <c r="P232" s="19" t="n">
        <v>0.160459949146517</v>
      </c>
      <c r="Q232" s="19" t="n">
        <v>0.260664277810328</v>
      </c>
      <c r="R232" s="19" t="n">
        <v>0.149755258921735</v>
      </c>
      <c r="S232" s="19" t="n">
        <v>0.231350184187768</v>
      </c>
      <c r="T232" s="19" t="n">
        <v>0.167334601231956</v>
      </c>
      <c r="U232" s="19" t="n">
        <v>0.25302385723398</v>
      </c>
      <c r="V232" s="19" t="n">
        <v>0.211757744751591</v>
      </c>
      <c r="W232" s="19" t="n">
        <v>0.223940544842527</v>
      </c>
      <c r="X232" s="19" t="n">
        <v>0.233612150565802</v>
      </c>
      <c r="Y232" s="19" t="n">
        <v>0.136227667878604</v>
      </c>
      <c r="Z232" s="19"/>
      <c r="AA232" s="19" t="n">
        <v>0.148540020723863</v>
      </c>
      <c r="AB232" s="19" t="n">
        <v>0.200321522753881</v>
      </c>
      <c r="AC232" s="19" t="n">
        <v>0.19710958082883</v>
      </c>
      <c r="AD232" s="19" t="n">
        <v>0.250575497218909</v>
      </c>
      <c r="AE232" s="19"/>
      <c r="AF232" s="19" t="n">
        <v>0.165194379174101</v>
      </c>
      <c r="AG232" s="19" t="n">
        <v>0.2582507705034</v>
      </c>
      <c r="AH232" s="19" t="n">
        <v>0.193648948050147</v>
      </c>
      <c r="AI232" s="19" t="n">
        <v>0.0946947425578154</v>
      </c>
      <c r="AJ232" s="19" t="n">
        <v>0.294148178464904</v>
      </c>
      <c r="AK232" s="19" t="n">
        <v>0.0135030773343443</v>
      </c>
      <c r="AL232" s="19" t="n">
        <v>0.11917675779974</v>
      </c>
      <c r="AM232" s="19" t="n">
        <v>0</v>
      </c>
      <c r="AN232" s="19" t="n">
        <v>0.109818419279688</v>
      </c>
      <c r="AO232" s="19" t="n">
        <v>0.177993513714666</v>
      </c>
      <c r="AP232" s="19" t="n">
        <v>0.0710641870573737</v>
      </c>
      <c r="AQ232" s="19" t="n">
        <v>0.247021986464102</v>
      </c>
      <c r="AR232" s="19" t="n">
        <v>0.301753468455299</v>
      </c>
      <c r="AS232" s="19" t="n">
        <v>0.0777789944370755</v>
      </c>
      <c r="AT232" s="19" t="n">
        <v>0</v>
      </c>
      <c r="AU232" s="19" t="n">
        <v>0</v>
      </c>
      <c r="AV232" s="19" t="n">
        <v>0</v>
      </c>
      <c r="AW232" s="19" t="n">
        <v>0</v>
      </c>
      <c r="AX232" s="19" t="n">
        <v>0</v>
      </c>
    </row>
    <row r="233">
      <c r="B233" t="s">
        <v>135</v>
      </c>
      <c r="C233" s="19" t="n">
        <v>0.40510241569368</v>
      </c>
      <c r="D233" s="19" t="n">
        <v>0.366456948117275</v>
      </c>
      <c r="E233" s="19" t="n">
        <v>0.389469032535625</v>
      </c>
      <c r="F233" s="19" t="n">
        <v>0.378314169855129</v>
      </c>
      <c r="G233" s="19" t="n">
        <v>0.423762448520909</v>
      </c>
      <c r="H233" s="19" t="n">
        <v>0.424199946436392</v>
      </c>
      <c r="I233" s="19" t="n">
        <v>0.437020699756696</v>
      </c>
      <c r="J233" s="19"/>
      <c r="K233" s="19" t="n">
        <v>0.392740719806995</v>
      </c>
      <c r="L233" s="19" t="n">
        <v>0.416582584776885</v>
      </c>
      <c r="M233" s="19"/>
      <c r="N233" s="19" t="n">
        <v>0.368278333700576</v>
      </c>
      <c r="O233" s="19" t="n">
        <v>0.393911323807168</v>
      </c>
      <c r="P233" s="19" t="n">
        <v>0.423582350212519</v>
      </c>
      <c r="Q233" s="19" t="n">
        <v>0.372903157816932</v>
      </c>
      <c r="R233" s="19" t="n">
        <v>0.433295071434805</v>
      </c>
      <c r="S233" s="19" t="n">
        <v>0.448880266716822</v>
      </c>
      <c r="T233" s="19" t="n">
        <v>0.4639272077146</v>
      </c>
      <c r="U233" s="19" t="n">
        <v>0.397450503012403</v>
      </c>
      <c r="V233" s="19" t="n">
        <v>0.353766528360776</v>
      </c>
      <c r="W233" s="19" t="n">
        <v>0.439993492293551</v>
      </c>
      <c r="X233" s="19" t="n">
        <v>0.420528308766214</v>
      </c>
      <c r="Y233" s="19" t="n">
        <v>0.386438409033115</v>
      </c>
      <c r="Z233" s="19"/>
      <c r="AA233" s="19" t="n">
        <v>0.414410949848955</v>
      </c>
      <c r="AB233" s="19" t="n">
        <v>0.434426917023493</v>
      </c>
      <c r="AC233" s="19" t="n">
        <v>0.383856963288571</v>
      </c>
      <c r="AD233" s="19" t="n">
        <v>0.39166441685166</v>
      </c>
      <c r="AE233" s="19"/>
      <c r="AF233" s="19" t="n">
        <v>0.334832178101002</v>
      </c>
      <c r="AG233" s="19" t="n">
        <v>0.435955608001258</v>
      </c>
      <c r="AH233" s="19" t="n">
        <v>0.37983536966911</v>
      </c>
      <c r="AI233" s="19" t="n">
        <v>0.419418384621696</v>
      </c>
      <c r="AJ233" s="19" t="n">
        <v>0.322760187148978</v>
      </c>
      <c r="AK233" s="19" t="n">
        <v>0.406236568711915</v>
      </c>
      <c r="AL233" s="19" t="n">
        <v>0.413236227258253</v>
      </c>
      <c r="AM233" s="19" t="n">
        <v>0</v>
      </c>
      <c r="AN233" s="19" t="n">
        <v>0.341734196869065</v>
      </c>
      <c r="AO233" s="19" t="n">
        <v>0.401533428425235</v>
      </c>
      <c r="AP233" s="19" t="n">
        <v>0.251851844368639</v>
      </c>
      <c r="AQ233" s="19" t="n">
        <v>0.421490952835547</v>
      </c>
      <c r="AR233" s="19" t="n">
        <v>0.482303472336843</v>
      </c>
      <c r="AS233" s="19" t="n">
        <v>0.710381010025903</v>
      </c>
      <c r="AT233" s="19" t="n">
        <v>0</v>
      </c>
      <c r="AU233" s="19" t="n">
        <v>0.504380017574563</v>
      </c>
      <c r="AV233" s="19" t="n">
        <v>0.620824482762103</v>
      </c>
      <c r="AW233" s="19" t="n">
        <v>0.381473957467181</v>
      </c>
      <c r="AX233" s="19" t="n">
        <v>0.277914084528257</v>
      </c>
    </row>
    <row r="234">
      <c r="B234" t="s">
        <v>136</v>
      </c>
      <c r="C234" s="19" t="n">
        <v>0.260109105773906</v>
      </c>
      <c r="D234" s="19" t="n">
        <v>0.322129529364444</v>
      </c>
      <c r="E234" s="19" t="n">
        <v>0.325923612874748</v>
      </c>
      <c r="F234" s="19" t="n">
        <v>0.341627096233296</v>
      </c>
      <c r="G234" s="19" t="n">
        <v>0.226184173632758</v>
      </c>
      <c r="H234" s="19" t="n">
        <v>0.182687033208512</v>
      </c>
      <c r="I234" s="19" t="n">
        <v>0.179184657574939</v>
      </c>
      <c r="J234" s="19"/>
      <c r="K234" s="19" t="n">
        <v>0.274177616603011</v>
      </c>
      <c r="L234" s="19" t="n">
        <v>0.246642385946433</v>
      </c>
      <c r="M234" s="19"/>
      <c r="N234" s="19" t="n">
        <v>0.346920071998111</v>
      </c>
      <c r="O234" s="19" t="n">
        <v>0.23100672345553</v>
      </c>
      <c r="P234" s="19" t="n">
        <v>0.300650881831396</v>
      </c>
      <c r="Q234" s="19" t="n">
        <v>0.218875538231539</v>
      </c>
      <c r="R234" s="19" t="n">
        <v>0.277194321528165</v>
      </c>
      <c r="S234" s="19" t="n">
        <v>0.212534141982305</v>
      </c>
      <c r="T234" s="19" t="n">
        <v>0.23535998833357</v>
      </c>
      <c r="U234" s="19" t="n">
        <v>0.205415712291874</v>
      </c>
      <c r="V234" s="19" t="n">
        <v>0.292830297852064</v>
      </c>
      <c r="W234" s="19" t="n">
        <v>0.18780957687029</v>
      </c>
      <c r="X234" s="19" t="n">
        <v>0.23486177676099</v>
      </c>
      <c r="Y234" s="19" t="n">
        <v>0.379747972373324</v>
      </c>
      <c r="Z234" s="19"/>
      <c r="AA234" s="19" t="n">
        <v>0.344987687322973</v>
      </c>
      <c r="AB234" s="19" t="n">
        <v>0.222408116962658</v>
      </c>
      <c r="AC234" s="19" t="n">
        <v>0.275054136244241</v>
      </c>
      <c r="AD234" s="19" t="n">
        <v>0.191453857333541</v>
      </c>
      <c r="AE234" s="19"/>
      <c r="AF234" s="19" t="n">
        <v>0.328640717664793</v>
      </c>
      <c r="AG234" s="19" t="n">
        <v>0.172905784534272</v>
      </c>
      <c r="AH234" s="19" t="n">
        <v>0.268460587868376</v>
      </c>
      <c r="AI234" s="19" t="n">
        <v>0.397921827516686</v>
      </c>
      <c r="AJ234" s="19" t="n">
        <v>0.249889881266239</v>
      </c>
      <c r="AK234" s="19" t="n">
        <v>0.387294652398151</v>
      </c>
      <c r="AL234" s="19" t="n">
        <v>0.340465022611099</v>
      </c>
      <c r="AM234" s="19" t="n">
        <v>1</v>
      </c>
      <c r="AN234" s="19" t="n">
        <v>0.410882550076131</v>
      </c>
      <c r="AO234" s="19" t="n">
        <v>0.299075683304734</v>
      </c>
      <c r="AP234" s="19" t="n">
        <v>0.380074805837671</v>
      </c>
      <c r="AQ234" s="19" t="n">
        <v>0.218435364232482</v>
      </c>
      <c r="AR234" s="19" t="n">
        <v>0.215943059207858</v>
      </c>
      <c r="AS234" s="19" t="n">
        <v>0.211839995537022</v>
      </c>
      <c r="AT234" s="19" t="n">
        <v>0.389102592068026</v>
      </c>
      <c r="AU234" s="19" t="n">
        <v>0.495619982425437</v>
      </c>
      <c r="AV234" s="19" t="n">
        <v>0.379175517237897</v>
      </c>
      <c r="AW234" s="19" t="n">
        <v>0.618526042532819</v>
      </c>
      <c r="AX234" s="19" t="n">
        <v>0.722085915471743</v>
      </c>
    </row>
    <row r="235">
      <c r="B235" t="s">
        <v>77</v>
      </c>
      <c r="C235" s="19" t="n">
        <v>0.0134001666568497</v>
      </c>
      <c r="D235" s="19" t="n">
        <v>0.0202995232532512</v>
      </c>
      <c r="E235" s="19" t="n">
        <v>0.0149074695938487</v>
      </c>
      <c r="F235" s="19" t="n">
        <v>0.0078109558066963</v>
      </c>
      <c r="G235" s="19" t="n">
        <v>0.0202831507065394</v>
      </c>
      <c r="H235" s="19" t="n">
        <v>0.00944437806166993</v>
      </c>
      <c r="I235" s="19" t="n">
        <v>0.00921644798764586</v>
      </c>
      <c r="J235" s="19"/>
      <c r="K235" s="19" t="n">
        <v>0.0124948504940613</v>
      </c>
      <c r="L235" s="19" t="n">
        <v>0.0142957767964071</v>
      </c>
      <c r="M235" s="19"/>
      <c r="N235" s="19" t="n">
        <v>0.0173472723624953</v>
      </c>
      <c r="O235" s="19" t="n">
        <v>0.016698596580703</v>
      </c>
      <c r="P235" s="19" t="n">
        <v>0.00584300169263492</v>
      </c>
      <c r="Q235" s="19" t="n">
        <v>0.00519324405230451</v>
      </c>
      <c r="R235" s="19" t="n">
        <v>0.0125471859540988</v>
      </c>
      <c r="S235" s="19" t="n">
        <v>0.0110131327845583</v>
      </c>
      <c r="T235" s="19" t="n">
        <v>0.0293885121022833</v>
      </c>
      <c r="U235" s="19" t="n">
        <v>0.0257991434076744</v>
      </c>
      <c r="V235" s="19" t="n">
        <v>0.00477099044603983</v>
      </c>
      <c r="W235" s="19" t="n">
        <v>0.0112609858751307</v>
      </c>
      <c r="X235" s="19" t="n">
        <v>0.0214889748100825</v>
      </c>
      <c r="Y235" s="19" t="n">
        <v>0</v>
      </c>
      <c r="Z235" s="19"/>
      <c r="AA235" s="19" t="n">
        <v>0.00694086659558308</v>
      </c>
      <c r="AB235" s="19" t="n">
        <v>0.0183413378704657</v>
      </c>
      <c r="AC235" s="19" t="n">
        <v>0.0169936171122557</v>
      </c>
      <c r="AD235" s="19" t="n">
        <v>0.010385717218381</v>
      </c>
      <c r="AE235" s="19"/>
      <c r="AF235" s="19" t="n">
        <v>0.00628381256710629</v>
      </c>
      <c r="AG235" s="19" t="n">
        <v>0.0122035454202172</v>
      </c>
      <c r="AH235" s="19" t="n">
        <v>0.00694838583747999</v>
      </c>
      <c r="AI235" s="19" t="n">
        <v>0.0108425392344727</v>
      </c>
      <c r="AJ235" s="19" t="n">
        <v>0.0734853285144536</v>
      </c>
      <c r="AK235" s="19" t="n">
        <v>0.0474319441938381</v>
      </c>
      <c r="AL235" s="19" t="n">
        <v>0.00762069682701145</v>
      </c>
      <c r="AM235" s="19" t="n">
        <v>0</v>
      </c>
      <c r="AN235" s="19" t="n">
        <v>0.00668960214172344</v>
      </c>
      <c r="AO235" s="19" t="n">
        <v>0.0186426992381048</v>
      </c>
      <c r="AP235" s="19" t="n">
        <v>0</v>
      </c>
      <c r="AQ235" s="19" t="n">
        <v>0.00704876063006573</v>
      </c>
      <c r="AR235" s="19" t="n">
        <v>0</v>
      </c>
      <c r="AS235" s="19" t="n">
        <v>0</v>
      </c>
      <c r="AT235" s="19" t="n">
        <v>0</v>
      </c>
      <c r="AU235" s="19" t="n">
        <v>0</v>
      </c>
      <c r="AV235" s="19" t="n">
        <v>0</v>
      </c>
      <c r="AW235" s="19" t="n">
        <v>0</v>
      </c>
      <c r="AX235" s="19" t="n">
        <v>0</v>
      </c>
    </row>
    <row r="236">
      <c r="C236" s="19"/>
      <c r="D236" s="19"/>
      <c r="E236" s="19"/>
      <c r="F236" s="19"/>
      <c r="G236" s="19"/>
      <c r="H236" s="19"/>
      <c r="I236" s="19"/>
      <c r="J236" s="19"/>
      <c r="K236" s="19"/>
      <c r="L236" s="19"/>
      <c r="M236" s="19"/>
      <c r="N236" s="19"/>
      <c r="O236" s="19"/>
      <c r="P236" s="19"/>
      <c r="Q236" s="19"/>
      <c r="R236" s="19"/>
      <c r="S236" s="19"/>
      <c r="T236" s="19"/>
      <c r="U236" s="19"/>
      <c r="V236" s="19"/>
      <c r="W236" s="19"/>
      <c r="X236" s="19"/>
      <c r="Y236" s="19"/>
      <c r="Z236" s="19"/>
      <c r="AA236" s="19"/>
      <c r="AB236" s="19"/>
      <c r="AC236" s="19"/>
      <c r="AD236" s="19"/>
      <c r="AE236" s="19"/>
      <c r="AF236" s="19"/>
      <c r="AG236" s="19"/>
      <c r="AH236" s="19"/>
      <c r="AI236" s="19"/>
      <c r="AJ236" s="19"/>
      <c r="AK236" s="19"/>
      <c r="AL236" s="19"/>
      <c r="AM236" s="19"/>
      <c r="AN236" s="19"/>
      <c r="AO236" s="19"/>
      <c r="AP236" s="19"/>
      <c r="AQ236" s="19"/>
      <c r="AR236" s="19"/>
      <c r="AS236" s="19"/>
      <c r="AT236" s="19"/>
      <c r="AU236" s="19"/>
      <c r="AV236" s="19"/>
      <c r="AW236" s="19"/>
      <c r="AX236" s="19"/>
    </row>
    <row r="237">
      <c r="B237" s="7" t="s">
        <v>162</v>
      </c>
      <c r="C237" s="19"/>
      <c r="D237" s="19"/>
      <c r="E237" s="19"/>
      <c r="F237" s="19"/>
      <c r="G237" s="19"/>
      <c r="H237" s="19"/>
      <c r="I237" s="19"/>
      <c r="J237" s="19"/>
      <c r="K237" s="19"/>
      <c r="L237" s="19"/>
      <c r="M237" s="19"/>
      <c r="N237" s="19"/>
      <c r="O237" s="19"/>
      <c r="P237" s="19"/>
      <c r="Q237" s="19"/>
      <c r="R237" s="19"/>
      <c r="S237" s="19"/>
      <c r="T237" s="19"/>
      <c r="U237" s="19"/>
      <c r="V237" s="19"/>
      <c r="W237" s="19"/>
      <c r="X237" s="19"/>
      <c r="Y237" s="19"/>
      <c r="Z237" s="19"/>
      <c r="AA237" s="19"/>
      <c r="AB237" s="19"/>
      <c r="AC237" s="19"/>
      <c r="AD237" s="19"/>
      <c r="AE237" s="19"/>
      <c r="AF237" s="19"/>
      <c r="AG237" s="19"/>
      <c r="AH237" s="19"/>
      <c r="AI237" s="19"/>
      <c r="AJ237" s="19"/>
      <c r="AK237" s="19"/>
      <c r="AL237" s="19"/>
      <c r="AM237" s="19"/>
      <c r="AN237" s="19"/>
      <c r="AO237" s="19"/>
      <c r="AP237" s="19"/>
      <c r="AQ237" s="19"/>
      <c r="AR237" s="19"/>
      <c r="AS237" s="19"/>
      <c r="AT237" s="19"/>
      <c r="AU237" s="19"/>
      <c r="AV237" s="19"/>
      <c r="AW237" s="19"/>
      <c r="AX237" s="19"/>
    </row>
    <row r="238">
      <c r="B238" s="23" t="s">
        <v>79</v>
      </c>
      <c r="C238" s="19"/>
      <c r="D238" s="19"/>
      <c r="E238" s="19"/>
      <c r="F238" s="19"/>
      <c r="G238" s="19"/>
      <c r="H238" s="19"/>
      <c r="I238" s="19"/>
      <c r="J238" s="19"/>
      <c r="K238" s="19"/>
      <c r="L238" s="19"/>
      <c r="M238" s="19"/>
      <c r="N238" s="19"/>
      <c r="O238" s="19"/>
      <c r="P238" s="19"/>
      <c r="Q238" s="19"/>
      <c r="R238" s="19"/>
      <c r="S238" s="19"/>
      <c r="T238" s="19"/>
      <c r="U238" s="19"/>
      <c r="V238" s="19"/>
      <c r="W238" s="19"/>
      <c r="X238" s="19"/>
      <c r="Y238" s="19"/>
      <c r="Z238" s="19"/>
      <c r="AA238" s="19"/>
      <c r="AB238" s="19"/>
      <c r="AC238" s="19"/>
      <c r="AD238" s="19"/>
      <c r="AE238" s="19"/>
      <c r="AF238" s="19"/>
      <c r="AG238" s="19"/>
      <c r="AH238" s="19"/>
      <c r="AI238" s="19"/>
      <c r="AJ238" s="19"/>
      <c r="AK238" s="19"/>
      <c r="AL238" s="19"/>
      <c r="AM238" s="19"/>
      <c r="AN238" s="19"/>
      <c r="AO238" s="19"/>
      <c r="AP238" s="19"/>
      <c r="AQ238" s="19"/>
      <c r="AR238" s="19"/>
      <c r="AS238" s="19"/>
      <c r="AT238" s="19"/>
      <c r="AU238" s="19"/>
      <c r="AV238" s="19"/>
      <c r="AW238" s="19"/>
      <c r="AX238" s="19"/>
    </row>
    <row r="239">
      <c r="B239" t="s">
        <v>132</v>
      </c>
      <c r="C239" s="19" t="n">
        <v>0.0184643288532712</v>
      </c>
      <c r="D239" s="19" t="n">
        <v>0.0331451463899223</v>
      </c>
      <c r="E239" s="19" t="n">
        <v>0.0302593815574181</v>
      </c>
      <c r="F239" s="19" t="n">
        <v>0.0162591181989301</v>
      </c>
      <c r="G239" s="19" t="n">
        <v>0.0169921103850949</v>
      </c>
      <c r="H239" s="19" t="n">
        <v>0.0110553996617878</v>
      </c>
      <c r="I239" s="19" t="n">
        <v>0.00715245690966789</v>
      </c>
      <c r="J239" s="19"/>
      <c r="K239" s="19" t="n">
        <v>0.0198266159409749</v>
      </c>
      <c r="L239" s="19" t="n">
        <v>0.0171538415127417</v>
      </c>
      <c r="M239" s="19"/>
      <c r="N239" s="19" t="n">
        <v>0.0328540212832304</v>
      </c>
      <c r="O239" s="19" t="n">
        <v>0.0113666722336542</v>
      </c>
      <c r="P239" s="19" t="n">
        <v>0.00579085071634192</v>
      </c>
      <c r="Q239" s="19" t="n">
        <v>0.0118742533491679</v>
      </c>
      <c r="R239" s="19" t="n">
        <v>0.0252362819519528</v>
      </c>
      <c r="S239" s="19" t="n">
        <v>0.00991540114940332</v>
      </c>
      <c r="T239" s="19" t="n">
        <v>0.0356336513966114</v>
      </c>
      <c r="U239" s="19" t="n">
        <v>0.0118633631128057</v>
      </c>
      <c r="V239" s="19" t="n">
        <v>0.0244488982260775</v>
      </c>
      <c r="W239" s="19" t="n">
        <v>0.0118684095730227</v>
      </c>
      <c r="X239" s="19" t="n">
        <v>0.00991583442257927</v>
      </c>
      <c r="Y239" s="19" t="n">
        <v>0.0207965970055241</v>
      </c>
      <c r="Z239" s="19"/>
      <c r="AA239" s="19" t="n">
        <v>0.0116125014966531</v>
      </c>
      <c r="AB239" s="19" t="n">
        <v>0.0132800544506146</v>
      </c>
      <c r="AC239" s="19" t="n">
        <v>0.0272201725652767</v>
      </c>
      <c r="AD239" s="19" t="n">
        <v>0.0240166519028922</v>
      </c>
      <c r="AE239" s="19"/>
      <c r="AF239" s="19" t="n">
        <v>0.0290980901227027</v>
      </c>
      <c r="AG239" s="19" t="n">
        <v>0.0102887844095558</v>
      </c>
      <c r="AH239" s="19" t="n">
        <v>0.00766185462648046</v>
      </c>
      <c r="AI239" s="19" t="n">
        <v>0.0397335136111799</v>
      </c>
      <c r="AJ239" s="19" t="n">
        <v>0.0123634183268401</v>
      </c>
      <c r="AK239" s="19" t="n">
        <v>0</v>
      </c>
      <c r="AL239" s="19" t="n">
        <v>0.0374257310862079</v>
      </c>
      <c r="AM239" s="19" t="n">
        <v>0</v>
      </c>
      <c r="AN239" s="19" t="n">
        <v>0.0365817526443219</v>
      </c>
      <c r="AO239" s="19" t="n">
        <v>0.0384156427546843</v>
      </c>
      <c r="AP239" s="19" t="n">
        <v>0.0280673099595779</v>
      </c>
      <c r="AQ239" s="19" t="n">
        <v>0.00638095007285921</v>
      </c>
      <c r="AR239" s="19" t="n">
        <v>0</v>
      </c>
      <c r="AS239" s="19" t="n">
        <v>0</v>
      </c>
      <c r="AT239" s="19" t="n">
        <v>0</v>
      </c>
      <c r="AU239" s="19" t="n">
        <v>0</v>
      </c>
      <c r="AV239" s="19" t="n">
        <v>0</v>
      </c>
      <c r="AW239" s="19" t="n">
        <v>0</v>
      </c>
      <c r="AX239" s="19" t="n">
        <v>0</v>
      </c>
    </row>
    <row r="240">
      <c r="B240" t="s">
        <v>133</v>
      </c>
      <c r="C240" s="19" t="n">
        <v>0.0552057705771558</v>
      </c>
      <c r="D240" s="19" t="n">
        <v>0.0809547860797294</v>
      </c>
      <c r="E240" s="19" t="n">
        <v>0.0695711150659524</v>
      </c>
      <c r="F240" s="19" t="n">
        <v>0.083019550889029</v>
      </c>
      <c r="G240" s="19" t="n">
        <v>0.0602416128957375</v>
      </c>
      <c r="H240" s="19" t="n">
        <v>0.0280887464357532</v>
      </c>
      <c r="I240" s="19" t="n">
        <v>0.0181207733499795</v>
      </c>
      <c r="J240" s="19"/>
      <c r="K240" s="19" t="n">
        <v>0.0516283148757233</v>
      </c>
      <c r="L240" s="19" t="n">
        <v>0.0587470417610709</v>
      </c>
      <c r="M240" s="19"/>
      <c r="N240" s="19" t="n">
        <v>0.0604381978242783</v>
      </c>
      <c r="O240" s="19" t="n">
        <v>0.0474096122063643</v>
      </c>
      <c r="P240" s="19" t="n">
        <v>0.0477298133276017</v>
      </c>
      <c r="Q240" s="19" t="n">
        <v>0.0273555584022135</v>
      </c>
      <c r="R240" s="19" t="n">
        <v>0.0381335918733776</v>
      </c>
      <c r="S240" s="19" t="n">
        <v>0.0664249281312698</v>
      </c>
      <c r="T240" s="19" t="n">
        <v>0.0797335083044176</v>
      </c>
      <c r="U240" s="19" t="n">
        <v>0.0721390289333363</v>
      </c>
      <c r="V240" s="19" t="n">
        <v>0.0669778487599246</v>
      </c>
      <c r="W240" s="19" t="n">
        <v>0.029126616213374</v>
      </c>
      <c r="X240" s="19" t="n">
        <v>0.0911093238175019</v>
      </c>
      <c r="Y240" s="19" t="n">
        <v>0.061678338165845</v>
      </c>
      <c r="Z240" s="19"/>
      <c r="AA240" s="19" t="n">
        <v>0.0362162701474295</v>
      </c>
      <c r="AB240" s="19" t="n">
        <v>0.0456899693787572</v>
      </c>
      <c r="AC240" s="19" t="n">
        <v>0.0758653220105438</v>
      </c>
      <c r="AD240" s="19" t="n">
        <v>0.0688295466474346</v>
      </c>
      <c r="AE240" s="19"/>
      <c r="AF240" s="19" t="n">
        <v>0.108388613058428</v>
      </c>
      <c r="AG240" s="19" t="n">
        <v>0.0467275486297573</v>
      </c>
      <c r="AH240" s="19" t="n">
        <v>0.0356768835258962</v>
      </c>
      <c r="AI240" s="19" t="n">
        <v>0.0769562878926272</v>
      </c>
      <c r="AJ240" s="19" t="n">
        <v>0.0507202656069896</v>
      </c>
      <c r="AK240" s="19" t="n">
        <v>0.0553614197803099</v>
      </c>
      <c r="AL240" s="19" t="n">
        <v>0.0422584343807285</v>
      </c>
      <c r="AM240" s="19" t="n">
        <v>0</v>
      </c>
      <c r="AN240" s="19" t="n">
        <v>0.059051542435129</v>
      </c>
      <c r="AO240" s="19" t="n">
        <v>0.075882816446622</v>
      </c>
      <c r="AP240" s="19" t="n">
        <v>0.0827726898799169</v>
      </c>
      <c r="AQ240" s="19" t="n">
        <v>0.0266318908996213</v>
      </c>
      <c r="AR240" s="19" t="n">
        <v>0.104018481518027</v>
      </c>
      <c r="AS240" s="19" t="n">
        <v>0.102765527420802</v>
      </c>
      <c r="AT240" s="19" t="n">
        <v>0</v>
      </c>
      <c r="AU240" s="19" t="n">
        <v>0.504380017574563</v>
      </c>
      <c r="AV240" s="19" t="n">
        <v>0</v>
      </c>
      <c r="AW240" s="19" t="n">
        <v>0</v>
      </c>
      <c r="AX240" s="19" t="n">
        <v>0</v>
      </c>
    </row>
    <row r="241">
      <c r="B241" t="s">
        <v>134</v>
      </c>
      <c r="C241" s="19" t="n">
        <v>0.174131088058608</v>
      </c>
      <c r="D241" s="19" t="n">
        <v>0.221844505053948</v>
      </c>
      <c r="E241" s="19" t="n">
        <v>0.160959404377851</v>
      </c>
      <c r="F241" s="19" t="n">
        <v>0.151093707931645</v>
      </c>
      <c r="G241" s="19" t="n">
        <v>0.185931542437216</v>
      </c>
      <c r="H241" s="19" t="n">
        <v>0.170237249324325</v>
      </c>
      <c r="I241" s="19" t="n">
        <v>0.165063204607373</v>
      </c>
      <c r="J241" s="19"/>
      <c r="K241" s="19" t="n">
        <v>0.173588788780585</v>
      </c>
      <c r="L241" s="19" t="n">
        <v>0.174827511411442</v>
      </c>
      <c r="M241" s="19"/>
      <c r="N241" s="19" t="n">
        <v>0.15656840653619</v>
      </c>
      <c r="O241" s="19" t="n">
        <v>0.158202296045284</v>
      </c>
      <c r="P241" s="19" t="n">
        <v>0.1550551559609</v>
      </c>
      <c r="Q241" s="19" t="n">
        <v>0.186349596012986</v>
      </c>
      <c r="R241" s="19" t="n">
        <v>0.125316817135413</v>
      </c>
      <c r="S241" s="19" t="n">
        <v>0.260104956201756</v>
      </c>
      <c r="T241" s="19" t="n">
        <v>0.162042951202364</v>
      </c>
      <c r="U241" s="19" t="n">
        <v>0.201186693513098</v>
      </c>
      <c r="V241" s="19" t="n">
        <v>0.19119726124771</v>
      </c>
      <c r="W241" s="19" t="n">
        <v>0.193036791567859</v>
      </c>
      <c r="X241" s="19" t="n">
        <v>0.127070090363943</v>
      </c>
      <c r="Y241" s="19" t="n">
        <v>0.150211427807592</v>
      </c>
      <c r="Z241" s="19"/>
      <c r="AA241" s="19" t="n">
        <v>0.130734046837438</v>
      </c>
      <c r="AB241" s="19" t="n">
        <v>0.174847939806066</v>
      </c>
      <c r="AC241" s="19" t="n">
        <v>0.168997695140902</v>
      </c>
      <c r="AD241" s="19" t="n">
        <v>0.217278625804756</v>
      </c>
      <c r="AE241" s="19"/>
      <c r="AF241" s="19" t="n">
        <v>0.211296076919561</v>
      </c>
      <c r="AG241" s="19" t="n">
        <v>0.176578019765754</v>
      </c>
      <c r="AH241" s="19" t="n">
        <v>0.167433031830168</v>
      </c>
      <c r="AI241" s="19" t="n">
        <v>0.107465009691835</v>
      </c>
      <c r="AJ241" s="19" t="n">
        <v>0.368849546639511</v>
      </c>
      <c r="AK241" s="19" t="n">
        <v>0.0435532123440872</v>
      </c>
      <c r="AL241" s="19" t="n">
        <v>0.167678547697863</v>
      </c>
      <c r="AM241" s="19" t="n">
        <v>0</v>
      </c>
      <c r="AN241" s="19" t="n">
        <v>0.11819952264755</v>
      </c>
      <c r="AO241" s="19" t="n">
        <v>0.189492968451762</v>
      </c>
      <c r="AP241" s="19" t="n">
        <v>0.0572430963049768</v>
      </c>
      <c r="AQ241" s="19" t="n">
        <v>0.238465491738146</v>
      </c>
      <c r="AR241" s="19" t="n">
        <v>0.0931682180630158</v>
      </c>
      <c r="AS241" s="19" t="n">
        <v>0.108789265320331</v>
      </c>
      <c r="AT241" s="19" t="n">
        <v>0</v>
      </c>
      <c r="AU241" s="19" t="n">
        <v>0</v>
      </c>
      <c r="AV241" s="19" t="n">
        <v>0.21984154809506</v>
      </c>
      <c r="AW241" s="19" t="n">
        <v>0</v>
      </c>
      <c r="AX241" s="19" t="n">
        <v>0.242293032388405</v>
      </c>
    </row>
    <row r="242">
      <c r="B242" t="s">
        <v>135</v>
      </c>
      <c r="C242" s="19" t="n">
        <v>0.468224952597443</v>
      </c>
      <c r="D242" s="19" t="n">
        <v>0.371274688281826</v>
      </c>
      <c r="E242" s="19" t="n">
        <v>0.409817000755445</v>
      </c>
      <c r="F242" s="19" t="n">
        <v>0.39948198933123</v>
      </c>
      <c r="G242" s="19" t="n">
        <v>0.484849792885386</v>
      </c>
      <c r="H242" s="19" t="n">
        <v>0.563893927640002</v>
      </c>
      <c r="I242" s="19" t="n">
        <v>0.557628022232482</v>
      </c>
      <c r="J242" s="19"/>
      <c r="K242" s="19" t="n">
        <v>0.461109600858393</v>
      </c>
      <c r="L242" s="19" t="n">
        <v>0.474650575537943</v>
      </c>
      <c r="M242" s="19"/>
      <c r="N242" s="19" t="n">
        <v>0.374525619132109</v>
      </c>
      <c r="O242" s="19" t="n">
        <v>0.535032268814773</v>
      </c>
      <c r="P242" s="19" t="n">
        <v>0.492847077512177</v>
      </c>
      <c r="Q242" s="19" t="n">
        <v>0.528833781852656</v>
      </c>
      <c r="R242" s="19" t="n">
        <v>0.520559017720213</v>
      </c>
      <c r="S242" s="19" t="n">
        <v>0.417003945650263</v>
      </c>
      <c r="T242" s="19" t="n">
        <v>0.441263237746648</v>
      </c>
      <c r="U242" s="19" t="n">
        <v>0.502707567473971</v>
      </c>
      <c r="V242" s="19" t="n">
        <v>0.407783081323486</v>
      </c>
      <c r="W242" s="19" t="n">
        <v>0.503914864161496</v>
      </c>
      <c r="X242" s="19" t="n">
        <v>0.47757179026827</v>
      </c>
      <c r="Y242" s="19" t="n">
        <v>0.524562425575021</v>
      </c>
      <c r="Z242" s="19"/>
      <c r="AA242" s="19" t="n">
        <v>0.476060398678613</v>
      </c>
      <c r="AB242" s="19" t="n">
        <v>0.534083524357724</v>
      </c>
      <c r="AC242" s="19" t="n">
        <v>0.419995921902589</v>
      </c>
      <c r="AD242" s="19" t="n">
        <v>0.445713943464272</v>
      </c>
      <c r="AE242" s="19"/>
      <c r="AF242" s="19" t="n">
        <v>0.326365266331319</v>
      </c>
      <c r="AG242" s="19" t="n">
        <v>0.544942506474862</v>
      </c>
      <c r="AH242" s="19" t="n">
        <v>0.446076818060964</v>
      </c>
      <c r="AI242" s="19" t="n">
        <v>0.338168798795398</v>
      </c>
      <c r="AJ242" s="19" t="n">
        <v>0.338923344883735</v>
      </c>
      <c r="AK242" s="19" t="n">
        <v>0.423701246095919</v>
      </c>
      <c r="AL242" s="19" t="n">
        <v>0.431438260330572</v>
      </c>
      <c r="AM242" s="19" t="n">
        <v>0.534445761093102</v>
      </c>
      <c r="AN242" s="19" t="n">
        <v>0.432370356359221</v>
      </c>
      <c r="AO242" s="19" t="n">
        <v>0.448356312424429</v>
      </c>
      <c r="AP242" s="19" t="n">
        <v>0.458769867887482</v>
      </c>
      <c r="AQ242" s="19" t="n">
        <v>0.45625449811981</v>
      </c>
      <c r="AR242" s="19" t="n">
        <v>0.604705704696393</v>
      </c>
      <c r="AS242" s="19" t="n">
        <v>0.281619357755247</v>
      </c>
      <c r="AT242" s="19" t="n">
        <v>0.610897407931974</v>
      </c>
      <c r="AU242" s="19" t="n">
        <v>0.495619982425437</v>
      </c>
      <c r="AV242" s="19" t="n">
        <v>0.392591767067897</v>
      </c>
      <c r="AW242" s="19" t="n">
        <v>0.381473957467181</v>
      </c>
      <c r="AX242" s="19" t="n">
        <v>0.277914084528257</v>
      </c>
    </row>
    <row r="243">
      <c r="B243" t="s">
        <v>136</v>
      </c>
      <c r="C243" s="19" t="n">
        <v>0.271361740554124</v>
      </c>
      <c r="D243" s="19" t="n">
        <v>0.275662486060209</v>
      </c>
      <c r="E243" s="19" t="n">
        <v>0.308888670643143</v>
      </c>
      <c r="F243" s="19" t="n">
        <v>0.332545144506079</v>
      </c>
      <c r="G243" s="19" t="n">
        <v>0.24890397494678</v>
      </c>
      <c r="H243" s="19" t="n">
        <v>0.210591660851748</v>
      </c>
      <c r="I243" s="19" t="n">
        <v>0.247467312950142</v>
      </c>
      <c r="J243" s="19"/>
      <c r="K243" s="19" t="n">
        <v>0.284775004253594</v>
      </c>
      <c r="L243" s="19" t="n">
        <v>0.258544739076353</v>
      </c>
      <c r="M243" s="19"/>
      <c r="N243" s="19" t="n">
        <v>0.360714663477575</v>
      </c>
      <c r="O243" s="19" t="n">
        <v>0.237913322107359</v>
      </c>
      <c r="P243" s="19" t="n">
        <v>0.292575136675514</v>
      </c>
      <c r="Q243" s="19" t="n">
        <v>0.229527520301304</v>
      </c>
      <c r="R243" s="19" t="n">
        <v>0.285224296786753</v>
      </c>
      <c r="S243" s="19" t="n">
        <v>0.240630160232204</v>
      </c>
      <c r="T243" s="19" t="n">
        <v>0.265845122200129</v>
      </c>
      <c r="U243" s="19" t="n">
        <v>0.199822563285398</v>
      </c>
      <c r="V243" s="19" t="n">
        <v>0.289784555838686</v>
      </c>
      <c r="W243" s="19" t="n">
        <v>0.245679139974343</v>
      </c>
      <c r="X243" s="19" t="n">
        <v>0.274646699339353</v>
      </c>
      <c r="Y243" s="19" t="n">
        <v>0.242751211446018</v>
      </c>
      <c r="Z243" s="19"/>
      <c r="AA243" s="19" t="n">
        <v>0.336575248964577</v>
      </c>
      <c r="AB243" s="19" t="n">
        <v>0.218956881630411</v>
      </c>
      <c r="AC243" s="19" t="n">
        <v>0.295188352532597</v>
      </c>
      <c r="AD243" s="19" t="n">
        <v>0.231881554063565</v>
      </c>
      <c r="AE243" s="19"/>
      <c r="AF243" s="19" t="n">
        <v>0.318516547580488</v>
      </c>
      <c r="AG243" s="19" t="n">
        <v>0.212852652722969</v>
      </c>
      <c r="AH243" s="19" t="n">
        <v>0.336038298529853</v>
      </c>
      <c r="AI243" s="19" t="n">
        <v>0.427100966798958</v>
      </c>
      <c r="AJ243" s="19" t="n">
        <v>0.169755426161901</v>
      </c>
      <c r="AK243" s="19" t="n">
        <v>0.442454879553642</v>
      </c>
      <c r="AL243" s="19" t="n">
        <v>0.298623300253307</v>
      </c>
      <c r="AM243" s="19" t="n">
        <v>0.465554238906898</v>
      </c>
      <c r="AN243" s="19" t="n">
        <v>0.338409944257946</v>
      </c>
      <c r="AO243" s="19" t="n">
        <v>0.23606486482753</v>
      </c>
      <c r="AP243" s="19" t="n">
        <v>0.34718314293305</v>
      </c>
      <c r="AQ243" s="19" t="n">
        <v>0.265218408539498</v>
      </c>
      <c r="AR243" s="19" t="n">
        <v>0.198107595722564</v>
      </c>
      <c r="AS243" s="19" t="n">
        <v>0.50682584950362</v>
      </c>
      <c r="AT243" s="19" t="n">
        <v>0.389102592068026</v>
      </c>
      <c r="AU243" s="19" t="n">
        <v>0</v>
      </c>
      <c r="AV243" s="19" t="n">
        <v>0.387566684837043</v>
      </c>
      <c r="AW243" s="19" t="n">
        <v>0.618526042532819</v>
      </c>
      <c r="AX243" s="19" t="n">
        <v>0.479792883083338</v>
      </c>
    </row>
    <row r="244">
      <c r="B244" t="s">
        <v>77</v>
      </c>
      <c r="C244" s="19" t="n">
        <v>0.0126121193593974</v>
      </c>
      <c r="D244" s="19" t="n">
        <v>0.0171183881343654</v>
      </c>
      <c r="E244" s="19" t="n">
        <v>0.0205044276001903</v>
      </c>
      <c r="F244" s="19" t="n">
        <v>0.017600489143088</v>
      </c>
      <c r="G244" s="19" t="n">
        <v>0.00308096644978567</v>
      </c>
      <c r="H244" s="19" t="n">
        <v>0.0161330160863843</v>
      </c>
      <c r="I244" s="19" t="n">
        <v>0.00456822995035576</v>
      </c>
      <c r="J244" s="19"/>
      <c r="K244" s="19" t="n">
        <v>0.00907167529072903</v>
      </c>
      <c r="L244" s="19" t="n">
        <v>0.0160762907004499</v>
      </c>
      <c r="M244" s="19"/>
      <c r="N244" s="19" t="n">
        <v>0.0148990917466169</v>
      </c>
      <c r="O244" s="19" t="n">
        <v>0.0100758285925654</v>
      </c>
      <c r="P244" s="19" t="n">
        <v>0.00600196580746563</v>
      </c>
      <c r="Q244" s="19" t="n">
        <v>0.0160592900816725</v>
      </c>
      <c r="R244" s="19" t="n">
        <v>0.00552999453229111</v>
      </c>
      <c r="S244" s="19" t="n">
        <v>0.00592060863510457</v>
      </c>
      <c r="T244" s="19" t="n">
        <v>0.0154815291498299</v>
      </c>
      <c r="U244" s="19" t="n">
        <v>0.012280783681391</v>
      </c>
      <c r="V244" s="19" t="n">
        <v>0.0198083546041166</v>
      </c>
      <c r="W244" s="19" t="n">
        <v>0.0163741785099054</v>
      </c>
      <c r="X244" s="19" t="n">
        <v>0.0196862617883529</v>
      </c>
      <c r="Y244" s="19" t="n">
        <v>0</v>
      </c>
      <c r="Z244" s="19"/>
      <c r="AA244" s="19" t="n">
        <v>0.00880153387528957</v>
      </c>
      <c r="AB244" s="19" t="n">
        <v>0.013141630376427</v>
      </c>
      <c r="AC244" s="19" t="n">
        <v>0.012732535848091</v>
      </c>
      <c r="AD244" s="19" t="n">
        <v>0.0122796781170805</v>
      </c>
      <c r="AE244" s="19"/>
      <c r="AF244" s="19" t="n">
        <v>0.0063354059875015</v>
      </c>
      <c r="AG244" s="19" t="n">
        <v>0.00861048799710132</v>
      </c>
      <c r="AH244" s="19" t="n">
        <v>0.00711311342663886</v>
      </c>
      <c r="AI244" s="19" t="n">
        <v>0.0105754232100016</v>
      </c>
      <c r="AJ244" s="19" t="n">
        <v>0.0593879983810232</v>
      </c>
      <c r="AK244" s="19" t="n">
        <v>0.0349292422260412</v>
      </c>
      <c r="AL244" s="19" t="n">
        <v>0.0225757262513219</v>
      </c>
      <c r="AM244" s="19" t="n">
        <v>0</v>
      </c>
      <c r="AN244" s="19" t="n">
        <v>0.0153868816558322</v>
      </c>
      <c r="AO244" s="19" t="n">
        <v>0.0117873950949728</v>
      </c>
      <c r="AP244" s="19" t="n">
        <v>0.0259638930349957</v>
      </c>
      <c r="AQ244" s="19" t="n">
        <v>0.00704876063006573</v>
      </c>
      <c r="AR244" s="19" t="n">
        <v>0</v>
      </c>
      <c r="AS244" s="19" t="n">
        <v>0</v>
      </c>
      <c r="AT244" s="19" t="n">
        <v>0</v>
      </c>
      <c r="AU244" s="19" t="n">
        <v>0</v>
      </c>
      <c r="AV244" s="19" t="n">
        <v>0</v>
      </c>
      <c r="AW244" s="19" t="n">
        <v>0</v>
      </c>
      <c r="AX244" s="19" t="n">
        <v>0</v>
      </c>
    </row>
    <row r="245">
      <c r="C245" s="19"/>
      <c r="D245" s="19"/>
      <c r="E245" s="19"/>
      <c r="F245" s="19"/>
      <c r="G245" s="19"/>
      <c r="H245" s="19"/>
      <c r="I245" s="19"/>
      <c r="J245" s="19"/>
      <c r="K245" s="19"/>
      <c r="L245" s="19"/>
      <c r="M245" s="19"/>
      <c r="N245" s="19"/>
      <c r="O245" s="19"/>
      <c r="P245" s="19"/>
      <c r="Q245" s="19"/>
      <c r="R245" s="19"/>
      <c r="S245" s="19"/>
      <c r="T245" s="19"/>
      <c r="U245" s="19"/>
      <c r="V245" s="19"/>
      <c r="W245" s="19"/>
      <c r="X245" s="19"/>
      <c r="Y245" s="19"/>
      <c r="Z245" s="19"/>
      <c r="AA245" s="19"/>
      <c r="AB245" s="19"/>
      <c r="AC245" s="19"/>
      <c r="AD245" s="19"/>
      <c r="AE245" s="19"/>
      <c r="AF245" s="19"/>
      <c r="AG245" s="19"/>
      <c r="AH245" s="19"/>
      <c r="AI245" s="19"/>
      <c r="AJ245" s="19"/>
      <c r="AK245" s="19"/>
      <c r="AL245" s="19"/>
      <c r="AM245" s="19"/>
      <c r="AN245" s="19"/>
      <c r="AO245" s="19"/>
      <c r="AP245" s="19"/>
      <c r="AQ245" s="19"/>
      <c r="AR245" s="19"/>
      <c r="AS245" s="19"/>
      <c r="AT245" s="19"/>
      <c r="AU245" s="19"/>
      <c r="AV245" s="19"/>
      <c r="AW245" s="19"/>
      <c r="AX245" s="19"/>
    </row>
    <row r="246">
      <c r="B246" s="7" t="s">
        <v>163</v>
      </c>
      <c r="C246" s="19"/>
      <c r="D246" s="19"/>
      <c r="E246" s="19"/>
      <c r="F246" s="19"/>
      <c r="G246" s="19"/>
      <c r="H246" s="19"/>
      <c r="I246" s="19"/>
      <c r="J246" s="19"/>
      <c r="K246" s="19"/>
      <c r="L246" s="19"/>
      <c r="M246" s="19"/>
      <c r="N246" s="19"/>
      <c r="O246" s="19"/>
      <c r="P246" s="19"/>
      <c r="Q246" s="19"/>
      <c r="R246" s="19"/>
      <c r="S246" s="19"/>
      <c r="T246" s="19"/>
      <c r="U246" s="19"/>
      <c r="V246" s="19"/>
      <c r="W246" s="19"/>
      <c r="X246" s="19"/>
      <c r="Y246" s="19"/>
      <c r="Z246" s="19"/>
      <c r="AA246" s="19"/>
      <c r="AB246" s="19"/>
      <c r="AC246" s="19"/>
      <c r="AD246" s="19"/>
      <c r="AE246" s="19"/>
      <c r="AF246" s="19"/>
      <c r="AG246" s="19"/>
      <c r="AH246" s="19"/>
      <c r="AI246" s="19"/>
      <c r="AJ246" s="19"/>
      <c r="AK246" s="19"/>
      <c r="AL246" s="19"/>
      <c r="AM246" s="19"/>
      <c r="AN246" s="19"/>
      <c r="AO246" s="19"/>
      <c r="AP246" s="19"/>
      <c r="AQ246" s="19"/>
      <c r="AR246" s="19"/>
      <c r="AS246" s="19"/>
      <c r="AT246" s="19"/>
      <c r="AU246" s="19"/>
      <c r="AV246" s="19"/>
      <c r="AW246" s="19"/>
      <c r="AX246" s="19"/>
    </row>
    <row r="247">
      <c r="B247" s="23" t="s">
        <v>79</v>
      </c>
      <c r="C247" s="19"/>
      <c r="D247" s="19"/>
      <c r="E247" s="19"/>
      <c r="F247" s="19"/>
      <c r="G247" s="19"/>
      <c r="H247" s="19"/>
      <c r="I247" s="19"/>
      <c r="J247" s="19"/>
      <c r="K247" s="19"/>
      <c r="L247" s="19"/>
      <c r="M247" s="19"/>
      <c r="N247" s="19"/>
      <c r="O247" s="19"/>
      <c r="P247" s="19"/>
      <c r="Q247" s="19"/>
      <c r="R247" s="19"/>
      <c r="S247" s="19"/>
      <c r="T247" s="19"/>
      <c r="U247" s="19"/>
      <c r="V247" s="19"/>
      <c r="W247" s="19"/>
      <c r="X247" s="19"/>
      <c r="Y247" s="19"/>
      <c r="Z247" s="19"/>
      <c r="AA247" s="19"/>
      <c r="AB247" s="19"/>
      <c r="AC247" s="19"/>
      <c r="AD247" s="19"/>
      <c r="AE247" s="19"/>
      <c r="AF247" s="19"/>
      <c r="AG247" s="19"/>
      <c r="AH247" s="19"/>
      <c r="AI247" s="19"/>
      <c r="AJ247" s="19"/>
      <c r="AK247" s="19"/>
      <c r="AL247" s="19"/>
      <c r="AM247" s="19"/>
      <c r="AN247" s="19"/>
      <c r="AO247" s="19"/>
      <c r="AP247" s="19"/>
      <c r="AQ247" s="19"/>
      <c r="AR247" s="19"/>
      <c r="AS247" s="19"/>
      <c r="AT247" s="19"/>
      <c r="AU247" s="19"/>
      <c r="AV247" s="19"/>
      <c r="AW247" s="19"/>
      <c r="AX247" s="19"/>
    </row>
    <row r="248">
      <c r="B248" t="s">
        <v>132</v>
      </c>
      <c r="C248" s="19" t="n">
        <v>0.0416951739145815</v>
      </c>
      <c r="D248" s="19" t="n">
        <v>0.0263253385008976</v>
      </c>
      <c r="E248" s="19" t="n">
        <v>0.023810863422572</v>
      </c>
      <c r="F248" s="19" t="n">
        <v>0.0241316654754538</v>
      </c>
      <c r="G248" s="19" t="n">
        <v>0.0300476489730632</v>
      </c>
      <c r="H248" s="19" t="n">
        <v>0.0526071092725669</v>
      </c>
      <c r="I248" s="19" t="n">
        <v>0.0827303426108803</v>
      </c>
      <c r="J248" s="19"/>
      <c r="K248" s="19" t="n">
        <v>0.0469806590943753</v>
      </c>
      <c r="L248" s="19" t="n">
        <v>0.0365818322730104</v>
      </c>
      <c r="M248" s="19"/>
      <c r="N248" s="19" t="n">
        <v>0.017824241192091</v>
      </c>
      <c r="O248" s="19" t="n">
        <v>0.0528398289706</v>
      </c>
      <c r="P248" s="19" t="n">
        <v>0.0409848609611168</v>
      </c>
      <c r="Q248" s="19" t="n">
        <v>0.035443268586218</v>
      </c>
      <c r="R248" s="19" t="n">
        <v>0.0493467328975995</v>
      </c>
      <c r="S248" s="19" t="n">
        <v>0.0418121862674519</v>
      </c>
      <c r="T248" s="19" t="n">
        <v>0.0540749968272848</v>
      </c>
      <c r="U248" s="19" t="n">
        <v>0.0435505060303732</v>
      </c>
      <c r="V248" s="19" t="n">
        <v>0.055576497155225</v>
      </c>
      <c r="W248" s="19" t="n">
        <v>0.0534556817624793</v>
      </c>
      <c r="X248" s="19" t="n">
        <v>0.00950065817440408</v>
      </c>
      <c r="Y248" s="19" t="n">
        <v>0.0391677826151264</v>
      </c>
      <c r="Z248" s="19"/>
      <c r="AA248" s="19" t="n">
        <v>0.0273266815017778</v>
      </c>
      <c r="AB248" s="19" t="n">
        <v>0.0502221001243735</v>
      </c>
      <c r="AC248" s="19" t="n">
        <v>0.0323859985459484</v>
      </c>
      <c r="AD248" s="19" t="n">
        <v>0.0576160080904068</v>
      </c>
      <c r="AE248" s="19"/>
      <c r="AF248" s="19" t="n">
        <v>0.0299030150165653</v>
      </c>
      <c r="AG248" s="19" t="n">
        <v>0.0683946989736359</v>
      </c>
      <c r="AH248" s="19" t="n">
        <v>0.0290891453046865</v>
      </c>
      <c r="AI248" s="19" t="n">
        <v>0.0192062978240828</v>
      </c>
      <c r="AJ248" s="19" t="n">
        <v>0.0292389841449688</v>
      </c>
      <c r="AK248" s="19" t="n">
        <v>0</v>
      </c>
      <c r="AL248" s="19" t="n">
        <v>0.00729738965557191</v>
      </c>
      <c r="AM248" s="19" t="n">
        <v>0</v>
      </c>
      <c r="AN248" s="19" t="n">
        <v>0.0137702831401539</v>
      </c>
      <c r="AO248" s="19" t="n">
        <v>0.045248202815504</v>
      </c>
      <c r="AP248" s="19" t="n">
        <v>0.0291516560010116</v>
      </c>
      <c r="AQ248" s="19" t="n">
        <v>0.0184987163827077</v>
      </c>
      <c r="AR248" s="19" t="n">
        <v>0</v>
      </c>
      <c r="AS248" s="19" t="n">
        <v>0</v>
      </c>
      <c r="AT248" s="19" t="n">
        <v>0</v>
      </c>
      <c r="AU248" s="19" t="n">
        <v>0</v>
      </c>
      <c r="AV248" s="19" t="n">
        <v>0</v>
      </c>
      <c r="AW248" s="19" t="n">
        <v>0</v>
      </c>
      <c r="AX248" s="19" t="n">
        <v>0</v>
      </c>
    </row>
    <row r="249">
      <c r="B249" t="s">
        <v>133</v>
      </c>
      <c r="C249" s="19" t="n">
        <v>0.131883423487042</v>
      </c>
      <c r="D249" s="19" t="n">
        <v>0.106660645783319</v>
      </c>
      <c r="E249" s="19" t="n">
        <v>0.0955029369878883</v>
      </c>
      <c r="F249" s="19" t="n">
        <v>0.0642178117229793</v>
      </c>
      <c r="G249" s="19" t="n">
        <v>0.129733021639471</v>
      </c>
      <c r="H249" s="19" t="n">
        <v>0.166864927990227</v>
      </c>
      <c r="I249" s="19" t="n">
        <v>0.211173858582852</v>
      </c>
      <c r="J249" s="19"/>
      <c r="K249" s="19" t="n">
        <v>0.125029348476292</v>
      </c>
      <c r="L249" s="19" t="n">
        <v>0.137730438599963</v>
      </c>
      <c r="M249" s="19"/>
      <c r="N249" s="19" t="n">
        <v>0.0981624658968293</v>
      </c>
      <c r="O249" s="19" t="n">
        <v>0.128070729870687</v>
      </c>
      <c r="P249" s="19" t="n">
        <v>0.126107862776365</v>
      </c>
      <c r="Q249" s="19" t="n">
        <v>0.126171228268924</v>
      </c>
      <c r="R249" s="19" t="n">
        <v>0.132256173296834</v>
      </c>
      <c r="S249" s="19" t="n">
        <v>0.109100626585798</v>
      </c>
      <c r="T249" s="19" t="n">
        <v>0.126327750566887</v>
      </c>
      <c r="U249" s="19" t="n">
        <v>0.19386070491176</v>
      </c>
      <c r="V249" s="19" t="n">
        <v>0.144324021582268</v>
      </c>
      <c r="W249" s="19" t="n">
        <v>0.159187560502766</v>
      </c>
      <c r="X249" s="19" t="n">
        <v>0.154056832106811</v>
      </c>
      <c r="Y249" s="19" t="n">
        <v>0.173599140968189</v>
      </c>
      <c r="Z249" s="19"/>
      <c r="AA249" s="19" t="n">
        <v>0.0963745661697355</v>
      </c>
      <c r="AB249" s="19" t="n">
        <v>0.172554767300118</v>
      </c>
      <c r="AC249" s="19" t="n">
        <v>0.12616784414382</v>
      </c>
      <c r="AD249" s="19" t="n">
        <v>0.13236789571476</v>
      </c>
      <c r="AE249" s="19"/>
      <c r="AF249" s="19" t="n">
        <v>0.083010806888976</v>
      </c>
      <c r="AG249" s="19" t="n">
        <v>0.193503207762404</v>
      </c>
      <c r="AH249" s="19" t="n">
        <v>0.11653052735527</v>
      </c>
      <c r="AI249" s="19" t="n">
        <v>0.0665703897257947</v>
      </c>
      <c r="AJ249" s="19" t="n">
        <v>0.0661966475356883</v>
      </c>
      <c r="AK249" s="19" t="n">
        <v>0.0346708582383731</v>
      </c>
      <c r="AL249" s="19" t="n">
        <v>0.0868903187515986</v>
      </c>
      <c r="AM249" s="19" t="n">
        <v>0.465554238906898</v>
      </c>
      <c r="AN249" s="19" t="n">
        <v>0.0387758041595433</v>
      </c>
      <c r="AO249" s="19" t="n">
        <v>0.121200774118414</v>
      </c>
      <c r="AP249" s="19" t="n">
        <v>0.15563872958301</v>
      </c>
      <c r="AQ249" s="19" t="n">
        <v>0.0893032612201863</v>
      </c>
      <c r="AR249" s="19" t="n">
        <v>0.122057392965152</v>
      </c>
      <c r="AS249" s="19" t="n">
        <v>0.102765527420802</v>
      </c>
      <c r="AT249" s="19" t="n">
        <v>0</v>
      </c>
      <c r="AU249" s="19" t="n">
        <v>0</v>
      </c>
      <c r="AV249" s="19" t="n">
        <v>0.21984154809506</v>
      </c>
      <c r="AW249" s="19" t="n">
        <v>0</v>
      </c>
      <c r="AX249" s="19" t="n">
        <v>0.277914084528257</v>
      </c>
    </row>
    <row r="250">
      <c r="B250" t="s">
        <v>134</v>
      </c>
      <c r="C250" s="19" t="n">
        <v>0.27774441448292</v>
      </c>
      <c r="D250" s="19" t="n">
        <v>0.196184074995342</v>
      </c>
      <c r="E250" s="19" t="n">
        <v>0.196743716880639</v>
      </c>
      <c r="F250" s="19" t="n">
        <v>0.243817774194302</v>
      </c>
      <c r="G250" s="19" t="n">
        <v>0.298157984671204</v>
      </c>
      <c r="H250" s="19" t="n">
        <v>0.30096909371885</v>
      </c>
      <c r="I250" s="19" t="n">
        <v>0.392657856984742</v>
      </c>
      <c r="J250" s="19"/>
      <c r="K250" s="19" t="n">
        <v>0.26162506200687</v>
      </c>
      <c r="L250" s="19" t="n">
        <v>0.293728647243525</v>
      </c>
      <c r="M250" s="19"/>
      <c r="N250" s="19" t="n">
        <v>0.209894342375816</v>
      </c>
      <c r="O250" s="19" t="n">
        <v>0.319966136533004</v>
      </c>
      <c r="P250" s="19" t="n">
        <v>0.296794525255798</v>
      </c>
      <c r="Q250" s="19" t="n">
        <v>0.3150823835449</v>
      </c>
      <c r="R250" s="19" t="n">
        <v>0.228909636846848</v>
      </c>
      <c r="S250" s="19" t="n">
        <v>0.29488586211523</v>
      </c>
      <c r="T250" s="19" t="n">
        <v>0.239459611415121</v>
      </c>
      <c r="U250" s="19" t="n">
        <v>0.287435573333274</v>
      </c>
      <c r="V250" s="19" t="n">
        <v>0.245247154544081</v>
      </c>
      <c r="W250" s="19" t="n">
        <v>0.339361859131287</v>
      </c>
      <c r="X250" s="19" t="n">
        <v>0.348092274937045</v>
      </c>
      <c r="Y250" s="19" t="n">
        <v>0.215713776779787</v>
      </c>
      <c r="Z250" s="19"/>
      <c r="AA250" s="19" t="n">
        <v>0.218436127191753</v>
      </c>
      <c r="AB250" s="19" t="n">
        <v>0.304984966948189</v>
      </c>
      <c r="AC250" s="19" t="n">
        <v>0.26237822023183</v>
      </c>
      <c r="AD250" s="19" t="n">
        <v>0.326160966145065</v>
      </c>
      <c r="AE250" s="19"/>
      <c r="AF250" s="19" t="n">
        <v>0.238757713365246</v>
      </c>
      <c r="AG250" s="19" t="n">
        <v>0.375400338858002</v>
      </c>
      <c r="AH250" s="19" t="n">
        <v>0.227124390886641</v>
      </c>
      <c r="AI250" s="19" t="n">
        <v>0.105982581096172</v>
      </c>
      <c r="AJ250" s="19" t="n">
        <v>0.289539521571803</v>
      </c>
      <c r="AK250" s="19" t="n">
        <v>0.0731381393371382</v>
      </c>
      <c r="AL250" s="19" t="n">
        <v>0.138580601647512</v>
      </c>
      <c r="AM250" s="19" t="n">
        <v>0</v>
      </c>
      <c r="AN250" s="19" t="n">
        <v>0.213497617105687</v>
      </c>
      <c r="AO250" s="19" t="n">
        <v>0.263297059346172</v>
      </c>
      <c r="AP250" s="19" t="n">
        <v>0.0998076907703041</v>
      </c>
      <c r="AQ250" s="19" t="n">
        <v>0.302175279026999</v>
      </c>
      <c r="AR250" s="19" t="n">
        <v>0.104018481518027</v>
      </c>
      <c r="AS250" s="19" t="n">
        <v>0</v>
      </c>
      <c r="AT250" s="19" t="n">
        <v>0.610897407931974</v>
      </c>
      <c r="AU250" s="19" t="n">
        <v>0.495619982425437</v>
      </c>
      <c r="AV250" s="19" t="n">
        <v>0</v>
      </c>
      <c r="AW250" s="19" t="n">
        <v>0</v>
      </c>
      <c r="AX250" s="19" t="n">
        <v>0</v>
      </c>
    </row>
    <row r="251">
      <c r="B251" t="s">
        <v>135</v>
      </c>
      <c r="C251" s="19" t="n">
        <v>0.346864349333183</v>
      </c>
      <c r="D251" s="19" t="n">
        <v>0.405086582377086</v>
      </c>
      <c r="E251" s="19" t="n">
        <v>0.371011249524594</v>
      </c>
      <c r="F251" s="19" t="n">
        <v>0.412999523642008</v>
      </c>
      <c r="G251" s="19" t="n">
        <v>0.330916953544752</v>
      </c>
      <c r="H251" s="19" t="n">
        <v>0.34915892294827</v>
      </c>
      <c r="I251" s="19" t="n">
        <v>0.246698438387066</v>
      </c>
      <c r="J251" s="19"/>
      <c r="K251" s="19" t="n">
        <v>0.364734621948375</v>
      </c>
      <c r="L251" s="19" t="n">
        <v>0.329774345123687</v>
      </c>
      <c r="M251" s="19"/>
      <c r="N251" s="19" t="n">
        <v>0.358757470516955</v>
      </c>
      <c r="O251" s="19" t="n">
        <v>0.372539927773186</v>
      </c>
      <c r="P251" s="19" t="n">
        <v>0.329989587228759</v>
      </c>
      <c r="Q251" s="19" t="n">
        <v>0.349306911520466</v>
      </c>
      <c r="R251" s="19" t="n">
        <v>0.364895135156206</v>
      </c>
      <c r="S251" s="19" t="n">
        <v>0.388860824071184</v>
      </c>
      <c r="T251" s="19" t="n">
        <v>0.340720136582649</v>
      </c>
      <c r="U251" s="19" t="n">
        <v>0.323934939773368</v>
      </c>
      <c r="V251" s="19" t="n">
        <v>0.357912059622657</v>
      </c>
      <c r="W251" s="19" t="n">
        <v>0.282367132192757</v>
      </c>
      <c r="X251" s="19" t="n">
        <v>0.304353158501916</v>
      </c>
      <c r="Y251" s="19" t="n">
        <v>0.32033034548757</v>
      </c>
      <c r="Z251" s="19"/>
      <c r="AA251" s="19" t="n">
        <v>0.380370315315068</v>
      </c>
      <c r="AB251" s="19" t="n">
        <v>0.320253421786585</v>
      </c>
      <c r="AC251" s="19" t="n">
        <v>0.370925260598701</v>
      </c>
      <c r="AD251" s="19" t="n">
        <v>0.324040743073986</v>
      </c>
      <c r="AE251" s="19"/>
      <c r="AF251" s="19" t="n">
        <v>0.352757862660182</v>
      </c>
      <c r="AG251" s="19" t="n">
        <v>0.27856754370099</v>
      </c>
      <c r="AH251" s="19" t="n">
        <v>0.373307845414822</v>
      </c>
      <c r="AI251" s="19" t="n">
        <v>0.359069174839403</v>
      </c>
      <c r="AJ251" s="19" t="n">
        <v>0.373987301777027</v>
      </c>
      <c r="AK251" s="19" t="n">
        <v>0.474610214585514</v>
      </c>
      <c r="AL251" s="19" t="n">
        <v>0.430585992446092</v>
      </c>
      <c r="AM251" s="19" t="n">
        <v>0.534445761093102</v>
      </c>
      <c r="AN251" s="19" t="n">
        <v>0.433857155777589</v>
      </c>
      <c r="AO251" s="19" t="n">
        <v>0.425599073448104</v>
      </c>
      <c r="AP251" s="19" t="n">
        <v>0.402788737750869</v>
      </c>
      <c r="AQ251" s="19" t="n">
        <v>0.342584704886812</v>
      </c>
      <c r="AR251" s="19" t="n">
        <v>0.669702196036963</v>
      </c>
      <c r="AS251" s="19" t="n">
        <v>0.573857392038372</v>
      </c>
      <c r="AT251" s="19" t="n">
        <v>0.389102592068026</v>
      </c>
      <c r="AU251" s="19" t="n">
        <v>0</v>
      </c>
      <c r="AV251" s="19" t="n">
        <v>0.392591767067897</v>
      </c>
      <c r="AW251" s="19" t="n">
        <v>0.381473957467181</v>
      </c>
      <c r="AX251" s="19" t="n">
        <v>0.242293032388405</v>
      </c>
    </row>
    <row r="252">
      <c r="B252" t="s">
        <v>136</v>
      </c>
      <c r="C252" s="19" t="n">
        <v>0.190778956280643</v>
      </c>
      <c r="D252" s="19" t="n">
        <v>0.234653609369953</v>
      </c>
      <c r="E252" s="19" t="n">
        <v>0.295555880477206</v>
      </c>
      <c r="F252" s="19" t="n">
        <v>0.248992744408882</v>
      </c>
      <c r="G252" s="19" t="n">
        <v>0.208063424721725</v>
      </c>
      <c r="H252" s="19" t="n">
        <v>0.114408998394165</v>
      </c>
      <c r="I252" s="19" t="n">
        <v>0.0667395034344593</v>
      </c>
      <c r="J252" s="19"/>
      <c r="K252" s="19" t="n">
        <v>0.19465137288881</v>
      </c>
      <c r="L252" s="19" t="n">
        <v>0.187186943765587</v>
      </c>
      <c r="M252" s="19"/>
      <c r="N252" s="19" t="n">
        <v>0.297459810467353</v>
      </c>
      <c r="O252" s="19" t="n">
        <v>0.112920603318016</v>
      </c>
      <c r="P252" s="19" t="n">
        <v>0.199781676054077</v>
      </c>
      <c r="Q252" s="19" t="n">
        <v>0.168576670777236</v>
      </c>
      <c r="R252" s="19" t="n">
        <v>0.219062327270221</v>
      </c>
      <c r="S252" s="19" t="n">
        <v>0.160641868169706</v>
      </c>
      <c r="T252" s="19" t="n">
        <v>0.2343022072888</v>
      </c>
      <c r="U252" s="19" t="n">
        <v>0.140235525486304</v>
      </c>
      <c r="V252" s="19" t="n">
        <v>0.178039409642931</v>
      </c>
      <c r="W252" s="19" t="n">
        <v>0.15436678053558</v>
      </c>
      <c r="X252" s="19" t="n">
        <v>0.163956785269962</v>
      </c>
      <c r="Y252" s="19" t="n">
        <v>0.251188954149329</v>
      </c>
      <c r="Z252" s="19"/>
      <c r="AA252" s="19" t="n">
        <v>0.272283439126094</v>
      </c>
      <c r="AB252" s="19" t="n">
        <v>0.13713831131659</v>
      </c>
      <c r="AC252" s="19" t="n">
        <v>0.19813769270807</v>
      </c>
      <c r="AD252" s="19" t="n">
        <v>0.14937754751151</v>
      </c>
      <c r="AE252" s="19"/>
      <c r="AF252" s="19" t="n">
        <v>0.282790275018117</v>
      </c>
      <c r="AG252" s="19" t="n">
        <v>0.0822281710238023</v>
      </c>
      <c r="AH252" s="19" t="n">
        <v>0.253948091038581</v>
      </c>
      <c r="AI252" s="19" t="n">
        <v>0.438596133304546</v>
      </c>
      <c r="AJ252" s="19" t="n">
        <v>0.181649546589489</v>
      </c>
      <c r="AK252" s="19" t="n">
        <v>0.382651545612934</v>
      </c>
      <c r="AL252" s="19" t="n">
        <v>0.300773580884673</v>
      </c>
      <c r="AM252" s="19" t="n">
        <v>0</v>
      </c>
      <c r="AN252" s="19" t="n">
        <v>0.300099139817026</v>
      </c>
      <c r="AO252" s="19" t="n">
        <v>0.126283796434848</v>
      </c>
      <c r="AP252" s="19" t="n">
        <v>0.312613185894806</v>
      </c>
      <c r="AQ252" s="19" t="n">
        <v>0.221635653482251</v>
      </c>
      <c r="AR252" s="19" t="n">
        <v>0.104221929479858</v>
      </c>
      <c r="AS252" s="19" t="n">
        <v>0.323377080540826</v>
      </c>
      <c r="AT252" s="19" t="n">
        <v>0</v>
      </c>
      <c r="AU252" s="19" t="n">
        <v>0.504380017574563</v>
      </c>
      <c r="AV252" s="19" t="n">
        <v>0.387566684837043</v>
      </c>
      <c r="AW252" s="19" t="n">
        <v>0.618526042532819</v>
      </c>
      <c r="AX252" s="19" t="n">
        <v>0.479792883083338</v>
      </c>
    </row>
    <row r="253">
      <c r="B253" t="s">
        <v>77</v>
      </c>
      <c r="C253" s="19" t="n">
        <v>0.0110336825016303</v>
      </c>
      <c r="D253" s="19" t="n">
        <v>0.0310897489734017</v>
      </c>
      <c r="E253" s="19" t="n">
        <v>0.0173753527071006</v>
      </c>
      <c r="F253" s="19" t="n">
        <v>0.00584048055637475</v>
      </c>
      <c r="G253" s="19" t="n">
        <v>0.00308096644978567</v>
      </c>
      <c r="H253" s="19" t="n">
        <v>0.0159909476759219</v>
      </c>
      <c r="I253" s="19" t="n">
        <v>0</v>
      </c>
      <c r="J253" s="19"/>
      <c r="K253" s="19" t="n">
        <v>0.00697893558527768</v>
      </c>
      <c r="L253" s="19" t="n">
        <v>0.0149977929942278</v>
      </c>
      <c r="M253" s="19"/>
      <c r="N253" s="19" t="n">
        <v>0.0179016695509557</v>
      </c>
      <c r="O253" s="19" t="n">
        <v>0.0136627735345075</v>
      </c>
      <c r="P253" s="19" t="n">
        <v>0.00634148772388394</v>
      </c>
      <c r="Q253" s="19" t="n">
        <v>0.00541953730225642</v>
      </c>
      <c r="R253" s="19" t="n">
        <v>0.00552999453229111</v>
      </c>
      <c r="S253" s="19" t="n">
        <v>0.00469863279063075</v>
      </c>
      <c r="T253" s="19" t="n">
        <v>0.00511529731925746</v>
      </c>
      <c r="U253" s="19" t="n">
        <v>0.0109827504649216</v>
      </c>
      <c r="V253" s="19" t="n">
        <v>0.0189008574528378</v>
      </c>
      <c r="W253" s="19" t="n">
        <v>0.0112609858751307</v>
      </c>
      <c r="X253" s="19" t="n">
        <v>0.0200402910098623</v>
      </c>
      <c r="Y253" s="19" t="n">
        <v>0</v>
      </c>
      <c r="Z253" s="19"/>
      <c r="AA253" s="19" t="n">
        <v>0.00520887069557222</v>
      </c>
      <c r="AB253" s="19" t="n">
        <v>0.0148464325241449</v>
      </c>
      <c r="AC253" s="19" t="n">
        <v>0.0100049837716311</v>
      </c>
      <c r="AD253" s="19" t="n">
        <v>0.0104368394642733</v>
      </c>
      <c r="AE253" s="19"/>
      <c r="AF253" s="19" t="n">
        <v>0.0127803270509128</v>
      </c>
      <c r="AG253" s="19" t="n">
        <v>0.00190603968116584</v>
      </c>
      <c r="AH253" s="19" t="n">
        <v>0</v>
      </c>
      <c r="AI253" s="19" t="n">
        <v>0.0105754232100016</v>
      </c>
      <c r="AJ253" s="19" t="n">
        <v>0.0593879983810232</v>
      </c>
      <c r="AK253" s="19" t="n">
        <v>0.0349292422260412</v>
      </c>
      <c r="AL253" s="19" t="n">
        <v>0.0358721166145523</v>
      </c>
      <c r="AM253" s="19" t="n">
        <v>0</v>
      </c>
      <c r="AN253" s="19" t="n">
        <v>0</v>
      </c>
      <c r="AO253" s="19" t="n">
        <v>0.018371093836959</v>
      </c>
      <c r="AP253" s="19" t="n">
        <v>0</v>
      </c>
      <c r="AQ253" s="19" t="n">
        <v>0.0258023850010446</v>
      </c>
      <c r="AR253" s="19" t="n">
        <v>0</v>
      </c>
      <c r="AS253" s="19" t="n">
        <v>0</v>
      </c>
      <c r="AT253" s="19" t="n">
        <v>0</v>
      </c>
      <c r="AU253" s="19" t="n">
        <v>0</v>
      </c>
      <c r="AV253" s="19" t="n">
        <v>0</v>
      </c>
      <c r="AW253" s="19" t="n">
        <v>0</v>
      </c>
      <c r="AX253" s="19" t="n">
        <v>0</v>
      </c>
    </row>
    <row r="254">
      <c r="C254" s="19"/>
      <c r="D254" s="19"/>
      <c r="E254" s="19"/>
      <c r="F254" s="19"/>
      <c r="G254" s="19"/>
      <c r="H254" s="19"/>
      <c r="I254" s="19"/>
      <c r="J254" s="19"/>
      <c r="K254" s="19"/>
      <c r="L254" s="19"/>
      <c r="M254" s="19"/>
      <c r="N254" s="19"/>
      <c r="O254" s="19"/>
      <c r="P254" s="19"/>
      <c r="Q254" s="19"/>
      <c r="R254" s="19"/>
      <c r="S254" s="19"/>
      <c r="T254" s="19"/>
      <c r="U254" s="19"/>
      <c r="V254" s="19"/>
      <c r="W254" s="19"/>
      <c r="X254" s="19"/>
      <c r="Y254" s="19"/>
      <c r="Z254" s="19"/>
      <c r="AA254" s="19"/>
      <c r="AB254" s="19"/>
      <c r="AC254" s="19"/>
      <c r="AD254" s="19"/>
      <c r="AE254" s="19"/>
      <c r="AF254" s="19"/>
      <c r="AG254" s="19"/>
      <c r="AH254" s="19"/>
      <c r="AI254" s="19"/>
      <c r="AJ254" s="19"/>
      <c r="AK254" s="19"/>
      <c r="AL254" s="19"/>
      <c r="AM254" s="19"/>
      <c r="AN254" s="19"/>
      <c r="AO254" s="19"/>
      <c r="AP254" s="19"/>
      <c r="AQ254" s="19"/>
      <c r="AR254" s="19"/>
      <c r="AS254" s="19"/>
      <c r="AT254" s="19"/>
      <c r="AU254" s="19"/>
      <c r="AV254" s="19"/>
      <c r="AW254" s="19"/>
      <c r="AX254" s="19"/>
    </row>
    <row r="255">
      <c r="B255" s="7" t="s">
        <v>164</v>
      </c>
      <c r="C255" s="19"/>
      <c r="D255" s="19"/>
      <c r="E255" s="19"/>
      <c r="F255" s="19"/>
      <c r="G255" s="19"/>
      <c r="H255" s="19"/>
      <c r="I255" s="19"/>
      <c r="J255" s="19"/>
      <c r="K255" s="19"/>
      <c r="L255" s="19"/>
      <c r="M255" s="19"/>
      <c r="N255" s="19"/>
      <c r="O255" s="19"/>
      <c r="P255" s="19"/>
      <c r="Q255" s="19"/>
      <c r="R255" s="19"/>
      <c r="S255" s="19"/>
      <c r="T255" s="19"/>
      <c r="U255" s="19"/>
      <c r="V255" s="19"/>
      <c r="W255" s="19"/>
      <c r="X255" s="19"/>
      <c r="Y255" s="19"/>
      <c r="Z255" s="19"/>
      <c r="AA255" s="19"/>
      <c r="AB255" s="19"/>
      <c r="AC255" s="19"/>
      <c r="AD255" s="19"/>
      <c r="AE255" s="19"/>
      <c r="AF255" s="19"/>
      <c r="AG255" s="19"/>
      <c r="AH255" s="19"/>
      <c r="AI255" s="19"/>
      <c r="AJ255" s="19"/>
      <c r="AK255" s="19"/>
      <c r="AL255" s="19"/>
      <c r="AM255" s="19"/>
      <c r="AN255" s="19"/>
      <c r="AO255" s="19"/>
      <c r="AP255" s="19"/>
      <c r="AQ255" s="19"/>
      <c r="AR255" s="19"/>
      <c r="AS255" s="19"/>
      <c r="AT255" s="19"/>
      <c r="AU255" s="19"/>
      <c r="AV255" s="19"/>
      <c r="AW255" s="19"/>
      <c r="AX255" s="19"/>
    </row>
    <row r="256">
      <c r="B256" s="23" t="s">
        <v>79</v>
      </c>
      <c r="C256" s="19"/>
      <c r="D256" s="19"/>
      <c r="E256" s="19"/>
      <c r="F256" s="19"/>
      <c r="G256" s="19"/>
      <c r="H256" s="19"/>
      <c r="I256" s="19"/>
      <c r="J256" s="19"/>
      <c r="K256" s="19"/>
      <c r="L256" s="19"/>
      <c r="M256" s="19"/>
      <c r="N256" s="19"/>
      <c r="O256" s="19"/>
      <c r="P256" s="19"/>
      <c r="Q256" s="19"/>
      <c r="R256" s="19"/>
      <c r="S256" s="19"/>
      <c r="T256" s="19"/>
      <c r="U256" s="19"/>
      <c r="V256" s="19"/>
      <c r="W256" s="19"/>
      <c r="X256" s="19"/>
      <c r="Y256" s="19"/>
      <c r="Z256" s="19"/>
      <c r="AA256" s="19"/>
      <c r="AB256" s="19"/>
      <c r="AC256" s="19"/>
      <c r="AD256" s="19"/>
      <c r="AE256" s="19"/>
      <c r="AF256" s="19"/>
      <c r="AG256" s="19"/>
      <c r="AH256" s="19"/>
      <c r="AI256" s="19"/>
      <c r="AJ256" s="19"/>
      <c r="AK256" s="19"/>
      <c r="AL256" s="19"/>
      <c r="AM256" s="19"/>
      <c r="AN256" s="19"/>
      <c r="AO256" s="19"/>
      <c r="AP256" s="19"/>
      <c r="AQ256" s="19"/>
      <c r="AR256" s="19"/>
      <c r="AS256" s="19"/>
      <c r="AT256" s="19"/>
      <c r="AU256" s="19"/>
      <c r="AV256" s="19"/>
      <c r="AW256" s="19"/>
      <c r="AX256" s="19"/>
    </row>
    <row r="257">
      <c r="B257" t="s">
        <v>132</v>
      </c>
      <c r="C257" s="19" t="n">
        <v>0.0398698045038419</v>
      </c>
      <c r="D257" s="19" t="n">
        <v>0.0301140935394084</v>
      </c>
      <c r="E257" s="19" t="n">
        <v>0.0360022353846002</v>
      </c>
      <c r="F257" s="19" t="n">
        <v>0.0254621458272791</v>
      </c>
      <c r="G257" s="19" t="n">
        <v>0.0301387823142264</v>
      </c>
      <c r="H257" s="19" t="n">
        <v>0.0412139511262127</v>
      </c>
      <c r="I257" s="19" t="n">
        <v>0.0681181931185128</v>
      </c>
      <c r="J257" s="19"/>
      <c r="K257" s="19" t="n">
        <v>0.0391123983642043</v>
      </c>
      <c r="L257" s="19" t="n">
        <v>0.0396838069089061</v>
      </c>
      <c r="M257" s="19"/>
      <c r="N257" s="19" t="n">
        <v>0.0250920558118408</v>
      </c>
      <c r="O257" s="19" t="n">
        <v>0.0542230288091737</v>
      </c>
      <c r="P257" s="19" t="n">
        <v>0.0307779599397206</v>
      </c>
      <c r="Q257" s="19" t="n">
        <v>0.0420405411765324</v>
      </c>
      <c r="R257" s="19" t="n">
        <v>0.0302679339228758</v>
      </c>
      <c r="S257" s="19" t="n">
        <v>0.0337408904035009</v>
      </c>
      <c r="T257" s="19" t="n">
        <v>0.0654235235590554</v>
      </c>
      <c r="U257" s="19" t="n">
        <v>0.0899823709441732</v>
      </c>
      <c r="V257" s="19" t="n">
        <v>0.0426749216205065</v>
      </c>
      <c r="W257" s="19" t="n">
        <v>0.0365221815285719</v>
      </c>
      <c r="X257" s="19" t="n">
        <v>0.0104222002729913</v>
      </c>
      <c r="Y257" s="19" t="n">
        <v>0.019111493113865</v>
      </c>
      <c r="Z257" s="19"/>
      <c r="AA257" s="19" t="n">
        <v>0.022539714624703</v>
      </c>
      <c r="AB257" s="19" t="n">
        <v>0.0351615596759706</v>
      </c>
      <c r="AC257" s="19" t="n">
        <v>0.0467616255300211</v>
      </c>
      <c r="AD257" s="19" t="n">
        <v>0.0584347635233965</v>
      </c>
      <c r="AE257" s="19"/>
      <c r="AF257" s="19" t="n">
        <v>0.021978518773939</v>
      </c>
      <c r="AG257" s="19" t="n">
        <v>0.0539907214771497</v>
      </c>
      <c r="AH257" s="19" t="n">
        <v>0.0232679304121973</v>
      </c>
      <c r="AI257" s="19" t="n">
        <v>0.0575116142022784</v>
      </c>
      <c r="AJ257" s="19" t="n">
        <v>0</v>
      </c>
      <c r="AK257" s="19" t="n">
        <v>0.0145929754442246</v>
      </c>
      <c r="AL257" s="19" t="n">
        <v>0.0154495837378538</v>
      </c>
      <c r="AM257" s="19" t="n">
        <v>0</v>
      </c>
      <c r="AN257" s="19" t="n">
        <v>0.0354908556936295</v>
      </c>
      <c r="AO257" s="19" t="n">
        <v>0.0590721272007237</v>
      </c>
      <c r="AP257" s="19" t="n">
        <v>0.0280673099595779</v>
      </c>
      <c r="AQ257" s="19" t="n">
        <v>0.0193477524234841</v>
      </c>
      <c r="AR257" s="19" t="n">
        <v>0</v>
      </c>
      <c r="AS257" s="19" t="n">
        <v>0.102765527420802</v>
      </c>
      <c r="AT257" s="19" t="n">
        <v>0</v>
      </c>
      <c r="AU257" s="19" t="n">
        <v>0</v>
      </c>
      <c r="AV257" s="19" t="n">
        <v>0</v>
      </c>
      <c r="AW257" s="19" t="n">
        <v>0</v>
      </c>
      <c r="AX257" s="19" t="n">
        <v>0</v>
      </c>
    </row>
    <row r="258">
      <c r="B258" t="s">
        <v>133</v>
      </c>
      <c r="C258" s="19" t="n">
        <v>0.131276578389381</v>
      </c>
      <c r="D258" s="19" t="n">
        <v>0.109591301400986</v>
      </c>
      <c r="E258" s="19" t="n">
        <v>0.120531092377933</v>
      </c>
      <c r="F258" s="19" t="n">
        <v>0.0968540322979479</v>
      </c>
      <c r="G258" s="19" t="n">
        <v>0.144559122576825</v>
      </c>
      <c r="H258" s="19" t="n">
        <v>0.147316390674728</v>
      </c>
      <c r="I258" s="19" t="n">
        <v>0.160644214538899</v>
      </c>
      <c r="J258" s="19"/>
      <c r="K258" s="19" t="n">
        <v>0.12723222723102</v>
      </c>
      <c r="L258" s="19" t="n">
        <v>0.135346332047521</v>
      </c>
      <c r="M258" s="19"/>
      <c r="N258" s="19" t="n">
        <v>0.0546557308187505</v>
      </c>
      <c r="O258" s="19" t="n">
        <v>0.145398773969129</v>
      </c>
      <c r="P258" s="19" t="n">
        <v>0.156519149758392</v>
      </c>
      <c r="Q258" s="19" t="n">
        <v>0.14827832361899</v>
      </c>
      <c r="R258" s="19" t="n">
        <v>0.129139868397576</v>
      </c>
      <c r="S258" s="19" t="n">
        <v>0.124301082100226</v>
      </c>
      <c r="T258" s="19" t="n">
        <v>0.121687298581005</v>
      </c>
      <c r="U258" s="19" t="n">
        <v>0.149049240090663</v>
      </c>
      <c r="V258" s="19" t="n">
        <v>0.182050699065548</v>
      </c>
      <c r="W258" s="19" t="n">
        <v>0.124591952038363</v>
      </c>
      <c r="X258" s="19" t="n">
        <v>0.111947280985524</v>
      </c>
      <c r="Y258" s="19" t="n">
        <v>0.203420764672683</v>
      </c>
      <c r="Z258" s="19"/>
      <c r="AA258" s="19" t="n">
        <v>0.0970849546581454</v>
      </c>
      <c r="AB258" s="19" t="n">
        <v>0.145447649371549</v>
      </c>
      <c r="AC258" s="19" t="n">
        <v>0.120676847784827</v>
      </c>
      <c r="AD258" s="19" t="n">
        <v>0.16616832665579</v>
      </c>
      <c r="AE258" s="19"/>
      <c r="AF258" s="19" t="n">
        <v>0.131202033142314</v>
      </c>
      <c r="AG258" s="19" t="n">
        <v>0.172617011706315</v>
      </c>
      <c r="AH258" s="19" t="n">
        <v>0.113956953171305</v>
      </c>
      <c r="AI258" s="19" t="n">
        <v>0.0537769058382697</v>
      </c>
      <c r="AJ258" s="19" t="n">
        <v>0.141401303126252</v>
      </c>
      <c r="AK258" s="19" t="n">
        <v>0.0339065992836614</v>
      </c>
      <c r="AL258" s="19" t="n">
        <v>0.106952076917465</v>
      </c>
      <c r="AM258" s="19" t="n">
        <v>0</v>
      </c>
      <c r="AN258" s="19" t="n">
        <v>0.073278114508671</v>
      </c>
      <c r="AO258" s="19" t="n">
        <v>0.146068701081347</v>
      </c>
      <c r="AP258" s="19" t="n">
        <v>0.0873067400943337</v>
      </c>
      <c r="AQ258" s="19" t="n">
        <v>0.102036054235652</v>
      </c>
      <c r="AR258" s="19" t="n">
        <v>0</v>
      </c>
      <c r="AS258" s="19" t="n">
        <v>0</v>
      </c>
      <c r="AT258" s="19" t="n">
        <v>0.296096190633258</v>
      </c>
      <c r="AU258" s="19" t="n">
        <v>0</v>
      </c>
      <c r="AV258" s="19" t="n">
        <v>0</v>
      </c>
      <c r="AW258" s="19" t="n">
        <v>0</v>
      </c>
      <c r="AX258" s="19" t="n">
        <v>0</v>
      </c>
    </row>
    <row r="259">
      <c r="B259" t="s">
        <v>134</v>
      </c>
      <c r="C259" s="19" t="n">
        <v>0.280838046118667</v>
      </c>
      <c r="D259" s="19" t="n">
        <v>0.251983411288069</v>
      </c>
      <c r="E259" s="19" t="n">
        <v>0.184433271199802</v>
      </c>
      <c r="F259" s="19" t="n">
        <v>0.20951075667179</v>
      </c>
      <c r="G259" s="19" t="n">
        <v>0.28937209551136</v>
      </c>
      <c r="H259" s="19" t="n">
        <v>0.350301872251767</v>
      </c>
      <c r="I259" s="19" t="n">
        <v>0.382455494931893</v>
      </c>
      <c r="J259" s="19"/>
      <c r="K259" s="19" t="n">
        <v>0.278406614625497</v>
      </c>
      <c r="L259" s="19" t="n">
        <v>0.28347916961284</v>
      </c>
      <c r="M259" s="19"/>
      <c r="N259" s="19" t="n">
        <v>0.208574343416041</v>
      </c>
      <c r="O259" s="19" t="n">
        <v>0.297638539594682</v>
      </c>
      <c r="P259" s="19" t="n">
        <v>0.281843812077736</v>
      </c>
      <c r="Q259" s="19" t="n">
        <v>0.278798523678321</v>
      </c>
      <c r="R259" s="19" t="n">
        <v>0.230867775889168</v>
      </c>
      <c r="S259" s="19" t="n">
        <v>0.317029733488874</v>
      </c>
      <c r="T259" s="19" t="n">
        <v>0.324935132765669</v>
      </c>
      <c r="U259" s="19" t="n">
        <v>0.254565536820286</v>
      </c>
      <c r="V259" s="19" t="n">
        <v>0.25379782366065</v>
      </c>
      <c r="W259" s="19" t="n">
        <v>0.372365568896116</v>
      </c>
      <c r="X259" s="19" t="n">
        <v>0.364318878365473</v>
      </c>
      <c r="Y259" s="19" t="n">
        <v>0.15740629641795</v>
      </c>
      <c r="Z259" s="19"/>
      <c r="AA259" s="19" t="n">
        <v>0.223269117035845</v>
      </c>
      <c r="AB259" s="19" t="n">
        <v>0.314865354119874</v>
      </c>
      <c r="AC259" s="19" t="n">
        <v>0.275672924803198</v>
      </c>
      <c r="AD259" s="19" t="n">
        <v>0.30931298752984</v>
      </c>
      <c r="AE259" s="19"/>
      <c r="AF259" s="19" t="n">
        <v>0.253681804418926</v>
      </c>
      <c r="AG259" s="19" t="n">
        <v>0.367428514671055</v>
      </c>
      <c r="AH259" s="19" t="n">
        <v>0.248502557115763</v>
      </c>
      <c r="AI259" s="19" t="n">
        <v>0.0634301502729883</v>
      </c>
      <c r="AJ259" s="19" t="n">
        <v>0.315026914983194</v>
      </c>
      <c r="AK259" s="19" t="n">
        <v>0.0941359645509341</v>
      </c>
      <c r="AL259" s="19" t="n">
        <v>0.199618632678117</v>
      </c>
      <c r="AM259" s="19" t="n">
        <v>0</v>
      </c>
      <c r="AN259" s="19" t="n">
        <v>0.231211286195463</v>
      </c>
      <c r="AO259" s="19" t="n">
        <v>0.282342951011999</v>
      </c>
      <c r="AP259" s="19" t="n">
        <v>0.121981807064183</v>
      </c>
      <c r="AQ259" s="19" t="n">
        <v>0.25188050646067</v>
      </c>
      <c r="AR259" s="19" t="n">
        <v>0.198437255298282</v>
      </c>
      <c r="AS259" s="19" t="n">
        <v>0.305341862532125</v>
      </c>
      <c r="AT259" s="19" t="n">
        <v>0</v>
      </c>
      <c r="AU259" s="19" t="n">
        <v>0</v>
      </c>
      <c r="AV259" s="19" t="n">
        <v>0</v>
      </c>
      <c r="AW259" s="19" t="n">
        <v>0</v>
      </c>
      <c r="AX259" s="19" t="n">
        <v>0.277914084528257</v>
      </c>
    </row>
    <row r="260">
      <c r="B260" t="s">
        <v>135</v>
      </c>
      <c r="C260" s="19" t="n">
        <v>0.35263667214274</v>
      </c>
      <c r="D260" s="19" t="n">
        <v>0.347157567798403</v>
      </c>
      <c r="E260" s="19" t="n">
        <v>0.369137179497333</v>
      </c>
      <c r="F260" s="19" t="n">
        <v>0.398746890791889</v>
      </c>
      <c r="G260" s="19" t="n">
        <v>0.348439592474283</v>
      </c>
      <c r="H260" s="19" t="n">
        <v>0.354487963855452</v>
      </c>
      <c r="I260" s="19" t="n">
        <v>0.307657370982357</v>
      </c>
      <c r="J260" s="19"/>
      <c r="K260" s="19" t="n">
        <v>0.372627954912899</v>
      </c>
      <c r="L260" s="19" t="n">
        <v>0.333484184504063</v>
      </c>
      <c r="M260" s="19"/>
      <c r="N260" s="19" t="n">
        <v>0.390343714343806</v>
      </c>
      <c r="O260" s="19" t="n">
        <v>0.368036956648939</v>
      </c>
      <c r="P260" s="19" t="n">
        <v>0.387095823276233</v>
      </c>
      <c r="Q260" s="19" t="n">
        <v>0.341682712917494</v>
      </c>
      <c r="R260" s="19" t="n">
        <v>0.431435150220284</v>
      </c>
      <c r="S260" s="19" t="n">
        <v>0.335359464102211</v>
      </c>
      <c r="T260" s="19" t="n">
        <v>0.282796766091736</v>
      </c>
      <c r="U260" s="19" t="n">
        <v>0.346176536540239</v>
      </c>
      <c r="V260" s="19" t="n">
        <v>0.323428643372872</v>
      </c>
      <c r="W260" s="19" t="n">
        <v>0.308334713734522</v>
      </c>
      <c r="X260" s="19" t="n">
        <v>0.337866728945721</v>
      </c>
      <c r="Y260" s="19" t="n">
        <v>0.378764291305663</v>
      </c>
      <c r="Z260" s="19"/>
      <c r="AA260" s="19" t="n">
        <v>0.401343216375525</v>
      </c>
      <c r="AB260" s="19" t="n">
        <v>0.348860834968649</v>
      </c>
      <c r="AC260" s="19" t="n">
        <v>0.35373450087552</v>
      </c>
      <c r="AD260" s="19" t="n">
        <v>0.304341606493539</v>
      </c>
      <c r="AE260" s="19"/>
      <c r="AF260" s="19" t="n">
        <v>0.343676558490978</v>
      </c>
      <c r="AG260" s="19" t="n">
        <v>0.30919609845798</v>
      </c>
      <c r="AH260" s="19" t="n">
        <v>0.412708654680385</v>
      </c>
      <c r="AI260" s="19" t="n">
        <v>0.328759898599006</v>
      </c>
      <c r="AJ260" s="19" t="n">
        <v>0.227692328575973</v>
      </c>
      <c r="AK260" s="19" t="n">
        <v>0.473370985472541</v>
      </c>
      <c r="AL260" s="19" t="n">
        <v>0.392151668490379</v>
      </c>
      <c r="AM260" s="19" t="n">
        <v>0.534445761093102</v>
      </c>
      <c r="AN260" s="19" t="n">
        <v>0.388314526427381</v>
      </c>
      <c r="AO260" s="19" t="n">
        <v>0.3649198927426</v>
      </c>
      <c r="AP260" s="19" t="n">
        <v>0.511589336344896</v>
      </c>
      <c r="AQ260" s="19" t="n">
        <v>0.438156408597424</v>
      </c>
      <c r="AR260" s="19" t="n">
        <v>0.596702236116847</v>
      </c>
      <c r="AS260" s="19" t="n">
        <v>0.0950510979978406</v>
      </c>
      <c r="AT260" s="19" t="n">
        <v>0.389102592068026</v>
      </c>
      <c r="AU260" s="19" t="n">
        <v>1</v>
      </c>
      <c r="AV260" s="19" t="n">
        <v>0.415332658750111</v>
      </c>
      <c r="AW260" s="19" t="n">
        <v>0.676201345552395</v>
      </c>
      <c r="AX260" s="19" t="n">
        <v>0.242293032388405</v>
      </c>
    </row>
    <row r="261">
      <c r="B261" t="s">
        <v>136</v>
      </c>
      <c r="C261" s="19" t="n">
        <v>0.178445564734909</v>
      </c>
      <c r="D261" s="19" t="n">
        <v>0.21620524876942</v>
      </c>
      <c r="E261" s="19" t="n">
        <v>0.266018617786533</v>
      </c>
      <c r="F261" s="19" t="n">
        <v>0.261713585357222</v>
      </c>
      <c r="G261" s="19" t="n">
        <v>0.170073331294812</v>
      </c>
      <c r="H261" s="19" t="n">
        <v>0.100243453211969</v>
      </c>
      <c r="I261" s="19" t="n">
        <v>0.0741882227377337</v>
      </c>
      <c r="J261" s="19"/>
      <c r="K261" s="19" t="n">
        <v>0.174110130802678</v>
      </c>
      <c r="L261" s="19" t="n">
        <v>0.182844549867479</v>
      </c>
      <c r="M261" s="19"/>
      <c r="N261" s="19" t="n">
        <v>0.304231190262032</v>
      </c>
      <c r="O261" s="19" t="n">
        <v>0.117090583590898</v>
      </c>
      <c r="P261" s="19" t="n">
        <v>0.137421767224035</v>
      </c>
      <c r="Q261" s="19" t="n">
        <v>0.17332719706375</v>
      </c>
      <c r="R261" s="19" t="n">
        <v>0.152093258427191</v>
      </c>
      <c r="S261" s="19" t="n">
        <v>0.168328601223645</v>
      </c>
      <c r="T261" s="19" t="n">
        <v>0.199884553824564</v>
      </c>
      <c r="U261" s="19" t="n">
        <v>0.139062633999049</v>
      </c>
      <c r="V261" s="19" t="n">
        <v>0.179109267460723</v>
      </c>
      <c r="W261" s="19" t="n">
        <v>0.141239376160612</v>
      </c>
      <c r="X261" s="19" t="n">
        <v>0.153955936620209</v>
      </c>
      <c r="Y261" s="19" t="n">
        <v>0.220862104265771</v>
      </c>
      <c r="Z261" s="19"/>
      <c r="AA261" s="19" t="n">
        <v>0.246923300407547</v>
      </c>
      <c r="AB261" s="19" t="n">
        <v>0.13700655948583</v>
      </c>
      <c r="AC261" s="19" t="n">
        <v>0.184296070875046</v>
      </c>
      <c r="AD261" s="19" t="n">
        <v>0.143234440103511</v>
      </c>
      <c r="AE261" s="19"/>
      <c r="AF261" s="19" t="n">
        <v>0.236470560720078</v>
      </c>
      <c r="AG261" s="19" t="n">
        <v>0.0880077537524963</v>
      </c>
      <c r="AH261" s="19" t="n">
        <v>0.193410407794372</v>
      </c>
      <c r="AI261" s="19" t="n">
        <v>0.485678891852985</v>
      </c>
      <c r="AJ261" s="19" t="n">
        <v>0.194253825689886</v>
      </c>
      <c r="AK261" s="19" t="n">
        <v>0.351453800676093</v>
      </c>
      <c r="AL261" s="19" t="n">
        <v>0.250317068537775</v>
      </c>
      <c r="AM261" s="19" t="n">
        <v>0.465554238906898</v>
      </c>
      <c r="AN261" s="19" t="n">
        <v>0.271705217174855</v>
      </c>
      <c r="AO261" s="19" t="n">
        <v>0.122320483608193</v>
      </c>
      <c r="AP261" s="19" t="n">
        <v>0.225090913502014</v>
      </c>
      <c r="AQ261" s="19" t="n">
        <v>0.169253656838279</v>
      </c>
      <c r="AR261" s="19" t="n">
        <v>0.204860508584871</v>
      </c>
      <c r="AS261" s="19" t="n">
        <v>0.496841512049233</v>
      </c>
      <c r="AT261" s="19" t="n">
        <v>0.314801217298716</v>
      </c>
      <c r="AU261" s="19" t="n">
        <v>0</v>
      </c>
      <c r="AV261" s="19" t="n">
        <v>0.584667341249889</v>
      </c>
      <c r="AW261" s="19" t="n">
        <v>0.323798654447605</v>
      </c>
      <c r="AX261" s="19" t="n">
        <v>0.479792883083338</v>
      </c>
    </row>
    <row r="262">
      <c r="B262" t="s">
        <v>77</v>
      </c>
      <c r="C262" s="19" t="n">
        <v>0.0169333341104611</v>
      </c>
      <c r="D262" s="19" t="n">
        <v>0.0449483772037145</v>
      </c>
      <c r="E262" s="19" t="n">
        <v>0.0238776037537983</v>
      </c>
      <c r="F262" s="19" t="n">
        <v>0.00771258905387259</v>
      </c>
      <c r="G262" s="19" t="n">
        <v>0.0174170758284935</v>
      </c>
      <c r="H262" s="19" t="n">
        <v>0.00643636887987169</v>
      </c>
      <c r="I262" s="19" t="n">
        <v>0.00693650369060446</v>
      </c>
      <c r="J262" s="19"/>
      <c r="K262" s="19" t="n">
        <v>0.0085106740637013</v>
      </c>
      <c r="L262" s="19" t="n">
        <v>0.0251619570591913</v>
      </c>
      <c r="M262" s="19"/>
      <c r="N262" s="19" t="n">
        <v>0.0171029653475303</v>
      </c>
      <c r="O262" s="19" t="n">
        <v>0.0176121173871779</v>
      </c>
      <c r="P262" s="19" t="n">
        <v>0.00634148772388394</v>
      </c>
      <c r="Q262" s="19" t="n">
        <v>0.0158727015449124</v>
      </c>
      <c r="R262" s="19" t="n">
        <v>0.0261960131429053</v>
      </c>
      <c r="S262" s="19" t="n">
        <v>0.0212402286815435</v>
      </c>
      <c r="T262" s="19" t="n">
        <v>0.00527272517797186</v>
      </c>
      <c r="U262" s="19" t="n">
        <v>0.0211636816055887</v>
      </c>
      <c r="V262" s="19" t="n">
        <v>0.0189386448197009</v>
      </c>
      <c r="W262" s="19" t="n">
        <v>0.0169462076418144</v>
      </c>
      <c r="X262" s="19" t="n">
        <v>0.0214889748100825</v>
      </c>
      <c r="Y262" s="19" t="n">
        <v>0.0204350502240671</v>
      </c>
      <c r="Z262" s="19"/>
      <c r="AA262" s="19" t="n">
        <v>0.00883969689823445</v>
      </c>
      <c r="AB262" s="19" t="n">
        <v>0.0186580423781279</v>
      </c>
      <c r="AC262" s="19" t="n">
        <v>0.0188580301313874</v>
      </c>
      <c r="AD262" s="19" t="n">
        <v>0.0185078756939225</v>
      </c>
      <c r="AE262" s="19"/>
      <c r="AF262" s="19" t="n">
        <v>0.0129905244537648</v>
      </c>
      <c r="AG262" s="19" t="n">
        <v>0.00875989993500455</v>
      </c>
      <c r="AH262" s="19" t="n">
        <v>0.00815349682597711</v>
      </c>
      <c r="AI262" s="19" t="n">
        <v>0.0108425392344727</v>
      </c>
      <c r="AJ262" s="19" t="n">
        <v>0.121625627624696</v>
      </c>
      <c r="AK262" s="19" t="n">
        <v>0.0325396745725457</v>
      </c>
      <c r="AL262" s="19" t="n">
        <v>0.0355109696384101</v>
      </c>
      <c r="AM262" s="19" t="n">
        <v>0</v>
      </c>
      <c r="AN262" s="19" t="n">
        <v>0</v>
      </c>
      <c r="AO262" s="19" t="n">
        <v>0.0252758443551376</v>
      </c>
      <c r="AP262" s="19" t="n">
        <v>0.0259638930349957</v>
      </c>
      <c r="AQ262" s="19" t="n">
        <v>0.0193256214444906</v>
      </c>
      <c r="AR262" s="19" t="n">
        <v>0</v>
      </c>
      <c r="AS262" s="19" t="n">
        <v>0</v>
      </c>
      <c r="AT262" s="19" t="n">
        <v>0</v>
      </c>
      <c r="AU262" s="19" t="n">
        <v>0</v>
      </c>
      <c r="AV262" s="19" t="n">
        <v>0</v>
      </c>
      <c r="AW262" s="19" t="n">
        <v>0</v>
      </c>
      <c r="AX262" s="19" t="n">
        <v>0</v>
      </c>
    </row>
    <row r="263">
      <c r="C263" s="19"/>
      <c r="D263" s="19"/>
      <c r="E263" s="19"/>
      <c r="F263" s="19"/>
      <c r="G263" s="19"/>
      <c r="H263" s="19"/>
      <c r="I263" s="19"/>
      <c r="J263" s="19"/>
      <c r="K263" s="19"/>
      <c r="L263" s="19"/>
      <c r="M263" s="19"/>
      <c r="N263" s="19"/>
      <c r="O263" s="19"/>
      <c r="P263" s="19"/>
      <c r="Q263" s="19"/>
      <c r="R263" s="19"/>
      <c r="S263" s="19"/>
      <c r="T263" s="19"/>
      <c r="U263" s="19"/>
      <c r="V263" s="19"/>
      <c r="W263" s="19"/>
      <c r="X263" s="19"/>
      <c r="Y263" s="19"/>
      <c r="Z263" s="19"/>
      <c r="AA263" s="19"/>
      <c r="AB263" s="19"/>
      <c r="AC263" s="19"/>
      <c r="AD263" s="19"/>
      <c r="AE263" s="19"/>
      <c r="AF263" s="19"/>
      <c r="AG263" s="19"/>
      <c r="AH263" s="19"/>
      <c r="AI263" s="19"/>
      <c r="AJ263" s="19"/>
      <c r="AK263" s="19"/>
      <c r="AL263" s="19"/>
      <c r="AM263" s="19"/>
      <c r="AN263" s="19"/>
      <c r="AO263" s="19"/>
      <c r="AP263" s="19"/>
      <c r="AQ263" s="19"/>
      <c r="AR263" s="19"/>
      <c r="AS263" s="19"/>
      <c r="AT263" s="19"/>
      <c r="AU263" s="19"/>
      <c r="AV263" s="19"/>
      <c r="AW263" s="19"/>
      <c r="AX263" s="19"/>
    </row>
    <row r="264">
      <c r="B264" s="7" t="s">
        <v>165</v>
      </c>
      <c r="C264" s="19"/>
      <c r="D264" s="19"/>
      <c r="E264" s="19"/>
      <c r="F264" s="19"/>
      <c r="G264" s="19"/>
      <c r="H264" s="19"/>
      <c r="I264" s="19"/>
      <c r="J264" s="19"/>
      <c r="K264" s="19"/>
      <c r="L264" s="19"/>
      <c r="M264" s="19"/>
      <c r="N264" s="19"/>
      <c r="O264" s="19"/>
      <c r="P264" s="19"/>
      <c r="Q264" s="19"/>
      <c r="R264" s="19"/>
      <c r="S264" s="19"/>
      <c r="T264" s="19"/>
      <c r="U264" s="19"/>
      <c r="V264" s="19"/>
      <c r="W264" s="19"/>
      <c r="X264" s="19"/>
      <c r="Y264" s="19"/>
      <c r="Z264" s="19"/>
      <c r="AA264" s="19"/>
      <c r="AB264" s="19"/>
      <c r="AC264" s="19"/>
      <c r="AD264" s="19"/>
      <c r="AE264" s="19"/>
      <c r="AF264" s="19"/>
      <c r="AG264" s="19"/>
      <c r="AH264" s="19"/>
      <c r="AI264" s="19"/>
      <c r="AJ264" s="19"/>
      <c r="AK264" s="19"/>
      <c r="AL264" s="19"/>
      <c r="AM264" s="19"/>
      <c r="AN264" s="19"/>
      <c r="AO264" s="19"/>
      <c r="AP264" s="19"/>
      <c r="AQ264" s="19"/>
      <c r="AR264" s="19"/>
      <c r="AS264" s="19"/>
      <c r="AT264" s="19"/>
      <c r="AU264" s="19"/>
      <c r="AV264" s="19"/>
      <c r="AW264" s="19"/>
      <c r="AX264" s="19"/>
    </row>
    <row r="265">
      <c r="B265" s="23" t="s">
        <v>79</v>
      </c>
      <c r="C265" s="19"/>
      <c r="D265" s="19"/>
      <c r="E265" s="19"/>
      <c r="F265" s="19"/>
      <c r="G265" s="19"/>
      <c r="H265" s="19"/>
      <c r="I265" s="19"/>
      <c r="J265" s="19"/>
      <c r="K265" s="19"/>
      <c r="L265" s="19"/>
      <c r="M265" s="19"/>
      <c r="N265" s="19"/>
      <c r="O265" s="19"/>
      <c r="P265" s="19"/>
      <c r="Q265" s="19"/>
      <c r="R265" s="19"/>
      <c r="S265" s="19"/>
      <c r="T265" s="19"/>
      <c r="U265" s="19"/>
      <c r="V265" s="19"/>
      <c r="W265" s="19"/>
      <c r="X265" s="19"/>
      <c r="Y265" s="19"/>
      <c r="Z265" s="19"/>
      <c r="AA265" s="19"/>
      <c r="AB265" s="19"/>
      <c r="AC265" s="19"/>
      <c r="AD265" s="19"/>
      <c r="AE265" s="19"/>
      <c r="AF265" s="19"/>
      <c r="AG265" s="19"/>
      <c r="AH265" s="19"/>
      <c r="AI265" s="19"/>
      <c r="AJ265" s="19"/>
      <c r="AK265" s="19"/>
      <c r="AL265" s="19"/>
      <c r="AM265" s="19"/>
      <c r="AN265" s="19"/>
      <c r="AO265" s="19"/>
      <c r="AP265" s="19"/>
      <c r="AQ265" s="19"/>
      <c r="AR265" s="19"/>
      <c r="AS265" s="19"/>
      <c r="AT265" s="19"/>
      <c r="AU265" s="19"/>
      <c r="AV265" s="19"/>
      <c r="AW265" s="19"/>
      <c r="AX265" s="19"/>
    </row>
    <row r="266">
      <c r="B266" t="s">
        <v>132</v>
      </c>
      <c r="C266" s="19" t="n">
        <v>0.0890052226857041</v>
      </c>
      <c r="D266" s="19" t="n">
        <v>0.0486530762876372</v>
      </c>
      <c r="E266" s="19" t="n">
        <v>0.0467490095117787</v>
      </c>
      <c r="F266" s="19" t="n">
        <v>0.0702233280172465</v>
      </c>
      <c r="G266" s="19" t="n">
        <v>0.11049201840082</v>
      </c>
      <c r="H266" s="19" t="n">
        <v>0.166548888431479</v>
      </c>
      <c r="I266" s="19" t="n">
        <v>0.0957028732122975</v>
      </c>
      <c r="J266" s="19"/>
      <c r="K266" s="19" t="n">
        <v>0.101531942525168</v>
      </c>
      <c r="L266" s="19" t="n">
        <v>0.0768770379363573</v>
      </c>
      <c r="M266" s="19"/>
      <c r="N266" s="19" t="n">
        <v>0.0537636118976909</v>
      </c>
      <c r="O266" s="19" t="n">
        <v>0.101245276674646</v>
      </c>
      <c r="P266" s="19" t="n">
        <v>0.0910982786289192</v>
      </c>
      <c r="Q266" s="19" t="n">
        <v>0.120433465557227</v>
      </c>
      <c r="R266" s="19" t="n">
        <v>0.0871900706023882</v>
      </c>
      <c r="S266" s="19" t="n">
        <v>0.0462523935353817</v>
      </c>
      <c r="T266" s="19" t="n">
        <v>0.0987668010437584</v>
      </c>
      <c r="U266" s="19" t="n">
        <v>0.115723401122443</v>
      </c>
      <c r="V266" s="19" t="n">
        <v>0.0880611842247887</v>
      </c>
      <c r="W266" s="19" t="n">
        <v>0.108337052007579</v>
      </c>
      <c r="X266" s="19" t="n">
        <v>0.0911676925962747</v>
      </c>
      <c r="Y266" s="19" t="n">
        <v>0.113322659427707</v>
      </c>
      <c r="Z266" s="19"/>
      <c r="AA266" s="19" t="n">
        <v>0.0705905526237361</v>
      </c>
      <c r="AB266" s="19" t="n">
        <v>0.0876142129570258</v>
      </c>
      <c r="AC266" s="19" t="n">
        <v>0.0734686396610603</v>
      </c>
      <c r="AD266" s="19" t="n">
        <v>0.124160818822035</v>
      </c>
      <c r="AE266" s="19"/>
      <c r="AF266" s="19" t="n">
        <v>0.0543894445469667</v>
      </c>
      <c r="AG266" s="19" t="n">
        <v>0.129413022476291</v>
      </c>
      <c r="AH266" s="19" t="n">
        <v>0.0282319208429113</v>
      </c>
      <c r="AI266" s="19" t="n">
        <v>0.0432048844311446</v>
      </c>
      <c r="AJ266" s="19" t="n">
        <v>0.0465306158107427</v>
      </c>
      <c r="AK266" s="19" t="n">
        <v>0.0867354359464803</v>
      </c>
      <c r="AL266" s="19" t="n">
        <v>0.0455837562285997</v>
      </c>
      <c r="AM266" s="19" t="n">
        <v>0</v>
      </c>
      <c r="AN266" s="19" t="n">
        <v>0.0731219526924787</v>
      </c>
      <c r="AO266" s="19" t="n">
        <v>0.0754699249595768</v>
      </c>
      <c r="AP266" s="19" t="n">
        <v>0.0241601316268259</v>
      </c>
      <c r="AQ266" s="19" t="n">
        <v>0.100552170375264</v>
      </c>
      <c r="AR266" s="19" t="n">
        <v>0</v>
      </c>
      <c r="AS266" s="19" t="n">
        <v>0</v>
      </c>
      <c r="AT266" s="19" t="n">
        <v>0</v>
      </c>
      <c r="AU266" s="19" t="n">
        <v>0</v>
      </c>
      <c r="AV266" s="19" t="n">
        <v>0</v>
      </c>
      <c r="AW266" s="19" t="n">
        <v>0</v>
      </c>
      <c r="AX266" s="19" t="n">
        <v>0.277914084528257</v>
      </c>
    </row>
    <row r="267">
      <c r="B267" t="s">
        <v>133</v>
      </c>
      <c r="C267" s="19" t="n">
        <v>0.165637914246036</v>
      </c>
      <c r="D267" s="19" t="n">
        <v>0.157366898876171</v>
      </c>
      <c r="E267" s="19" t="n">
        <v>0.108454278528234</v>
      </c>
      <c r="F267" s="19" t="n">
        <v>0.12640037560312</v>
      </c>
      <c r="G267" s="19" t="n">
        <v>0.177567709672862</v>
      </c>
      <c r="H267" s="19" t="n">
        <v>0.16191110900519</v>
      </c>
      <c r="I267" s="19" t="n">
        <v>0.242146850583806</v>
      </c>
      <c r="J267" s="19"/>
      <c r="K267" s="19" t="n">
        <v>0.178714528053938</v>
      </c>
      <c r="L267" s="19" t="n">
        <v>0.15304735618604</v>
      </c>
      <c r="M267" s="19"/>
      <c r="N267" s="19" t="n">
        <v>0.118588491450866</v>
      </c>
      <c r="O267" s="19" t="n">
        <v>0.156764457096039</v>
      </c>
      <c r="P267" s="19" t="n">
        <v>0.243722719436309</v>
      </c>
      <c r="Q267" s="19" t="n">
        <v>0.160600308548909</v>
      </c>
      <c r="R267" s="19" t="n">
        <v>0.150032843557257</v>
      </c>
      <c r="S267" s="19" t="n">
        <v>0.172370568357982</v>
      </c>
      <c r="T267" s="19" t="n">
        <v>0.177809895174417</v>
      </c>
      <c r="U267" s="19" t="n">
        <v>0.217171621508313</v>
      </c>
      <c r="V267" s="19" t="n">
        <v>0.205127742347112</v>
      </c>
      <c r="W267" s="19" t="n">
        <v>0.144730320789756</v>
      </c>
      <c r="X267" s="19" t="n">
        <v>0.147268075051053</v>
      </c>
      <c r="Y267" s="19" t="n">
        <v>0.0937353953473748</v>
      </c>
      <c r="Z267" s="19"/>
      <c r="AA267" s="19" t="n">
        <v>0.134750495712423</v>
      </c>
      <c r="AB267" s="19" t="n">
        <v>0.198205315849216</v>
      </c>
      <c r="AC267" s="19" t="n">
        <v>0.157686926408321</v>
      </c>
      <c r="AD267" s="19" t="n">
        <v>0.170442489368539</v>
      </c>
      <c r="AE267" s="19"/>
      <c r="AF267" s="19" t="n">
        <v>0.101689484316642</v>
      </c>
      <c r="AG267" s="19" t="n">
        <v>0.212342773179735</v>
      </c>
      <c r="AH267" s="19" t="n">
        <v>0.1569468362664</v>
      </c>
      <c r="AI267" s="19" t="n">
        <v>0.0959625818364072</v>
      </c>
      <c r="AJ267" s="19" t="n">
        <v>0.0991618509057065</v>
      </c>
      <c r="AK267" s="19" t="n">
        <v>0.0925467271371154</v>
      </c>
      <c r="AL267" s="19" t="n">
        <v>0.0925778140519307</v>
      </c>
      <c r="AM267" s="19" t="n">
        <v>0</v>
      </c>
      <c r="AN267" s="19" t="n">
        <v>0.136368012442633</v>
      </c>
      <c r="AO267" s="19" t="n">
        <v>0.228526831164439</v>
      </c>
      <c r="AP267" s="19" t="n">
        <v>0.160386488751302</v>
      </c>
      <c r="AQ267" s="19" t="n">
        <v>0.137733945074086</v>
      </c>
      <c r="AR267" s="19" t="n">
        <v>0.0944187737802553</v>
      </c>
      <c r="AS267" s="19" t="n">
        <v>0</v>
      </c>
      <c r="AT267" s="19" t="n">
        <v>0</v>
      </c>
      <c r="AU267" s="19" t="n">
        <v>0</v>
      </c>
      <c r="AV267" s="19" t="n">
        <v>0.21984154809506</v>
      </c>
      <c r="AW267" s="19" t="n">
        <v>0</v>
      </c>
      <c r="AX267" s="19" t="n">
        <v>0</v>
      </c>
    </row>
    <row r="268">
      <c r="B268" t="s">
        <v>134</v>
      </c>
      <c r="C268" s="19" t="n">
        <v>0.303439622199532</v>
      </c>
      <c r="D268" s="19" t="n">
        <v>0.259594586440559</v>
      </c>
      <c r="E268" s="19" t="n">
        <v>0.22183812915381</v>
      </c>
      <c r="F268" s="19" t="n">
        <v>0.263976484966232</v>
      </c>
      <c r="G268" s="19" t="n">
        <v>0.309134606957406</v>
      </c>
      <c r="H268" s="19" t="n">
        <v>0.35892500187816</v>
      </c>
      <c r="I268" s="19" t="n">
        <v>0.38878069161952</v>
      </c>
      <c r="J268" s="19"/>
      <c r="K268" s="19" t="n">
        <v>0.280166024957509</v>
      </c>
      <c r="L268" s="19" t="n">
        <v>0.326424175797765</v>
      </c>
      <c r="M268" s="19"/>
      <c r="N268" s="19" t="n">
        <v>0.256213478268199</v>
      </c>
      <c r="O268" s="19" t="n">
        <v>0.309967053374736</v>
      </c>
      <c r="P268" s="19" t="n">
        <v>0.320278056219906</v>
      </c>
      <c r="Q268" s="19" t="n">
        <v>0.363564289001116</v>
      </c>
      <c r="R268" s="19" t="n">
        <v>0.276424976729471</v>
      </c>
      <c r="S268" s="19" t="n">
        <v>0.319360878603949</v>
      </c>
      <c r="T268" s="19" t="n">
        <v>0.262246893444195</v>
      </c>
      <c r="U268" s="19" t="n">
        <v>0.331495191029243</v>
      </c>
      <c r="V268" s="19" t="n">
        <v>0.285540479541769</v>
      </c>
      <c r="W268" s="19" t="n">
        <v>0.347892807696549</v>
      </c>
      <c r="X268" s="19" t="n">
        <v>0.314115404788862</v>
      </c>
      <c r="Y268" s="19" t="n">
        <v>0.271479838241953</v>
      </c>
      <c r="Z268" s="19"/>
      <c r="AA268" s="19" t="n">
        <v>0.284775727934817</v>
      </c>
      <c r="AB268" s="19" t="n">
        <v>0.334953871073567</v>
      </c>
      <c r="AC268" s="19" t="n">
        <v>0.276568421499299</v>
      </c>
      <c r="AD268" s="19" t="n">
        <v>0.318342321524494</v>
      </c>
      <c r="AE268" s="19"/>
      <c r="AF268" s="19" t="n">
        <v>0.24864741936168</v>
      </c>
      <c r="AG268" s="19" t="n">
        <v>0.36513022069616</v>
      </c>
      <c r="AH268" s="19" t="n">
        <v>0.308096920475969</v>
      </c>
      <c r="AI268" s="19" t="n">
        <v>0.110166642670704</v>
      </c>
      <c r="AJ268" s="19" t="n">
        <v>0.284522326613681</v>
      </c>
      <c r="AK268" s="19" t="n">
        <v>0.156312015812767</v>
      </c>
      <c r="AL268" s="19" t="n">
        <v>0.245593203266685</v>
      </c>
      <c r="AM268" s="19" t="n">
        <v>0.534445761093102</v>
      </c>
      <c r="AN268" s="19" t="n">
        <v>0.233251338249943</v>
      </c>
      <c r="AO268" s="19" t="n">
        <v>0.270140044234889</v>
      </c>
      <c r="AP268" s="19" t="n">
        <v>0.161389856371956</v>
      </c>
      <c r="AQ268" s="19" t="n">
        <v>0.417562337771743</v>
      </c>
      <c r="AR268" s="19" t="n">
        <v>0.104566768874257</v>
      </c>
      <c r="AS268" s="19" t="n">
        <v>0.299275509743729</v>
      </c>
      <c r="AT268" s="19" t="n">
        <v>0.685198782701284</v>
      </c>
      <c r="AU268" s="19" t="n">
        <v>1</v>
      </c>
      <c r="AV268" s="19" t="n">
        <v>0</v>
      </c>
      <c r="AW268" s="19" t="n">
        <v>0</v>
      </c>
      <c r="AX268" s="19" t="n">
        <v>0</v>
      </c>
    </row>
    <row r="269">
      <c r="B269" t="s">
        <v>135</v>
      </c>
      <c r="C269" s="19" t="n">
        <v>0.303937406291405</v>
      </c>
      <c r="D269" s="19" t="n">
        <v>0.316281407650281</v>
      </c>
      <c r="E269" s="19" t="n">
        <v>0.361083112818586</v>
      </c>
      <c r="F269" s="19" t="n">
        <v>0.37369487883752</v>
      </c>
      <c r="G269" s="19" t="n">
        <v>0.30181048020646</v>
      </c>
      <c r="H269" s="19" t="n">
        <v>0.245813997654636</v>
      </c>
      <c r="I269" s="19" t="n">
        <v>0.233565611664255</v>
      </c>
      <c r="J269" s="19"/>
      <c r="K269" s="19" t="n">
        <v>0.299962354783438</v>
      </c>
      <c r="L269" s="19" t="n">
        <v>0.307142963788361</v>
      </c>
      <c r="M269" s="19"/>
      <c r="N269" s="19" t="n">
        <v>0.314405929020414</v>
      </c>
      <c r="O269" s="19" t="n">
        <v>0.347006060163446</v>
      </c>
      <c r="P269" s="19" t="n">
        <v>0.243297126066629</v>
      </c>
      <c r="Q269" s="19" t="n">
        <v>0.241759738444767</v>
      </c>
      <c r="R269" s="19" t="n">
        <v>0.377423061106099</v>
      </c>
      <c r="S269" s="19" t="n">
        <v>0.326488220894248</v>
      </c>
      <c r="T269" s="19" t="n">
        <v>0.289505375705568</v>
      </c>
      <c r="U269" s="19" t="n">
        <v>0.245482541968151</v>
      </c>
      <c r="V269" s="19" t="n">
        <v>0.266668565932275</v>
      </c>
      <c r="W269" s="19" t="n">
        <v>0.293137147268097</v>
      </c>
      <c r="X269" s="19" t="n">
        <v>0.331022496333826</v>
      </c>
      <c r="Y269" s="19" t="n">
        <v>0.418372392124275</v>
      </c>
      <c r="Z269" s="19"/>
      <c r="AA269" s="19" t="n">
        <v>0.346245138227291</v>
      </c>
      <c r="AB269" s="19" t="n">
        <v>0.265309249705643</v>
      </c>
      <c r="AC269" s="19" t="n">
        <v>0.357392205059944</v>
      </c>
      <c r="AD269" s="19" t="n">
        <v>0.253364081752433</v>
      </c>
      <c r="AE269" s="19"/>
      <c r="AF269" s="19" t="n">
        <v>0.358153642336007</v>
      </c>
      <c r="AG269" s="19" t="n">
        <v>0.254580195085827</v>
      </c>
      <c r="AH269" s="19" t="n">
        <v>0.354440258980224</v>
      </c>
      <c r="AI269" s="19" t="n">
        <v>0.337784371652033</v>
      </c>
      <c r="AJ269" s="19" t="n">
        <v>0.304232963312836</v>
      </c>
      <c r="AK269" s="19" t="n">
        <v>0.429468656756963</v>
      </c>
      <c r="AL269" s="19" t="n">
        <v>0.360856057963586</v>
      </c>
      <c r="AM269" s="19" t="n">
        <v>0</v>
      </c>
      <c r="AN269" s="19" t="n">
        <v>0.360969806463696</v>
      </c>
      <c r="AO269" s="19" t="n">
        <v>0.297766045652825</v>
      </c>
      <c r="AP269" s="19" t="n">
        <v>0.47090930852252</v>
      </c>
      <c r="AQ269" s="19" t="n">
        <v>0.222262976864077</v>
      </c>
      <c r="AR269" s="19" t="n">
        <v>0.801014457345488</v>
      </c>
      <c r="AS269" s="19" t="n">
        <v>0.424209328531174</v>
      </c>
      <c r="AT269" s="19" t="n">
        <v>0</v>
      </c>
      <c r="AU269" s="19" t="n">
        <v>0</v>
      </c>
      <c r="AV269" s="19" t="n">
        <v>0.620824482762103</v>
      </c>
      <c r="AW269" s="19" t="n">
        <v>0.676201345552395</v>
      </c>
      <c r="AX269" s="19" t="n">
        <v>0.259244151683178</v>
      </c>
    </row>
    <row r="270">
      <c r="B270" t="s">
        <v>136</v>
      </c>
      <c r="C270" s="19" t="n">
        <v>0.122917680516196</v>
      </c>
      <c r="D270" s="19" t="n">
        <v>0.176120015162873</v>
      </c>
      <c r="E270" s="19" t="n">
        <v>0.243693546355497</v>
      </c>
      <c r="F270" s="19" t="n">
        <v>0.154811398577544</v>
      </c>
      <c r="G270" s="19" t="n">
        <v>0.0924083712770405</v>
      </c>
      <c r="H270" s="19" t="n">
        <v>0.0499394288483196</v>
      </c>
      <c r="I270" s="19" t="n">
        <v>0.0375967555249171</v>
      </c>
      <c r="J270" s="19"/>
      <c r="K270" s="19" t="n">
        <v>0.131699932133414</v>
      </c>
      <c r="L270" s="19" t="n">
        <v>0.114473105738913</v>
      </c>
      <c r="M270" s="19"/>
      <c r="N270" s="19" t="n">
        <v>0.239572465821509</v>
      </c>
      <c r="O270" s="19" t="n">
        <v>0.0674615703207991</v>
      </c>
      <c r="P270" s="19" t="n">
        <v>0.0952623319243533</v>
      </c>
      <c r="Q270" s="19" t="n">
        <v>0.108222661145725</v>
      </c>
      <c r="R270" s="19" t="n">
        <v>0.103399053472494</v>
      </c>
      <c r="S270" s="19" t="n">
        <v>0.125113208404647</v>
      </c>
      <c r="T270" s="19" t="n">
        <v>0.148655600673709</v>
      </c>
      <c r="U270" s="19" t="n">
        <v>0.0799463132311823</v>
      </c>
      <c r="V270" s="19" t="n">
        <v>0.126093780209355</v>
      </c>
      <c r="W270" s="19" t="n">
        <v>0.0886374952064272</v>
      </c>
      <c r="X270" s="19" t="n">
        <v>0.0949373564199022</v>
      </c>
      <c r="Y270" s="19" t="n">
        <v>0.10308971485869</v>
      </c>
      <c r="Z270" s="19"/>
      <c r="AA270" s="19" t="n">
        <v>0.156612003289141</v>
      </c>
      <c r="AB270" s="19" t="n">
        <v>0.0971781355166764</v>
      </c>
      <c r="AC270" s="19" t="n">
        <v>0.122427017429411</v>
      </c>
      <c r="AD270" s="19" t="n">
        <v>0.113125737426631</v>
      </c>
      <c r="AE270" s="19"/>
      <c r="AF270" s="19" t="n">
        <v>0.230675088375293</v>
      </c>
      <c r="AG270" s="19" t="n">
        <v>0.0332401331883304</v>
      </c>
      <c r="AH270" s="19" t="n">
        <v>0.145335677597016</v>
      </c>
      <c r="AI270" s="19" t="n">
        <v>0.392481127360175</v>
      </c>
      <c r="AJ270" s="19" t="n">
        <v>0.13047994471136</v>
      </c>
      <c r="AK270" s="19" t="n">
        <v>0.218179377154816</v>
      </c>
      <c r="AL270" s="19" t="n">
        <v>0.225703083954568</v>
      </c>
      <c r="AM270" s="19" t="n">
        <v>0.465554238906898</v>
      </c>
      <c r="AN270" s="19" t="n">
        <v>0.181665108094846</v>
      </c>
      <c r="AO270" s="19" t="n">
        <v>0.108563540366249</v>
      </c>
      <c r="AP270" s="19" t="n">
        <v>0.183154214727395</v>
      </c>
      <c r="AQ270" s="19" t="n">
        <v>0.101927295434625</v>
      </c>
      <c r="AR270" s="19" t="n">
        <v>0</v>
      </c>
      <c r="AS270" s="19" t="n">
        <v>0.276515161725097</v>
      </c>
      <c r="AT270" s="19" t="n">
        <v>0.314801217298716</v>
      </c>
      <c r="AU270" s="19" t="n">
        <v>0</v>
      </c>
      <c r="AV270" s="19" t="n">
        <v>0.159333969142837</v>
      </c>
      <c r="AW270" s="19" t="n">
        <v>0.323798654447605</v>
      </c>
      <c r="AX270" s="19" t="n">
        <v>0.462841763788565</v>
      </c>
    </row>
    <row r="271">
      <c r="B271" t="s">
        <v>77</v>
      </c>
      <c r="C271" s="19" t="n">
        <v>0.0150621540611273</v>
      </c>
      <c r="D271" s="19" t="n">
        <v>0.0419840155824789</v>
      </c>
      <c r="E271" s="19" t="n">
        <v>0.0181819236320943</v>
      </c>
      <c r="F271" s="19" t="n">
        <v>0.0108935339983381</v>
      </c>
      <c r="G271" s="19" t="n">
        <v>0.00858681348541187</v>
      </c>
      <c r="H271" s="19" t="n">
        <v>0.016861574182215</v>
      </c>
      <c r="I271" s="19" t="n">
        <v>0.00220721739520432</v>
      </c>
      <c r="J271" s="19"/>
      <c r="K271" s="19" t="n">
        <v>0.0079252175465339</v>
      </c>
      <c r="L271" s="19" t="n">
        <v>0.022035360552565</v>
      </c>
      <c r="M271" s="19"/>
      <c r="N271" s="19" t="n">
        <v>0.0174560235413208</v>
      </c>
      <c r="O271" s="19" t="n">
        <v>0.0175555823703348</v>
      </c>
      <c r="P271" s="19" t="n">
        <v>0.00634148772388394</v>
      </c>
      <c r="Q271" s="19" t="n">
        <v>0.00541953730225642</v>
      </c>
      <c r="R271" s="19" t="n">
        <v>0.00552999453229111</v>
      </c>
      <c r="S271" s="19" t="n">
        <v>0.0104147302037915</v>
      </c>
      <c r="T271" s="19" t="n">
        <v>0.0230154339583535</v>
      </c>
      <c r="U271" s="19" t="n">
        <v>0.0101809311406672</v>
      </c>
      <c r="V271" s="19" t="n">
        <v>0.0285082477447002</v>
      </c>
      <c r="W271" s="19" t="n">
        <v>0.0172651770315919</v>
      </c>
      <c r="X271" s="19" t="n">
        <v>0.0214889748100825</v>
      </c>
      <c r="Y271" s="19" t="n">
        <v>0</v>
      </c>
      <c r="Z271" s="19"/>
      <c r="AA271" s="19" t="n">
        <v>0.00702608221259288</v>
      </c>
      <c r="AB271" s="19" t="n">
        <v>0.0167392148978725</v>
      </c>
      <c r="AC271" s="19" t="n">
        <v>0.0124567899419643</v>
      </c>
      <c r="AD271" s="19" t="n">
        <v>0.0205645511058688</v>
      </c>
      <c r="AE271" s="19"/>
      <c r="AF271" s="19" t="n">
        <v>0.00644492106341132</v>
      </c>
      <c r="AG271" s="19" t="n">
        <v>0.00529365537365653</v>
      </c>
      <c r="AH271" s="19" t="n">
        <v>0.00694838583747999</v>
      </c>
      <c r="AI271" s="19" t="n">
        <v>0.0204003920495359</v>
      </c>
      <c r="AJ271" s="19" t="n">
        <v>0.135072298645674</v>
      </c>
      <c r="AK271" s="19" t="n">
        <v>0.0167577871918579</v>
      </c>
      <c r="AL271" s="19" t="n">
        <v>0.0296860845346304</v>
      </c>
      <c r="AM271" s="19" t="n">
        <v>0</v>
      </c>
      <c r="AN271" s="19" t="n">
        <v>0.014623782056404</v>
      </c>
      <c r="AO271" s="19" t="n">
        <v>0.0195336136220219</v>
      </c>
      <c r="AP271" s="19" t="n">
        <v>0</v>
      </c>
      <c r="AQ271" s="19" t="n">
        <v>0.019961274480205</v>
      </c>
      <c r="AR271" s="19" t="n">
        <v>0</v>
      </c>
      <c r="AS271" s="19" t="n">
        <v>0</v>
      </c>
      <c r="AT271" s="19" t="n">
        <v>0</v>
      </c>
      <c r="AU271" s="19" t="n">
        <v>0</v>
      </c>
      <c r="AV271" s="19" t="n">
        <v>0</v>
      </c>
      <c r="AW271" s="19" t="n">
        <v>0</v>
      </c>
      <c r="AX271" s="19" t="n">
        <v>0</v>
      </c>
    </row>
    <row r="272">
      <c r="C272" s="19"/>
      <c r="D272" s="19"/>
      <c r="E272" s="19"/>
      <c r="F272" s="19"/>
      <c r="G272" s="19"/>
      <c r="H272" s="19"/>
      <c r="I272" s="19"/>
      <c r="J272" s="19"/>
      <c r="K272" s="19"/>
      <c r="L272" s="19"/>
      <c r="M272" s="19"/>
      <c r="N272" s="19"/>
      <c r="O272" s="19"/>
      <c r="P272" s="19"/>
      <c r="Q272" s="19"/>
      <c r="R272" s="19"/>
      <c r="S272" s="19"/>
      <c r="T272" s="19"/>
      <c r="U272" s="19"/>
      <c r="V272" s="19"/>
      <c r="W272" s="19"/>
      <c r="X272" s="19"/>
      <c r="Y272" s="19"/>
      <c r="Z272" s="19"/>
      <c r="AA272" s="19"/>
      <c r="AB272" s="19"/>
      <c r="AC272" s="19"/>
      <c r="AD272" s="19"/>
      <c r="AE272" s="19"/>
      <c r="AF272" s="19"/>
      <c r="AG272" s="19"/>
      <c r="AH272" s="19"/>
      <c r="AI272" s="19"/>
      <c r="AJ272" s="19"/>
      <c r="AK272" s="19"/>
      <c r="AL272" s="19"/>
      <c r="AM272" s="19"/>
      <c r="AN272" s="19"/>
      <c r="AO272" s="19"/>
      <c r="AP272" s="19"/>
      <c r="AQ272" s="19"/>
      <c r="AR272" s="19"/>
      <c r="AS272" s="19"/>
      <c r="AT272" s="19"/>
      <c r="AU272" s="19"/>
      <c r="AV272" s="19"/>
      <c r="AW272" s="19"/>
      <c r="AX272" s="19"/>
    </row>
    <row r="273">
      <c r="B273" s="7" t="s">
        <v>173</v>
      </c>
      <c r="C273" s="19"/>
      <c r="D273" s="19"/>
      <c r="E273" s="19"/>
      <c r="F273" s="19"/>
      <c r="G273" s="19"/>
      <c r="H273" s="19"/>
      <c r="I273" s="19"/>
      <c r="J273" s="19"/>
      <c r="K273" s="19"/>
      <c r="L273" s="19"/>
      <c r="M273" s="19"/>
      <c r="N273" s="19"/>
      <c r="O273" s="19"/>
      <c r="P273" s="19"/>
      <c r="Q273" s="19"/>
      <c r="R273" s="19"/>
      <c r="S273" s="19"/>
      <c r="T273" s="19"/>
      <c r="U273" s="19"/>
      <c r="V273" s="19"/>
      <c r="W273" s="19"/>
      <c r="X273" s="19"/>
      <c r="Y273" s="19"/>
      <c r="Z273" s="19"/>
      <c r="AA273" s="19"/>
      <c r="AB273" s="19"/>
      <c r="AC273" s="19"/>
      <c r="AD273" s="19"/>
      <c r="AE273" s="19"/>
      <c r="AF273" s="19"/>
      <c r="AG273" s="19"/>
      <c r="AH273" s="19"/>
      <c r="AI273" s="19"/>
      <c r="AJ273" s="19"/>
      <c r="AK273" s="19"/>
      <c r="AL273" s="19"/>
      <c r="AM273" s="19"/>
      <c r="AN273" s="19"/>
      <c r="AO273" s="19"/>
      <c r="AP273" s="19"/>
      <c r="AQ273" s="19"/>
      <c r="AR273" s="19"/>
      <c r="AS273" s="19"/>
      <c r="AT273" s="19"/>
      <c r="AU273" s="19"/>
      <c r="AV273" s="19"/>
      <c r="AW273" s="19"/>
      <c r="AX273" s="19"/>
    </row>
    <row r="274">
      <c r="B274" s="23" t="s">
        <v>79</v>
      </c>
      <c r="C274" s="19"/>
      <c r="D274" s="19"/>
      <c r="E274" s="19"/>
      <c r="F274" s="19"/>
      <c r="G274" s="19"/>
      <c r="H274" s="19"/>
      <c r="I274" s="19"/>
      <c r="J274" s="19"/>
      <c r="K274" s="19"/>
      <c r="L274" s="19"/>
      <c r="M274" s="19"/>
      <c r="N274" s="19"/>
      <c r="O274" s="19"/>
      <c r="P274" s="19"/>
      <c r="Q274" s="19"/>
      <c r="R274" s="19"/>
      <c r="S274" s="19"/>
      <c r="T274" s="19"/>
      <c r="U274" s="19"/>
      <c r="V274" s="19"/>
      <c r="W274" s="19"/>
      <c r="X274" s="19"/>
      <c r="Y274" s="19"/>
      <c r="Z274" s="19"/>
      <c r="AA274" s="19"/>
      <c r="AB274" s="19"/>
      <c r="AC274" s="19"/>
      <c r="AD274" s="19"/>
      <c r="AE274" s="19"/>
      <c r="AF274" s="19"/>
      <c r="AG274" s="19"/>
      <c r="AH274" s="19"/>
      <c r="AI274" s="19"/>
      <c r="AJ274" s="19"/>
      <c r="AK274" s="19"/>
      <c r="AL274" s="19"/>
      <c r="AM274" s="19"/>
      <c r="AN274" s="19"/>
      <c r="AO274" s="19"/>
      <c r="AP274" s="19"/>
      <c r="AQ274" s="19"/>
      <c r="AR274" s="19"/>
      <c r="AS274" s="19"/>
      <c r="AT274" s="19"/>
      <c r="AU274" s="19"/>
      <c r="AV274" s="19"/>
      <c r="AW274" s="19"/>
      <c r="AX274" s="19"/>
    </row>
    <row r="275">
      <c r="B275" t="s">
        <v>166</v>
      </c>
      <c r="C275" s="19" t="n">
        <v>0.116694719733767</v>
      </c>
      <c r="D275" s="19" t="n">
        <v>0.0271123857689055</v>
      </c>
      <c r="E275" s="19" t="n">
        <v>0.0230570735528985</v>
      </c>
      <c r="F275" s="19" t="n">
        <v>0.0453720126936286</v>
      </c>
      <c r="G275" s="19" t="n">
        <v>0.111527409008599</v>
      </c>
      <c r="H275" s="19" t="n">
        <v>0.197837570537458</v>
      </c>
      <c r="I275" s="19" t="n">
        <v>0.259395644274474</v>
      </c>
      <c r="J275" s="19"/>
      <c r="K275" s="19" t="n">
        <v>0.0784052936652297</v>
      </c>
      <c r="L275" s="19" t="n">
        <v>0.154140294293582</v>
      </c>
      <c r="M275" s="19"/>
      <c r="N275" s="19" t="n">
        <v>0.0531475314739967</v>
      </c>
      <c r="O275" s="19" t="n">
        <v>0.140667581352742</v>
      </c>
      <c r="P275" s="19" t="n">
        <v>0.116856774238243</v>
      </c>
      <c r="Q275" s="19" t="n">
        <v>0.154254807188644</v>
      </c>
      <c r="R275" s="19" t="n">
        <v>0.119904435918182</v>
      </c>
      <c r="S275" s="19" t="n">
        <v>0.0578835774686888</v>
      </c>
      <c r="T275" s="19" t="n">
        <v>0.190805145371562</v>
      </c>
      <c r="U275" s="19" t="n">
        <v>0.152190728467591</v>
      </c>
      <c r="V275" s="19" t="n">
        <v>0.119264053646965</v>
      </c>
      <c r="W275" s="19" t="n">
        <v>0.135965607472681</v>
      </c>
      <c r="X275" s="19" t="n">
        <v>0.0890807005489942</v>
      </c>
      <c r="Y275" s="19" t="n">
        <v>0.0989064040979725</v>
      </c>
      <c r="Z275" s="19"/>
      <c r="AA275" s="19" t="n">
        <v>0.076922027162099</v>
      </c>
      <c r="AB275" s="19" t="n">
        <v>0.137832253047145</v>
      </c>
      <c r="AC275" s="19" t="n">
        <v>0.106241493622036</v>
      </c>
      <c r="AD275" s="19" t="n">
        <v>0.145707792501588</v>
      </c>
      <c r="AE275" s="19"/>
      <c r="AF275" s="19" t="n">
        <v>0.0291574984364311</v>
      </c>
      <c r="AG275" s="19" t="n">
        <v>0.216795005188208</v>
      </c>
      <c r="AH275" s="19" t="n">
        <v>0.0587067814028837</v>
      </c>
      <c r="AI275" s="19" t="n">
        <v>0</v>
      </c>
      <c r="AJ275" s="19" t="n">
        <v>0.0848506877812605</v>
      </c>
      <c r="AK275" s="19" t="n">
        <v>0.0408014150887967</v>
      </c>
      <c r="AL275" s="19" t="n">
        <v>0.0232152965054908</v>
      </c>
      <c r="AM275" s="19" t="n">
        <v>0</v>
      </c>
      <c r="AN275" s="19" t="n">
        <v>0.043467633821259</v>
      </c>
      <c r="AO275" s="19" t="n">
        <v>0.0313029159230304</v>
      </c>
      <c r="AP275" s="19" t="n">
        <v>0.0241601316268259</v>
      </c>
      <c r="AQ275" s="19" t="n">
        <v>0.100971053094529</v>
      </c>
      <c r="AR275" s="19" t="n">
        <v>0.122057392965152</v>
      </c>
      <c r="AS275" s="19" t="n">
        <v>0</v>
      </c>
      <c r="AT275" s="19" t="n">
        <v>0</v>
      </c>
      <c r="AU275" s="19" t="n">
        <v>0</v>
      </c>
      <c r="AV275" s="19" t="n">
        <v>0</v>
      </c>
      <c r="AW275" s="19" t="n">
        <v>0</v>
      </c>
      <c r="AX275" s="19" t="n">
        <v>0</v>
      </c>
    </row>
    <row r="276">
      <c r="B276" t="s">
        <v>167</v>
      </c>
      <c r="C276" s="19" t="n">
        <v>0.0959254451715558</v>
      </c>
      <c r="D276" s="19" t="n">
        <v>0.0261036456275463</v>
      </c>
      <c r="E276" s="19" t="n">
        <v>0.0298444537643142</v>
      </c>
      <c r="F276" s="19" t="n">
        <v>0.0560411458214894</v>
      </c>
      <c r="G276" s="19" t="n">
        <v>0.0824456867595558</v>
      </c>
      <c r="H276" s="19" t="n">
        <v>0.16136518412679</v>
      </c>
      <c r="I276" s="19" t="n">
        <v>0.195023486925012</v>
      </c>
      <c r="J276" s="19"/>
      <c r="K276" s="19" t="n">
        <v>0.0860064479203649</v>
      </c>
      <c r="L276" s="19" t="n">
        <v>0.105689096617036</v>
      </c>
      <c r="M276" s="19"/>
      <c r="N276" s="19" t="n">
        <v>0.0327113956105291</v>
      </c>
      <c r="O276" s="19" t="n">
        <v>0.126805546445875</v>
      </c>
      <c r="P276" s="19" t="n">
        <v>0.0981381572236934</v>
      </c>
      <c r="Q276" s="19" t="n">
        <v>0.13206031978415</v>
      </c>
      <c r="R276" s="19" t="n">
        <v>0.0869472863626546</v>
      </c>
      <c r="S276" s="19" t="n">
        <v>0.100810805132827</v>
      </c>
      <c r="T276" s="19" t="n">
        <v>0.0792860230010436</v>
      </c>
      <c r="U276" s="19" t="n">
        <v>0.137144838251259</v>
      </c>
      <c r="V276" s="19" t="n">
        <v>0.0839108834825871</v>
      </c>
      <c r="W276" s="19" t="n">
        <v>0.118458561271826</v>
      </c>
      <c r="X276" s="19" t="n">
        <v>0.131362109669928</v>
      </c>
      <c r="Y276" s="19" t="n">
        <v>0.0547277933995752</v>
      </c>
      <c r="Z276" s="19"/>
      <c r="AA276" s="19" t="n">
        <v>0.0844973369537478</v>
      </c>
      <c r="AB276" s="19" t="n">
        <v>0.123758361086521</v>
      </c>
      <c r="AC276" s="19" t="n">
        <v>0.0585773218513235</v>
      </c>
      <c r="AD276" s="19" t="n">
        <v>0.110643247336834</v>
      </c>
      <c r="AE276" s="19"/>
      <c r="AF276" s="19" t="n">
        <v>0.0561306544049106</v>
      </c>
      <c r="AG276" s="19" t="n">
        <v>0.165912098419997</v>
      </c>
      <c r="AH276" s="19" t="n">
        <v>0.0675763994532651</v>
      </c>
      <c r="AI276" s="19" t="n">
        <v>0.00905877159892412</v>
      </c>
      <c r="AJ276" s="19" t="n">
        <v>0.0329556156671329</v>
      </c>
      <c r="AK276" s="19" t="n">
        <v>0.0445324642476882</v>
      </c>
      <c r="AL276" s="19" t="n">
        <v>0.00790453850586455</v>
      </c>
      <c r="AM276" s="19" t="n">
        <v>0</v>
      </c>
      <c r="AN276" s="19" t="n">
        <v>0.0499822680407758</v>
      </c>
      <c r="AO276" s="19" t="n">
        <v>0.0386712915229518</v>
      </c>
      <c r="AP276" s="19" t="n">
        <v>0</v>
      </c>
      <c r="AQ276" s="19" t="n">
        <v>0.104949232349088</v>
      </c>
      <c r="AR276" s="19" t="n">
        <v>0</v>
      </c>
      <c r="AS276" s="19" t="n">
        <v>0</v>
      </c>
      <c r="AT276" s="19" t="n">
        <v>0</v>
      </c>
      <c r="AU276" s="19" t="n">
        <v>0</v>
      </c>
      <c r="AV276" s="19" t="n">
        <v>0</v>
      </c>
      <c r="AW276" s="19" t="n">
        <v>0</v>
      </c>
      <c r="AX276" s="19" t="n">
        <v>0</v>
      </c>
    </row>
    <row r="277">
      <c r="B277" t="s">
        <v>168</v>
      </c>
      <c r="C277" s="19" t="n">
        <v>0.111961762423372</v>
      </c>
      <c r="D277" s="19" t="n">
        <v>0.0925250352794146</v>
      </c>
      <c r="E277" s="19" t="n">
        <v>0.102529505448091</v>
      </c>
      <c r="F277" s="19" t="n">
        <v>0.0721379378098418</v>
      </c>
      <c r="G277" s="19" t="n">
        <v>0.119397768004986</v>
      </c>
      <c r="H277" s="19" t="n">
        <v>0.130269963062032</v>
      </c>
      <c r="I277" s="19" t="n">
        <v>0.146383018372008</v>
      </c>
      <c r="J277" s="19"/>
      <c r="K277" s="19" t="n">
        <v>0.106813319671754</v>
      </c>
      <c r="L277" s="19" t="n">
        <v>0.117089437012264</v>
      </c>
      <c r="M277" s="19"/>
      <c r="N277" s="19" t="n">
        <v>0.0625734864905821</v>
      </c>
      <c r="O277" s="19" t="n">
        <v>0.130596119538286</v>
      </c>
      <c r="P277" s="19" t="n">
        <v>0.164055029727227</v>
      </c>
      <c r="Q277" s="19" t="n">
        <v>0.0760553853811812</v>
      </c>
      <c r="R277" s="19" t="n">
        <v>0.131836861449413</v>
      </c>
      <c r="S277" s="19" t="n">
        <v>0.104200162700362</v>
      </c>
      <c r="T277" s="19" t="n">
        <v>0.0973954786922727</v>
      </c>
      <c r="U277" s="19" t="n">
        <v>0.105001011147643</v>
      </c>
      <c r="V277" s="19" t="n">
        <v>0.104911436373872</v>
      </c>
      <c r="W277" s="19" t="n">
        <v>0.132615404231541</v>
      </c>
      <c r="X277" s="19" t="n">
        <v>0.186750058782289</v>
      </c>
      <c r="Y277" s="19" t="n">
        <v>0.0939836498513354</v>
      </c>
      <c r="Z277" s="19"/>
      <c r="AA277" s="19" t="n">
        <v>0.110636573432046</v>
      </c>
      <c r="AB277" s="19" t="n">
        <v>0.10927903206708</v>
      </c>
      <c r="AC277" s="19" t="n">
        <v>0.132240697433861</v>
      </c>
      <c r="AD277" s="19" t="n">
        <v>0.0992829589801622</v>
      </c>
      <c r="AE277" s="19"/>
      <c r="AF277" s="19" t="n">
        <v>0.0852218688885713</v>
      </c>
      <c r="AG277" s="19" t="n">
        <v>0.14639231012264</v>
      </c>
      <c r="AH277" s="19" t="n">
        <v>0.11445938039715</v>
      </c>
      <c r="AI277" s="19" t="n">
        <v>0.0474258218981268</v>
      </c>
      <c r="AJ277" s="19" t="n">
        <v>0.150082035256269</v>
      </c>
      <c r="AK277" s="19" t="n">
        <v>0.0489906853733711</v>
      </c>
      <c r="AL277" s="19" t="n">
        <v>0.0906358946182644</v>
      </c>
      <c r="AM277" s="19" t="n">
        <v>0</v>
      </c>
      <c r="AN277" s="19" t="n">
        <v>0.0435137409202627</v>
      </c>
      <c r="AO277" s="19" t="n">
        <v>0.137044074536655</v>
      </c>
      <c r="AP277" s="19" t="n">
        <v>0.0264928042198323</v>
      </c>
      <c r="AQ277" s="19" t="n">
        <v>0.0895740243030789</v>
      </c>
      <c r="AR277" s="19" t="n">
        <v>0.0902426648588534</v>
      </c>
      <c r="AS277" s="19" t="n">
        <v>0.102765527420802</v>
      </c>
      <c r="AT277" s="19" t="n">
        <v>0</v>
      </c>
      <c r="AU277" s="19" t="n">
        <v>0</v>
      </c>
      <c r="AV277" s="19" t="n">
        <v>0</v>
      </c>
      <c r="AW277" s="19" t="n">
        <v>0</v>
      </c>
      <c r="AX277" s="19" t="n">
        <v>0</v>
      </c>
    </row>
    <row r="278">
      <c r="B278" t="s">
        <v>169</v>
      </c>
      <c r="C278" s="19" t="n">
        <v>0.239382221606777</v>
      </c>
      <c r="D278" s="19" t="n">
        <v>0.215204663923911</v>
      </c>
      <c r="E278" s="19" t="n">
        <v>0.269035192982638</v>
      </c>
      <c r="F278" s="19" t="n">
        <v>0.293592794053579</v>
      </c>
      <c r="G278" s="19" t="n">
        <v>0.251918776235592</v>
      </c>
      <c r="H278" s="19" t="n">
        <v>0.238314922372511</v>
      </c>
      <c r="I278" s="19" t="n">
        <v>0.177848259161249</v>
      </c>
      <c r="J278" s="19"/>
      <c r="K278" s="19" t="n">
        <v>0.218663248812416</v>
      </c>
      <c r="L278" s="19" t="n">
        <v>0.259814268730838</v>
      </c>
      <c r="M278" s="19"/>
      <c r="N278" s="19" t="n">
        <v>0.277392008842866</v>
      </c>
      <c r="O278" s="19" t="n">
        <v>0.206153172984359</v>
      </c>
      <c r="P278" s="19" t="n">
        <v>0.258343196083056</v>
      </c>
      <c r="Q278" s="19" t="n">
        <v>0.239465916212804</v>
      </c>
      <c r="R278" s="19" t="n">
        <v>0.216278092881411</v>
      </c>
      <c r="S278" s="19" t="n">
        <v>0.270996942721547</v>
      </c>
      <c r="T278" s="19" t="n">
        <v>0.229282670370779</v>
      </c>
      <c r="U278" s="19" t="n">
        <v>0.195281339386479</v>
      </c>
      <c r="V278" s="19" t="n">
        <v>0.220199083632943</v>
      </c>
      <c r="W278" s="19" t="n">
        <v>0.234524060601306</v>
      </c>
      <c r="X278" s="19" t="n">
        <v>0.278778355163817</v>
      </c>
      <c r="Y278" s="19" t="n">
        <v>0.219120942592777</v>
      </c>
      <c r="Z278" s="19"/>
      <c r="AA278" s="19" t="n">
        <v>0.192539647131353</v>
      </c>
      <c r="AB278" s="19" t="n">
        <v>0.253916028313598</v>
      </c>
      <c r="AC278" s="19" t="n">
        <v>0.235774790766081</v>
      </c>
      <c r="AD278" s="19" t="n">
        <v>0.278324092208408</v>
      </c>
      <c r="AE278" s="19"/>
      <c r="AF278" s="19" t="n">
        <v>0.280452765057882</v>
      </c>
      <c r="AG278" s="19" t="n">
        <v>0.219208671166926</v>
      </c>
      <c r="AH278" s="19" t="n">
        <v>0.286256235888418</v>
      </c>
      <c r="AI278" s="19" t="n">
        <v>0.177549269565691</v>
      </c>
      <c r="AJ278" s="19" t="n">
        <v>0.322321952487661</v>
      </c>
      <c r="AK278" s="19" t="n">
        <v>0.147437934841514</v>
      </c>
      <c r="AL278" s="19" t="n">
        <v>0.211455709584622</v>
      </c>
      <c r="AM278" s="19" t="n">
        <v>1</v>
      </c>
      <c r="AN278" s="19" t="n">
        <v>0.222649805964756</v>
      </c>
      <c r="AO278" s="19" t="n">
        <v>0.287930666847275</v>
      </c>
      <c r="AP278" s="19" t="n">
        <v>0.130016514739338</v>
      </c>
      <c r="AQ278" s="19" t="n">
        <v>0.340372807787415</v>
      </c>
      <c r="AR278" s="19" t="n">
        <v>0.291218780411146</v>
      </c>
      <c r="AS278" s="19" t="n">
        <v>0.203840363318172</v>
      </c>
      <c r="AT278" s="19" t="n">
        <v>0</v>
      </c>
      <c r="AU278" s="19" t="n">
        <v>0.504380017574563</v>
      </c>
      <c r="AV278" s="19" t="n">
        <v>0.21984154809506</v>
      </c>
      <c r="AW278" s="19" t="n">
        <v>0</v>
      </c>
      <c r="AX278" s="19" t="n">
        <v>0</v>
      </c>
    </row>
    <row r="279">
      <c r="B279" t="s">
        <v>170</v>
      </c>
      <c r="C279" s="19" t="n">
        <v>0.218297030001853</v>
      </c>
      <c r="D279" s="19" t="n">
        <v>0.34301121950779</v>
      </c>
      <c r="E279" s="19" t="n">
        <v>0.226114634501879</v>
      </c>
      <c r="F279" s="19" t="n">
        <v>0.231845596396732</v>
      </c>
      <c r="G279" s="19" t="n">
        <v>0.205476326348722</v>
      </c>
      <c r="H279" s="19" t="n">
        <v>0.176592528620589</v>
      </c>
      <c r="I279" s="19" t="n">
        <v>0.157125389685205</v>
      </c>
      <c r="J279" s="19"/>
      <c r="K279" s="19" t="n">
        <v>0.235812478161805</v>
      </c>
      <c r="L279" s="19" t="n">
        <v>0.200466315821168</v>
      </c>
      <c r="M279" s="19"/>
      <c r="N279" s="19" t="n">
        <v>0.239116359953517</v>
      </c>
      <c r="O279" s="19" t="n">
        <v>0.245846730538132</v>
      </c>
      <c r="P279" s="19" t="n">
        <v>0.204709533286688</v>
      </c>
      <c r="Q279" s="19" t="n">
        <v>0.200875168001917</v>
      </c>
      <c r="R279" s="19" t="n">
        <v>0.244986520164497</v>
      </c>
      <c r="S279" s="19" t="n">
        <v>0.217231848701147</v>
      </c>
      <c r="T279" s="19" t="n">
        <v>0.166106316288864</v>
      </c>
      <c r="U279" s="19" t="n">
        <v>0.220272756502115</v>
      </c>
      <c r="V279" s="19" t="n">
        <v>0.263591503505218</v>
      </c>
      <c r="W279" s="19" t="n">
        <v>0.183465191716291</v>
      </c>
      <c r="X279" s="19" t="n">
        <v>0.129464045301261</v>
      </c>
      <c r="Y279" s="19" t="n">
        <v>0.254833398705043</v>
      </c>
      <c r="Z279" s="19"/>
      <c r="AA279" s="19" t="n">
        <v>0.239351746815492</v>
      </c>
      <c r="AB279" s="19" t="n">
        <v>0.236021235157648</v>
      </c>
      <c r="AC279" s="19" t="n">
        <v>0.21292882949188</v>
      </c>
      <c r="AD279" s="19" t="n">
        <v>0.185549685515799</v>
      </c>
      <c r="AE279" s="19"/>
      <c r="AF279" s="19" t="n">
        <v>0.237330516900204</v>
      </c>
      <c r="AG279" s="19" t="n">
        <v>0.168598331199827</v>
      </c>
      <c r="AH279" s="19" t="n">
        <v>0.250869585116643</v>
      </c>
      <c r="AI279" s="19" t="n">
        <v>0.240179594356313</v>
      </c>
      <c r="AJ279" s="19" t="n">
        <v>0.227102831885928</v>
      </c>
      <c r="AK279" s="19" t="n">
        <v>0.236894571975844</v>
      </c>
      <c r="AL279" s="19" t="n">
        <v>0.310935620883165</v>
      </c>
      <c r="AM279" s="19" t="n">
        <v>0</v>
      </c>
      <c r="AN279" s="19" t="n">
        <v>0.25710664078079</v>
      </c>
      <c r="AO279" s="19" t="n">
        <v>0.289656112345872</v>
      </c>
      <c r="AP279" s="19" t="n">
        <v>0.350960544706142</v>
      </c>
      <c r="AQ279" s="19" t="n">
        <v>0.185661790233739</v>
      </c>
      <c r="AR279" s="19" t="n">
        <v>0.298373566042285</v>
      </c>
      <c r="AS279" s="19" t="n">
        <v>0.214545200331629</v>
      </c>
      <c r="AT279" s="19" t="n">
        <v>0.703903809366742</v>
      </c>
      <c r="AU279" s="19" t="n">
        <v>0</v>
      </c>
      <c r="AV279" s="19" t="n">
        <v>0</v>
      </c>
      <c r="AW279" s="19" t="n">
        <v>0.618526042532819</v>
      </c>
      <c r="AX279" s="19" t="n">
        <v>0.277914084528257</v>
      </c>
    </row>
    <row r="280">
      <c r="B280" t="s">
        <v>171</v>
      </c>
      <c r="C280" s="19" t="n">
        <v>0.134874300599648</v>
      </c>
      <c r="D280" s="19" t="n">
        <v>0.189171691684946</v>
      </c>
      <c r="E280" s="19" t="n">
        <v>0.188412840147443</v>
      </c>
      <c r="F280" s="19" t="n">
        <v>0.166104181414306</v>
      </c>
      <c r="G280" s="19" t="n">
        <v>0.150266199345046</v>
      </c>
      <c r="H280" s="19" t="n">
        <v>0.0719606128235921</v>
      </c>
      <c r="I280" s="19" t="n">
        <v>0.0599659188116131</v>
      </c>
      <c r="J280" s="19"/>
      <c r="K280" s="19" t="n">
        <v>0.179553237769439</v>
      </c>
      <c r="L280" s="19" t="n">
        <v>0.0914410127047806</v>
      </c>
      <c r="M280" s="19"/>
      <c r="N280" s="19" t="n">
        <v>0.181882534334498</v>
      </c>
      <c r="O280" s="19" t="n">
        <v>0.115265319563391</v>
      </c>
      <c r="P280" s="19" t="n">
        <v>0.0887924357310164</v>
      </c>
      <c r="Q280" s="19" t="n">
        <v>0.140956341657433</v>
      </c>
      <c r="R280" s="19" t="n">
        <v>0.10955066475572</v>
      </c>
      <c r="S280" s="19" t="n">
        <v>0.156919022068093</v>
      </c>
      <c r="T280" s="19" t="n">
        <v>0.155393152680735</v>
      </c>
      <c r="U280" s="19" t="n">
        <v>0.117354209177464</v>
      </c>
      <c r="V280" s="19" t="n">
        <v>0.126357556033638</v>
      </c>
      <c r="W280" s="19" t="n">
        <v>0.119098137672895</v>
      </c>
      <c r="X280" s="19" t="n">
        <v>0.123293018725567</v>
      </c>
      <c r="Y280" s="19" t="n">
        <v>0.165203645349047</v>
      </c>
      <c r="Z280" s="19"/>
      <c r="AA280" s="19" t="n">
        <v>0.177271156142252</v>
      </c>
      <c r="AB280" s="19" t="n">
        <v>0.0990491002342441</v>
      </c>
      <c r="AC280" s="19" t="n">
        <v>0.160390518142074</v>
      </c>
      <c r="AD280" s="19" t="n">
        <v>0.105373900501704</v>
      </c>
      <c r="AE280" s="19"/>
      <c r="AF280" s="19" t="n">
        <v>0.197947261556468</v>
      </c>
      <c r="AG280" s="19" t="n">
        <v>0.0634979146829476</v>
      </c>
      <c r="AH280" s="19" t="n">
        <v>0.147165070879098</v>
      </c>
      <c r="AI280" s="19" t="n">
        <v>0.289455381034645</v>
      </c>
      <c r="AJ280" s="19" t="n">
        <v>0.0815963035939658</v>
      </c>
      <c r="AK280" s="19" t="n">
        <v>0.289730614306011</v>
      </c>
      <c r="AL280" s="19" t="n">
        <v>0.205968699036673</v>
      </c>
      <c r="AM280" s="19" t="n">
        <v>0</v>
      </c>
      <c r="AN280" s="19" t="n">
        <v>0.214759161851403</v>
      </c>
      <c r="AO280" s="19" t="n">
        <v>0.113486425994395</v>
      </c>
      <c r="AP280" s="19" t="n">
        <v>0.265815290402981</v>
      </c>
      <c r="AQ280" s="19" t="n">
        <v>0.124039977956919</v>
      </c>
      <c r="AR280" s="19" t="n">
        <v>0</v>
      </c>
      <c r="AS280" s="19" t="n">
        <v>0.383120856969201</v>
      </c>
      <c r="AT280" s="19" t="n">
        <v>0.296096190633258</v>
      </c>
      <c r="AU280" s="19" t="n">
        <v>0.495619982425437</v>
      </c>
      <c r="AV280" s="19" t="n">
        <v>0.551925736210734</v>
      </c>
      <c r="AW280" s="19" t="n">
        <v>0.381473957467181</v>
      </c>
      <c r="AX280" s="19" t="n">
        <v>0.501537184071583</v>
      </c>
    </row>
    <row r="281">
      <c r="B281" t="s">
        <v>172</v>
      </c>
      <c r="C281" s="19" t="n">
        <v>0.0791864983360273</v>
      </c>
      <c r="D281" s="19" t="n">
        <v>0.096355261625045</v>
      </c>
      <c r="E281" s="19" t="n">
        <v>0.155453843065717</v>
      </c>
      <c r="F281" s="19" t="n">
        <v>0.134906331810423</v>
      </c>
      <c r="G281" s="19" t="n">
        <v>0.0789678342974994</v>
      </c>
      <c r="H281" s="19" t="n">
        <v>0.0179498162575716</v>
      </c>
      <c r="I281" s="19" t="n">
        <v>0.00200696232029558</v>
      </c>
      <c r="J281" s="19"/>
      <c r="K281" s="19" t="n">
        <v>0.0909966814250293</v>
      </c>
      <c r="L281" s="19" t="n">
        <v>0.0677475017914612</v>
      </c>
      <c r="M281" s="19"/>
      <c r="N281" s="19" t="n">
        <v>0.149178480389865</v>
      </c>
      <c r="O281" s="19" t="n">
        <v>0.0244098450616972</v>
      </c>
      <c r="P281" s="19" t="n">
        <v>0.0691048737100769</v>
      </c>
      <c r="Q281" s="19" t="n">
        <v>0.056332061773871</v>
      </c>
      <c r="R281" s="19" t="n">
        <v>0.0849661439358314</v>
      </c>
      <c r="S281" s="19" t="n">
        <v>0.086714752239607</v>
      </c>
      <c r="T281" s="19" t="n">
        <v>0.0766159162754868</v>
      </c>
      <c r="U281" s="19" t="n">
        <v>0.0727551170674491</v>
      </c>
      <c r="V281" s="19" t="n">
        <v>0.0770750506996244</v>
      </c>
      <c r="W281" s="19" t="n">
        <v>0.0758730370334598</v>
      </c>
      <c r="X281" s="19" t="n">
        <v>0.061271711808144</v>
      </c>
      <c r="Y281" s="19" t="n">
        <v>0.11322416600425</v>
      </c>
      <c r="Z281" s="19"/>
      <c r="AA281" s="19" t="n">
        <v>0.117258800798512</v>
      </c>
      <c r="AB281" s="19" t="n">
        <v>0.0365655635757587</v>
      </c>
      <c r="AC281" s="19" t="n">
        <v>0.0912906453180664</v>
      </c>
      <c r="AD281" s="19" t="n">
        <v>0.0700049369621818</v>
      </c>
      <c r="AE281" s="19"/>
      <c r="AF281" s="19" t="n">
        <v>0.113759434755533</v>
      </c>
      <c r="AG281" s="19" t="n">
        <v>0.0165688865949624</v>
      </c>
      <c r="AH281" s="19" t="n">
        <v>0.0749665468625432</v>
      </c>
      <c r="AI281" s="19" t="n">
        <v>0.2363311615463</v>
      </c>
      <c r="AJ281" s="19" t="n">
        <v>0.0574793013360845</v>
      </c>
      <c r="AK281" s="19" t="n">
        <v>0.191612314166775</v>
      </c>
      <c r="AL281" s="19" t="n">
        <v>0.142306340650896</v>
      </c>
      <c r="AM281" s="19" t="n">
        <v>0</v>
      </c>
      <c r="AN281" s="19" t="n">
        <v>0.168520748620753</v>
      </c>
      <c r="AO281" s="19" t="n">
        <v>0.0956340963071386</v>
      </c>
      <c r="AP281" s="19" t="n">
        <v>0.202554714304881</v>
      </c>
      <c r="AQ281" s="19" t="n">
        <v>0.054431114275232</v>
      </c>
      <c r="AR281" s="19" t="n">
        <v>0.198107595722564</v>
      </c>
      <c r="AS281" s="19" t="n">
        <v>0.0957280519601972</v>
      </c>
      <c r="AT281" s="19" t="n">
        <v>0</v>
      </c>
      <c r="AU281" s="19" t="n">
        <v>0</v>
      </c>
      <c r="AV281" s="19" t="n">
        <v>0.228232715694206</v>
      </c>
      <c r="AW281" s="19" t="n">
        <v>0</v>
      </c>
      <c r="AX281" s="19" t="n">
        <v>0.22054873140016</v>
      </c>
    </row>
    <row r="282">
      <c r="B282" t="s">
        <v>77</v>
      </c>
      <c r="C282" s="19" t="n">
        <v>0.00367802212700022</v>
      </c>
      <c r="D282" s="19" t="n">
        <v>0.0105160965824414</v>
      </c>
      <c r="E282" s="19" t="n">
        <v>0.00555245653701966</v>
      </c>
      <c r="F282" s="19" t="n">
        <v>0</v>
      </c>
      <c r="G282" s="19" t="n">
        <v>0</v>
      </c>
      <c r="H282" s="19" t="n">
        <v>0.00570940219945626</v>
      </c>
      <c r="I282" s="19" t="n">
        <v>0.00225132045014276</v>
      </c>
      <c r="J282" s="19"/>
      <c r="K282" s="19" t="n">
        <v>0.00374929257396114</v>
      </c>
      <c r="L282" s="19" t="n">
        <v>0.00361207302886976</v>
      </c>
      <c r="M282" s="19"/>
      <c r="N282" s="19" t="n">
        <v>0.00399820290414501</v>
      </c>
      <c r="O282" s="19" t="n">
        <v>0.0102556845155177</v>
      </c>
      <c r="P282" s="19" t="n">
        <v>0</v>
      </c>
      <c r="Q282" s="19" t="n">
        <v>0</v>
      </c>
      <c r="R282" s="19" t="n">
        <v>0.00552999453229111</v>
      </c>
      <c r="S282" s="19" t="n">
        <v>0.00524288896772839</v>
      </c>
      <c r="T282" s="19" t="n">
        <v>0.00511529731925746</v>
      </c>
      <c r="U282" s="19" t="n">
        <v>0</v>
      </c>
      <c r="V282" s="19" t="n">
        <v>0.00469043262515294</v>
      </c>
      <c r="W282" s="19" t="n">
        <v>0</v>
      </c>
      <c r="X282" s="19" t="n">
        <v>0</v>
      </c>
      <c r="Y282" s="19" t="n">
        <v>0</v>
      </c>
      <c r="Z282" s="19"/>
      <c r="AA282" s="19" t="n">
        <v>0.00152271156449692</v>
      </c>
      <c r="AB282" s="19" t="n">
        <v>0.00357842651800498</v>
      </c>
      <c r="AC282" s="19" t="n">
        <v>0.0025557033746776</v>
      </c>
      <c r="AD282" s="19" t="n">
        <v>0.00511338599332315</v>
      </c>
      <c r="AE282" s="19"/>
      <c r="AF282" s="19" t="n">
        <v>0</v>
      </c>
      <c r="AG282" s="19" t="n">
        <v>0.00302678262449234</v>
      </c>
      <c r="AH282" s="19" t="n">
        <v>0</v>
      </c>
      <c r="AI282" s="19" t="n">
        <v>0</v>
      </c>
      <c r="AJ282" s="19" t="n">
        <v>0.0436112719916987</v>
      </c>
      <c r="AK282" s="19" t="n">
        <v>0</v>
      </c>
      <c r="AL282" s="19" t="n">
        <v>0.00757790021502386</v>
      </c>
      <c r="AM282" s="19" t="n">
        <v>0</v>
      </c>
      <c r="AN282" s="19" t="n">
        <v>0</v>
      </c>
      <c r="AO282" s="19" t="n">
        <v>0.00627441652268203</v>
      </c>
      <c r="AP282" s="19" t="n">
        <v>0</v>
      </c>
      <c r="AQ282" s="19" t="n">
        <v>0</v>
      </c>
      <c r="AR282" s="19" t="n">
        <v>0</v>
      </c>
      <c r="AS282" s="19" t="n">
        <v>0</v>
      </c>
      <c r="AT282" s="19" t="n">
        <v>0</v>
      </c>
      <c r="AU282" s="19" t="n">
        <v>0</v>
      </c>
      <c r="AV282" s="19" t="n">
        <v>0</v>
      </c>
      <c r="AW282" s="19" t="n">
        <v>0</v>
      </c>
      <c r="AX282" s="19" t="n">
        <v>0</v>
      </c>
    </row>
    <row r="283">
      <c r="C283" s="19"/>
      <c r="D283" s="19"/>
      <c r="E283" s="19"/>
      <c r="F283" s="19"/>
      <c r="G283" s="19"/>
      <c r="H283" s="19"/>
      <c r="I283" s="19"/>
      <c r="J283" s="19"/>
      <c r="K283" s="19"/>
      <c r="L283" s="19"/>
      <c r="M283" s="19"/>
      <c r="N283" s="19"/>
      <c r="O283" s="19"/>
      <c r="P283" s="19"/>
      <c r="Q283" s="19"/>
      <c r="R283" s="19"/>
      <c r="S283" s="19"/>
      <c r="T283" s="19"/>
      <c r="U283" s="19"/>
      <c r="V283" s="19"/>
      <c r="W283" s="19"/>
      <c r="X283" s="19"/>
      <c r="Y283" s="19"/>
      <c r="Z283" s="19"/>
      <c r="AA283" s="19"/>
      <c r="AB283" s="19"/>
      <c r="AC283" s="19"/>
      <c r="AD283" s="19"/>
      <c r="AE283" s="19"/>
      <c r="AF283" s="19"/>
      <c r="AG283" s="19"/>
      <c r="AH283" s="19"/>
      <c r="AI283" s="19"/>
      <c r="AJ283" s="19"/>
      <c r="AK283" s="19"/>
      <c r="AL283" s="19"/>
      <c r="AM283" s="19"/>
      <c r="AN283" s="19"/>
      <c r="AO283" s="19"/>
      <c r="AP283" s="19"/>
      <c r="AQ283" s="19"/>
      <c r="AR283" s="19"/>
      <c r="AS283" s="19"/>
      <c r="AT283" s="19"/>
      <c r="AU283" s="19"/>
      <c r="AV283" s="19"/>
      <c r="AW283" s="19"/>
      <c r="AX283" s="19"/>
    </row>
    <row r="284">
      <c r="B284" s="7" t="s">
        <v>195</v>
      </c>
      <c r="C284" s="19"/>
      <c r="D284" s="19"/>
      <c r="E284" s="19"/>
      <c r="F284" s="19"/>
      <c r="G284" s="19"/>
      <c r="H284" s="19"/>
      <c r="I284" s="19"/>
      <c r="J284" s="19"/>
      <c r="K284" s="19"/>
      <c r="L284" s="19"/>
      <c r="M284" s="19"/>
      <c r="N284" s="19"/>
      <c r="O284" s="19"/>
      <c r="P284" s="19"/>
      <c r="Q284" s="19"/>
      <c r="R284" s="19"/>
      <c r="S284" s="19"/>
      <c r="T284" s="19"/>
      <c r="U284" s="19"/>
      <c r="V284" s="19"/>
      <c r="W284" s="19"/>
      <c r="X284" s="19"/>
      <c r="Y284" s="19"/>
      <c r="Z284" s="19"/>
      <c r="AA284" s="19"/>
      <c r="AB284" s="19"/>
      <c r="AC284" s="19"/>
      <c r="AD284" s="19"/>
      <c r="AE284" s="19"/>
      <c r="AF284" s="19"/>
      <c r="AG284" s="19"/>
      <c r="AH284" s="19"/>
      <c r="AI284" s="19"/>
      <c r="AJ284" s="19"/>
      <c r="AK284" s="19"/>
      <c r="AL284" s="19"/>
      <c r="AM284" s="19"/>
      <c r="AN284" s="19"/>
      <c r="AO284" s="19"/>
      <c r="AP284" s="19"/>
      <c r="AQ284" s="19"/>
      <c r="AR284" s="19"/>
      <c r="AS284" s="19"/>
      <c r="AT284" s="19"/>
      <c r="AU284" s="19"/>
      <c r="AV284" s="19"/>
      <c r="AW284" s="19"/>
      <c r="AX284" s="19"/>
    </row>
    <row r="285">
      <c r="B285" s="23" t="s">
        <v>79</v>
      </c>
      <c r="C285" s="19"/>
      <c r="D285" s="19"/>
      <c r="E285" s="19"/>
      <c r="F285" s="19"/>
      <c r="G285" s="19"/>
      <c r="H285" s="19"/>
      <c r="I285" s="19"/>
      <c r="J285" s="19"/>
      <c r="K285" s="19"/>
      <c r="L285" s="19"/>
      <c r="M285" s="19"/>
      <c r="N285" s="19"/>
      <c r="O285" s="19"/>
      <c r="P285" s="19"/>
      <c r="Q285" s="19"/>
      <c r="R285" s="19"/>
      <c r="S285" s="19"/>
      <c r="T285" s="19"/>
      <c r="U285" s="19"/>
      <c r="V285" s="19"/>
      <c r="W285" s="19"/>
      <c r="X285" s="19"/>
      <c r="Y285" s="19"/>
      <c r="Z285" s="19"/>
      <c r="AA285" s="19"/>
      <c r="AB285" s="19"/>
      <c r="AC285" s="19"/>
      <c r="AD285" s="19"/>
      <c r="AE285" s="19"/>
      <c r="AF285" s="19"/>
      <c r="AG285" s="19"/>
      <c r="AH285" s="19"/>
      <c r="AI285" s="19"/>
      <c r="AJ285" s="19"/>
      <c r="AK285" s="19"/>
      <c r="AL285" s="19"/>
      <c r="AM285" s="19"/>
      <c r="AN285" s="19"/>
      <c r="AO285" s="19"/>
      <c r="AP285" s="19"/>
      <c r="AQ285" s="19"/>
      <c r="AR285" s="19"/>
      <c r="AS285" s="19"/>
      <c r="AT285" s="19"/>
      <c r="AU285" s="19"/>
      <c r="AV285" s="19"/>
      <c r="AW285" s="19"/>
      <c r="AX285" s="19"/>
    </row>
    <row r="286">
      <c r="B286" t="s">
        <v>187</v>
      </c>
      <c r="C286" s="19" t="n">
        <v>0.110024894226344</v>
      </c>
      <c r="D286" s="19" t="n">
        <v>0.113069224677526</v>
      </c>
      <c r="E286" s="19" t="n">
        <v>0.133546514484736</v>
      </c>
      <c r="F286" s="19" t="n">
        <v>0.122327824721554</v>
      </c>
      <c r="G286" s="19" t="n">
        <v>0.0886142119373935</v>
      </c>
      <c r="H286" s="19" t="n">
        <v>0.0915469772799499</v>
      </c>
      <c r="I286" s="19" t="n">
        <v>0.108722764209478</v>
      </c>
      <c r="J286" s="19"/>
      <c r="K286" s="19" t="n">
        <v>0.117036340269334</v>
      </c>
      <c r="L286" s="19" t="n">
        <v>0.103294487929319</v>
      </c>
      <c r="M286" s="19"/>
      <c r="N286" s="19" t="n">
        <v>0.168433220152135</v>
      </c>
      <c r="O286" s="19" t="n">
        <v>0.0670121538755267</v>
      </c>
      <c r="P286" s="19" t="n">
        <v>0.117373754644686</v>
      </c>
      <c r="Q286" s="19" t="n">
        <v>0.13174384398872</v>
      </c>
      <c r="R286" s="19" t="n">
        <v>0.0970400821113968</v>
      </c>
      <c r="S286" s="19" t="n">
        <v>0.100832833090371</v>
      </c>
      <c r="T286" s="19" t="n">
        <v>0.0876408352144781</v>
      </c>
      <c r="U286" s="19" t="n">
        <v>0.112204759055544</v>
      </c>
      <c r="V286" s="19" t="n">
        <v>0.146397590903673</v>
      </c>
      <c r="W286" s="19" t="n">
        <v>0.0635215877000219</v>
      </c>
      <c r="X286" s="19" t="n">
        <v>0.0640019578673525</v>
      </c>
      <c r="Y286" s="19" t="n">
        <v>0.137597537375542</v>
      </c>
      <c r="Z286" s="19"/>
      <c r="AA286" s="19" t="n">
        <v>0.114411419435572</v>
      </c>
      <c r="AB286" s="19" t="n">
        <v>0.0936150003654598</v>
      </c>
      <c r="AC286" s="19" t="n">
        <v>0.116927025807715</v>
      </c>
      <c r="AD286" s="19" t="n">
        <v>0.111034162531052</v>
      </c>
      <c r="AE286" s="19"/>
      <c r="AF286" s="19" t="n">
        <v>0.142546217915639</v>
      </c>
      <c r="AG286" s="19" t="n">
        <v>0.098305998615494</v>
      </c>
      <c r="AH286" s="19" t="n">
        <v>0.106008210523628</v>
      </c>
      <c r="AI286" s="19" t="n">
        <v>0.170231253726958</v>
      </c>
      <c r="AJ286" s="19" t="n">
        <v>0.0955857278061431</v>
      </c>
      <c r="AK286" s="19" t="n">
        <v>0.182828120297455</v>
      </c>
      <c r="AL286" s="19" t="n">
        <v>0.199949648321721</v>
      </c>
      <c r="AM286" s="19" t="n">
        <v>0</v>
      </c>
      <c r="AN286" s="19" t="n">
        <v>0.118443061271404</v>
      </c>
      <c r="AO286" s="19" t="n">
        <v>0.0708791940426047</v>
      </c>
      <c r="AP286" s="19" t="n">
        <v>0.0786898533218254</v>
      </c>
      <c r="AQ286" s="19" t="n">
        <v>0.040524786255381</v>
      </c>
      <c r="AR286" s="19" t="n">
        <v>0</v>
      </c>
      <c r="AS286" s="19" t="n">
        <v>0.0957280519601972</v>
      </c>
      <c r="AT286" s="19" t="n">
        <v>0</v>
      </c>
      <c r="AU286" s="19" t="n">
        <v>0</v>
      </c>
      <c r="AV286" s="19" t="n">
        <v>0.228232715694206</v>
      </c>
      <c r="AW286" s="19" t="n">
        <v>0.323798654447605</v>
      </c>
      <c r="AX286" s="19" t="n">
        <v>0.22054873140016</v>
      </c>
    </row>
    <row r="287">
      <c r="B287" t="s">
        <v>188</v>
      </c>
      <c r="C287" s="19" t="n">
        <v>0.22255247485148</v>
      </c>
      <c r="D287" s="19" t="n">
        <v>0.217861438247174</v>
      </c>
      <c r="E287" s="19" t="n">
        <v>0.206297618704049</v>
      </c>
      <c r="F287" s="19" t="n">
        <v>0.187540514404828</v>
      </c>
      <c r="G287" s="19" t="n">
        <v>0.197448286522266</v>
      </c>
      <c r="H287" s="19" t="n">
        <v>0.192528211151281</v>
      </c>
      <c r="I287" s="19" t="n">
        <v>0.307740237980342</v>
      </c>
      <c r="J287" s="19"/>
      <c r="K287" s="19" t="n">
        <v>0.217720059456186</v>
      </c>
      <c r="L287" s="19" t="n">
        <v>0.227478499764844</v>
      </c>
      <c r="M287" s="19"/>
      <c r="N287" s="19" t="n">
        <v>0.212356572909499</v>
      </c>
      <c r="O287" s="19" t="n">
        <v>0.237542472483342</v>
      </c>
      <c r="P287" s="19" t="n">
        <v>0.273011368719997</v>
      </c>
      <c r="Q287" s="19" t="n">
        <v>0.171716689966207</v>
      </c>
      <c r="R287" s="19" t="n">
        <v>0.231845623981183</v>
      </c>
      <c r="S287" s="19" t="n">
        <v>0.187921297029709</v>
      </c>
      <c r="T287" s="19" t="n">
        <v>0.273739443432459</v>
      </c>
      <c r="U287" s="19" t="n">
        <v>0.266715101743802</v>
      </c>
      <c r="V287" s="19" t="n">
        <v>0.215043405783451</v>
      </c>
      <c r="W287" s="19" t="n">
        <v>0.232733241839257</v>
      </c>
      <c r="X287" s="19" t="n">
        <v>0.15987607711984</v>
      </c>
      <c r="Y287" s="19" t="n">
        <v>0.212316565064931</v>
      </c>
      <c r="Z287" s="19"/>
      <c r="AA287" s="19" t="n">
        <v>0.281129956700049</v>
      </c>
      <c r="AB287" s="19" t="n">
        <v>0.215300807957169</v>
      </c>
      <c r="AC287" s="19" t="n">
        <v>0.202255755450891</v>
      </c>
      <c r="AD287" s="19" t="n">
        <v>0.186535450950247</v>
      </c>
      <c r="AE287" s="19"/>
      <c r="AF287" s="19" t="n">
        <v>0.206984723847018</v>
      </c>
      <c r="AG287" s="19" t="n">
        <v>0.241364137792629</v>
      </c>
      <c r="AH287" s="19" t="n">
        <v>0.196992804629046</v>
      </c>
      <c r="AI287" s="19" t="n">
        <v>0.29852077149365</v>
      </c>
      <c r="AJ287" s="19" t="n">
        <v>0.0851672302816145</v>
      </c>
      <c r="AK287" s="19" t="n">
        <v>0.21964800045451</v>
      </c>
      <c r="AL287" s="19" t="n">
        <v>0.231311608559023</v>
      </c>
      <c r="AM287" s="19" t="n">
        <v>1</v>
      </c>
      <c r="AN287" s="19" t="n">
        <v>0.213829792102212</v>
      </c>
      <c r="AO287" s="19" t="n">
        <v>0.182996602952674</v>
      </c>
      <c r="AP287" s="19" t="n">
        <v>0.228002891470153</v>
      </c>
      <c r="AQ287" s="19" t="n">
        <v>0.179589238112139</v>
      </c>
      <c r="AR287" s="19" t="n">
        <v>0.0944187737802553</v>
      </c>
      <c r="AS287" s="19" t="n">
        <v>0.1807871097649</v>
      </c>
      <c r="AT287" s="19" t="n">
        <v>0</v>
      </c>
      <c r="AU287" s="19" t="n">
        <v>0.495619982425437</v>
      </c>
      <c r="AV287" s="19" t="n">
        <v>0.574666627892949</v>
      </c>
      <c r="AW287" s="19" t="n">
        <v>0.381473957467181</v>
      </c>
      <c r="AX287" s="19" t="n">
        <v>0.501537184071583</v>
      </c>
    </row>
    <row r="288">
      <c r="B288" t="s">
        <v>189</v>
      </c>
      <c r="C288" s="19" t="n">
        <v>0.239313740488048</v>
      </c>
      <c r="D288" s="19" t="n">
        <v>0.277848007137761</v>
      </c>
      <c r="E288" s="19" t="n">
        <v>0.242952369053955</v>
      </c>
      <c r="F288" s="19" t="n">
        <v>0.213230612222396</v>
      </c>
      <c r="G288" s="19" t="n">
        <v>0.246000510218286</v>
      </c>
      <c r="H288" s="19" t="n">
        <v>0.240543523992282</v>
      </c>
      <c r="I288" s="19" t="n">
        <v>0.225824536569614</v>
      </c>
      <c r="J288" s="19"/>
      <c r="K288" s="19" t="n">
        <v>0.241431087859032</v>
      </c>
      <c r="L288" s="19" t="n">
        <v>0.237479700395738</v>
      </c>
      <c r="M288" s="19"/>
      <c r="N288" s="19" t="n">
        <v>0.236448066471026</v>
      </c>
      <c r="O288" s="19" t="n">
        <v>0.212513754978239</v>
      </c>
      <c r="P288" s="19" t="n">
        <v>0.23663973257583</v>
      </c>
      <c r="Q288" s="19" t="n">
        <v>0.287844094600929</v>
      </c>
      <c r="R288" s="19" t="n">
        <v>0.235047389173902</v>
      </c>
      <c r="S288" s="19" t="n">
        <v>0.272364324348553</v>
      </c>
      <c r="T288" s="19" t="n">
        <v>0.244276824117877</v>
      </c>
      <c r="U288" s="19" t="n">
        <v>0.245584831075125</v>
      </c>
      <c r="V288" s="19" t="n">
        <v>0.214248549527094</v>
      </c>
      <c r="W288" s="19" t="n">
        <v>0.191240394886875</v>
      </c>
      <c r="X288" s="19" t="n">
        <v>0.332983530940531</v>
      </c>
      <c r="Y288" s="19" t="n">
        <v>0.19865441710255</v>
      </c>
      <c r="Z288" s="19"/>
      <c r="AA288" s="19" t="n">
        <v>0.232208109519175</v>
      </c>
      <c r="AB288" s="19" t="n">
        <v>0.24560594668108</v>
      </c>
      <c r="AC288" s="19" t="n">
        <v>0.240683797398191</v>
      </c>
      <c r="AD288" s="19" t="n">
        <v>0.23969965840311</v>
      </c>
      <c r="AE288" s="19"/>
      <c r="AF288" s="19" t="n">
        <v>0.259142166522378</v>
      </c>
      <c r="AG288" s="19" t="n">
        <v>0.226137576246405</v>
      </c>
      <c r="AH288" s="19" t="n">
        <v>0.265749293584645</v>
      </c>
      <c r="AI288" s="19" t="n">
        <v>0.189082260767866</v>
      </c>
      <c r="AJ288" s="19" t="n">
        <v>0.315539150641581</v>
      </c>
      <c r="AK288" s="19" t="n">
        <v>0.322392464948363</v>
      </c>
      <c r="AL288" s="19" t="n">
        <v>0.20553663150822</v>
      </c>
      <c r="AM288" s="19" t="n">
        <v>0</v>
      </c>
      <c r="AN288" s="19" t="n">
        <v>0.215589194118002</v>
      </c>
      <c r="AO288" s="19" t="n">
        <v>0.277108608795503</v>
      </c>
      <c r="AP288" s="19" t="n">
        <v>0.350974494460288</v>
      </c>
      <c r="AQ288" s="19" t="n">
        <v>0.226963154460664</v>
      </c>
      <c r="AR288" s="19" t="n">
        <v>0.381476625088679</v>
      </c>
      <c r="AS288" s="19" t="n">
        <v>0.211554792741133</v>
      </c>
      <c r="AT288" s="19" t="n">
        <v>0.296096190633258</v>
      </c>
      <c r="AU288" s="19" t="n">
        <v>0</v>
      </c>
      <c r="AV288" s="19" t="n">
        <v>0.197100656412845</v>
      </c>
      <c r="AW288" s="19" t="n">
        <v>0.294727388085214</v>
      </c>
      <c r="AX288" s="19" t="n">
        <v>0</v>
      </c>
    </row>
    <row r="289">
      <c r="B289" t="s">
        <v>190</v>
      </c>
      <c r="C289" s="19" t="n">
        <v>0.203129826164117</v>
      </c>
      <c r="D289" s="19" t="n">
        <v>0.188742822885654</v>
      </c>
      <c r="E289" s="19" t="n">
        <v>0.212779426939381</v>
      </c>
      <c r="F289" s="19" t="n">
        <v>0.204065114279434</v>
      </c>
      <c r="G289" s="19" t="n">
        <v>0.254899675993052</v>
      </c>
      <c r="H289" s="19" t="n">
        <v>0.196985713317723</v>
      </c>
      <c r="I289" s="19" t="n">
        <v>0.166087722313991</v>
      </c>
      <c r="J289" s="19"/>
      <c r="K289" s="19" t="n">
        <v>0.191676027499868</v>
      </c>
      <c r="L289" s="19" t="n">
        <v>0.214493174725667</v>
      </c>
      <c r="M289" s="19"/>
      <c r="N289" s="19" t="n">
        <v>0.17821483434339</v>
      </c>
      <c r="O289" s="19" t="n">
        <v>0.269663233978291</v>
      </c>
      <c r="P289" s="19" t="n">
        <v>0.172541036548811</v>
      </c>
      <c r="Q289" s="19" t="n">
        <v>0.223090589840959</v>
      </c>
      <c r="R289" s="19" t="n">
        <v>0.236008594601186</v>
      </c>
      <c r="S289" s="19" t="n">
        <v>0.204416477209426</v>
      </c>
      <c r="T289" s="19" t="n">
        <v>0.1796021321045</v>
      </c>
      <c r="U289" s="19" t="n">
        <v>0.219711915357239</v>
      </c>
      <c r="V289" s="19" t="n">
        <v>0.157629266713803</v>
      </c>
      <c r="W289" s="19" t="n">
        <v>0.201814608092868</v>
      </c>
      <c r="X289" s="19" t="n">
        <v>0.194655672344568</v>
      </c>
      <c r="Y289" s="19" t="n">
        <v>0.197194777518779</v>
      </c>
      <c r="Z289" s="19"/>
      <c r="AA289" s="19" t="n">
        <v>0.192156781089764</v>
      </c>
      <c r="AB289" s="19" t="n">
        <v>0.201896056798219</v>
      </c>
      <c r="AC289" s="19" t="n">
        <v>0.199637651191053</v>
      </c>
      <c r="AD289" s="19" t="n">
        <v>0.220660030510204</v>
      </c>
      <c r="AE289" s="19"/>
      <c r="AF289" s="19" t="n">
        <v>0.213075872765132</v>
      </c>
      <c r="AG289" s="19" t="n">
        <v>0.204186081535736</v>
      </c>
      <c r="AH289" s="19" t="n">
        <v>0.198877713192138</v>
      </c>
      <c r="AI289" s="19" t="n">
        <v>0.179412440627466</v>
      </c>
      <c r="AJ289" s="19" t="n">
        <v>0.215305316373267</v>
      </c>
      <c r="AK289" s="19" t="n">
        <v>0.134388713242461</v>
      </c>
      <c r="AL289" s="19" t="n">
        <v>0.160151505658294</v>
      </c>
      <c r="AM289" s="19" t="n">
        <v>0</v>
      </c>
      <c r="AN289" s="19" t="n">
        <v>0.237605291209778</v>
      </c>
      <c r="AO289" s="19" t="n">
        <v>0.222533865230097</v>
      </c>
      <c r="AP289" s="19" t="n">
        <v>0.191847278585715</v>
      </c>
      <c r="AQ289" s="19" t="n">
        <v>0.23498472948317</v>
      </c>
      <c r="AR289" s="19" t="n">
        <v>0.208240410997885</v>
      </c>
      <c r="AS289" s="19" t="n">
        <v>0.291603695209635</v>
      </c>
      <c r="AT289" s="19" t="n">
        <v>0</v>
      </c>
      <c r="AU289" s="19" t="n">
        <v>0</v>
      </c>
      <c r="AV289" s="19" t="n">
        <v>0</v>
      </c>
      <c r="AW289" s="19" t="n">
        <v>0</v>
      </c>
      <c r="AX289" s="19" t="n">
        <v>0.277914084528257</v>
      </c>
    </row>
    <row r="290">
      <c r="B290" t="s">
        <v>191</v>
      </c>
      <c r="C290" s="19" t="n">
        <v>0.0986201986160716</v>
      </c>
      <c r="D290" s="19" t="n">
        <v>0.0647144443368691</v>
      </c>
      <c r="E290" s="19" t="n">
        <v>0.115542859760686</v>
      </c>
      <c r="F290" s="19" t="n">
        <v>0.123360888496163</v>
      </c>
      <c r="G290" s="19" t="n">
        <v>0.0991350439552773</v>
      </c>
      <c r="H290" s="19" t="n">
        <v>0.0937045989001648</v>
      </c>
      <c r="I290" s="19" t="n">
        <v>0.0900616718893989</v>
      </c>
      <c r="J290" s="19"/>
      <c r="K290" s="19" t="n">
        <v>0.110872089165902</v>
      </c>
      <c r="L290" s="19" t="n">
        <v>0.0858063592453217</v>
      </c>
      <c r="M290" s="19"/>
      <c r="N290" s="19" t="n">
        <v>0.09256522008531</v>
      </c>
      <c r="O290" s="19" t="n">
        <v>0.108197382083759</v>
      </c>
      <c r="P290" s="19" t="n">
        <v>0.0808417349648124</v>
      </c>
      <c r="Q290" s="19" t="n">
        <v>0.0893591036950109</v>
      </c>
      <c r="R290" s="19" t="n">
        <v>0.0885297363765328</v>
      </c>
      <c r="S290" s="19" t="n">
        <v>0.110806022895638</v>
      </c>
      <c r="T290" s="19" t="n">
        <v>0.0852370549013353</v>
      </c>
      <c r="U290" s="19" t="n">
        <v>0.0461514752518324</v>
      </c>
      <c r="V290" s="19" t="n">
        <v>0.128919986182185</v>
      </c>
      <c r="W290" s="19" t="n">
        <v>0.115124984103123</v>
      </c>
      <c r="X290" s="19" t="n">
        <v>0.116968773610329</v>
      </c>
      <c r="Y290" s="19" t="n">
        <v>0.0611548425353145</v>
      </c>
      <c r="Z290" s="19"/>
      <c r="AA290" s="19" t="n">
        <v>0.0812605214946379</v>
      </c>
      <c r="AB290" s="19" t="n">
        <v>0.12637939922787</v>
      </c>
      <c r="AC290" s="19" t="n">
        <v>0.0944906321799274</v>
      </c>
      <c r="AD290" s="19" t="n">
        <v>0.0946771470111592</v>
      </c>
      <c r="AE290" s="19"/>
      <c r="AF290" s="19" t="n">
        <v>0.0825979257681412</v>
      </c>
      <c r="AG290" s="19" t="n">
        <v>0.100142595888532</v>
      </c>
      <c r="AH290" s="19" t="n">
        <v>0.0913661422048604</v>
      </c>
      <c r="AI290" s="19" t="n">
        <v>0.0965969526455619</v>
      </c>
      <c r="AJ290" s="19" t="n">
        <v>0.120351364099432</v>
      </c>
      <c r="AK290" s="19" t="n">
        <v>0.0435116579612841</v>
      </c>
      <c r="AL290" s="19" t="n">
        <v>0.0921200925216611</v>
      </c>
      <c r="AM290" s="19" t="n">
        <v>0</v>
      </c>
      <c r="AN290" s="19" t="n">
        <v>0.147274650695473</v>
      </c>
      <c r="AO290" s="19" t="n">
        <v>0.0992441364424009</v>
      </c>
      <c r="AP290" s="19" t="n">
        <v>0.0757631946867878</v>
      </c>
      <c r="AQ290" s="19" t="n">
        <v>0.0965207107234213</v>
      </c>
      <c r="AR290" s="19" t="n">
        <v>0.122057392965152</v>
      </c>
      <c r="AS290" s="19" t="n">
        <v>0.108789265320331</v>
      </c>
      <c r="AT290" s="19" t="n">
        <v>0</v>
      </c>
      <c r="AU290" s="19" t="n">
        <v>0.504380017574563</v>
      </c>
      <c r="AV290" s="19" t="n">
        <v>0</v>
      </c>
      <c r="AW290" s="19" t="n">
        <v>0</v>
      </c>
      <c r="AX290" s="19" t="n">
        <v>0</v>
      </c>
    </row>
    <row r="291">
      <c r="B291" t="s">
        <v>192</v>
      </c>
      <c r="C291" s="19" t="n">
        <v>0.0515948464663565</v>
      </c>
      <c r="D291" s="19" t="n">
        <v>0.0566557986469051</v>
      </c>
      <c r="E291" s="19" t="n">
        <v>0.0412866575896097</v>
      </c>
      <c r="F291" s="19" t="n">
        <v>0.0719844909671628</v>
      </c>
      <c r="G291" s="19" t="n">
        <v>0.0417464455737325</v>
      </c>
      <c r="H291" s="19" t="n">
        <v>0.0545217329529039</v>
      </c>
      <c r="I291" s="19" t="n">
        <v>0.0461527409927026</v>
      </c>
      <c r="J291" s="19"/>
      <c r="K291" s="19" t="n">
        <v>0.0518993248450759</v>
      </c>
      <c r="L291" s="19" t="n">
        <v>0.0513476514973664</v>
      </c>
      <c r="M291" s="19"/>
      <c r="N291" s="19" t="n">
        <v>0.0583567951002681</v>
      </c>
      <c r="O291" s="19" t="n">
        <v>0.0328639001861008</v>
      </c>
      <c r="P291" s="19" t="n">
        <v>0.0368970550827961</v>
      </c>
      <c r="Q291" s="19" t="n">
        <v>0.0386255201323683</v>
      </c>
      <c r="R291" s="19" t="n">
        <v>0.0555340729958373</v>
      </c>
      <c r="S291" s="19" t="n">
        <v>0.0486277377204616</v>
      </c>
      <c r="T291" s="19" t="n">
        <v>0.0431706493103555</v>
      </c>
      <c r="U291" s="19" t="n">
        <v>0.0771308034143068</v>
      </c>
      <c r="V291" s="19" t="n">
        <v>0.0565605905149057</v>
      </c>
      <c r="W291" s="19" t="n">
        <v>0.0450785520072127</v>
      </c>
      <c r="X291" s="19" t="n">
        <v>0.0826768703126618</v>
      </c>
      <c r="Y291" s="19" t="n">
        <v>0.117509146847852</v>
      </c>
      <c r="Z291" s="19"/>
      <c r="AA291" s="19" t="n">
        <v>0.0362838397353237</v>
      </c>
      <c r="AB291" s="19" t="n">
        <v>0.0614009551765542</v>
      </c>
      <c r="AC291" s="19" t="n">
        <v>0.0648616210869616</v>
      </c>
      <c r="AD291" s="19" t="n">
        <v>0.0475812744895042</v>
      </c>
      <c r="AE291" s="19"/>
      <c r="AF291" s="19" t="n">
        <v>0.0419817230439696</v>
      </c>
      <c r="AG291" s="19" t="n">
        <v>0.0450004919172395</v>
      </c>
      <c r="AH291" s="19" t="n">
        <v>0.0616674629567218</v>
      </c>
      <c r="AI291" s="19" t="n">
        <v>0.0556380600935379</v>
      </c>
      <c r="AJ291" s="19" t="n">
        <v>0.0430729252026174</v>
      </c>
      <c r="AK291" s="19" t="n">
        <v>0.0338103548934622</v>
      </c>
      <c r="AL291" s="19" t="n">
        <v>0.0598965865483977</v>
      </c>
      <c r="AM291" s="19" t="n">
        <v>0</v>
      </c>
      <c r="AN291" s="19" t="n">
        <v>0.0245064086921237</v>
      </c>
      <c r="AO291" s="19" t="n">
        <v>0.0575752535210004</v>
      </c>
      <c r="AP291" s="19" t="n">
        <v>0.0241601316268259</v>
      </c>
      <c r="AQ291" s="19" t="n">
        <v>0.102648315672485</v>
      </c>
      <c r="AR291" s="19" t="n">
        <v>0.193806797168028</v>
      </c>
      <c r="AS291" s="19" t="n">
        <v>0.111537085003805</v>
      </c>
      <c r="AT291" s="19" t="n">
        <v>0.389102592068026</v>
      </c>
      <c r="AU291" s="19" t="n">
        <v>0</v>
      </c>
      <c r="AV291" s="19" t="n">
        <v>0</v>
      </c>
      <c r="AW291" s="19" t="n">
        <v>0</v>
      </c>
      <c r="AX291" s="19" t="n">
        <v>0</v>
      </c>
    </row>
    <row r="292">
      <c r="B292" t="s">
        <v>193</v>
      </c>
      <c r="C292" s="19" t="n">
        <v>0.037026920758567</v>
      </c>
      <c r="D292" s="19" t="n">
        <v>0.0312455710297149</v>
      </c>
      <c r="E292" s="19" t="n">
        <v>0.02096365630017</v>
      </c>
      <c r="F292" s="19" t="n">
        <v>0.0380572170307893</v>
      </c>
      <c r="G292" s="19" t="n">
        <v>0.0412311958632173</v>
      </c>
      <c r="H292" s="19" t="n">
        <v>0.0687157903228036</v>
      </c>
      <c r="I292" s="19" t="n">
        <v>0.0283893092767886</v>
      </c>
      <c r="J292" s="19"/>
      <c r="K292" s="19" t="n">
        <v>0.0461501755441936</v>
      </c>
      <c r="L292" s="19" t="n">
        <v>0.0281671564250843</v>
      </c>
      <c r="M292" s="19"/>
      <c r="N292" s="19" t="n">
        <v>0.0247545311485207</v>
      </c>
      <c r="O292" s="19" t="n">
        <v>0.0352353383767462</v>
      </c>
      <c r="P292" s="19" t="n">
        <v>0.0455984398773915</v>
      </c>
      <c r="Q292" s="19" t="n">
        <v>0.0154121932431955</v>
      </c>
      <c r="R292" s="19" t="n">
        <v>0.0320405750952157</v>
      </c>
      <c r="S292" s="19" t="n">
        <v>0.0219641480105576</v>
      </c>
      <c r="T292" s="19" t="n">
        <v>0.0412117766058692</v>
      </c>
      <c r="U292" s="19" t="n">
        <v>0.0108143918540584</v>
      </c>
      <c r="V292" s="19" t="n">
        <v>0.0524308847475536</v>
      </c>
      <c r="W292" s="19" t="n">
        <v>0.0799097888237254</v>
      </c>
      <c r="X292" s="19" t="n">
        <v>0.0391198695168098</v>
      </c>
      <c r="Y292" s="19" t="n">
        <v>0.0359049292754392</v>
      </c>
      <c r="Z292" s="19"/>
      <c r="AA292" s="19" t="n">
        <v>0.0415669223005679</v>
      </c>
      <c r="AB292" s="19" t="n">
        <v>0.0242216647331488</v>
      </c>
      <c r="AC292" s="19" t="n">
        <v>0.0316426992517296</v>
      </c>
      <c r="AD292" s="19" t="n">
        <v>0.0490059803388413</v>
      </c>
      <c r="AE292" s="19"/>
      <c r="AF292" s="19" t="n">
        <v>0.0336901622943189</v>
      </c>
      <c r="AG292" s="19" t="n">
        <v>0.0435384591997721</v>
      </c>
      <c r="AH292" s="19" t="n">
        <v>0.0365949019545686</v>
      </c>
      <c r="AI292" s="19" t="n">
        <v>0.0105182606449607</v>
      </c>
      <c r="AJ292" s="19" t="n">
        <v>0.0140973301334304</v>
      </c>
      <c r="AK292" s="19" t="n">
        <v>0.0634206882024641</v>
      </c>
      <c r="AL292" s="19" t="n">
        <v>0.0293931286518575</v>
      </c>
      <c r="AM292" s="19" t="n">
        <v>0</v>
      </c>
      <c r="AN292" s="19" t="n">
        <v>0.0296331588337806</v>
      </c>
      <c r="AO292" s="19" t="n">
        <v>0.024768052838229</v>
      </c>
      <c r="AP292" s="19" t="n">
        <v>0.0505621558484045</v>
      </c>
      <c r="AQ292" s="19" t="n">
        <v>0.0543382668039293</v>
      </c>
      <c r="AR292" s="19" t="n">
        <v>0</v>
      </c>
      <c r="AS292" s="19" t="n">
        <v>0</v>
      </c>
      <c r="AT292" s="19" t="n">
        <v>0</v>
      </c>
      <c r="AU292" s="19" t="n">
        <v>0</v>
      </c>
      <c r="AV292" s="19" t="n">
        <v>0</v>
      </c>
      <c r="AW292" s="19" t="n">
        <v>0</v>
      </c>
      <c r="AX292" s="19" t="n">
        <v>0</v>
      </c>
    </row>
    <row r="293">
      <c r="B293" t="s">
        <v>77</v>
      </c>
      <c r="C293" s="19" t="n">
        <v>0.0377370984290154</v>
      </c>
      <c r="D293" s="19" t="n">
        <v>0.0498626930383954</v>
      </c>
      <c r="E293" s="19" t="n">
        <v>0.0266308971674129</v>
      </c>
      <c r="F293" s="19" t="n">
        <v>0.039433337877674</v>
      </c>
      <c r="G293" s="19" t="n">
        <v>0.0309246299367744</v>
      </c>
      <c r="H293" s="19" t="n">
        <v>0.0614534520828922</v>
      </c>
      <c r="I293" s="19" t="n">
        <v>0.027021016767685</v>
      </c>
      <c r="J293" s="19"/>
      <c r="K293" s="19" t="n">
        <v>0.0232148953604081</v>
      </c>
      <c r="L293" s="19" t="n">
        <v>0.0519329700166608</v>
      </c>
      <c r="M293" s="19"/>
      <c r="N293" s="19" t="n">
        <v>0.0288707597898515</v>
      </c>
      <c r="O293" s="19" t="n">
        <v>0.0369717640379962</v>
      </c>
      <c r="P293" s="19" t="n">
        <v>0.0370968775856771</v>
      </c>
      <c r="Q293" s="19" t="n">
        <v>0.04220796453261</v>
      </c>
      <c r="R293" s="19" t="n">
        <v>0.0239539256647464</v>
      </c>
      <c r="S293" s="19" t="n">
        <v>0.0530671596952827</v>
      </c>
      <c r="T293" s="19" t="n">
        <v>0.0451212843131262</v>
      </c>
      <c r="U293" s="19" t="n">
        <v>0.0216867222480926</v>
      </c>
      <c r="V293" s="19" t="n">
        <v>0.0287697256273348</v>
      </c>
      <c r="W293" s="19" t="n">
        <v>0.0705768425469168</v>
      </c>
      <c r="X293" s="19" t="n">
        <v>0.00971724828790719</v>
      </c>
      <c r="Y293" s="19" t="n">
        <v>0.0396677842795921</v>
      </c>
      <c r="Z293" s="19"/>
      <c r="AA293" s="19" t="n">
        <v>0.0209824497249098</v>
      </c>
      <c r="AB293" s="19" t="n">
        <v>0.0315801690604998</v>
      </c>
      <c r="AC293" s="19" t="n">
        <v>0.0495008176335316</v>
      </c>
      <c r="AD293" s="19" t="n">
        <v>0.0508062957658831</v>
      </c>
      <c r="AE293" s="19"/>
      <c r="AF293" s="19" t="n">
        <v>0.0199812078434038</v>
      </c>
      <c r="AG293" s="19" t="n">
        <v>0.0413246588041936</v>
      </c>
      <c r="AH293" s="19" t="n">
        <v>0.0427434709543921</v>
      </c>
      <c r="AI293" s="19" t="n">
        <v>0</v>
      </c>
      <c r="AJ293" s="19" t="n">
        <v>0.110880955461915</v>
      </c>
      <c r="AK293" s="19" t="n">
        <v>0</v>
      </c>
      <c r="AL293" s="19" t="n">
        <v>0.0216407982308265</v>
      </c>
      <c r="AM293" s="19" t="n">
        <v>0</v>
      </c>
      <c r="AN293" s="19" t="n">
        <v>0.0131184430772266</v>
      </c>
      <c r="AO293" s="19" t="n">
        <v>0.0648942861774903</v>
      </c>
      <c r="AP293" s="19" t="n">
        <v>0</v>
      </c>
      <c r="AQ293" s="19" t="n">
        <v>0.0644307984888099</v>
      </c>
      <c r="AR293" s="19" t="n">
        <v>0</v>
      </c>
      <c r="AS293" s="19" t="n">
        <v>0</v>
      </c>
      <c r="AT293" s="19" t="n">
        <v>0.314801217298716</v>
      </c>
      <c r="AU293" s="19" t="n">
        <v>0</v>
      </c>
      <c r="AV293" s="19" t="n">
        <v>0</v>
      </c>
      <c r="AW293" s="19" t="n">
        <v>0</v>
      </c>
      <c r="AX293" s="19" t="n">
        <v>0</v>
      </c>
    </row>
    <row r="294">
      <c r="C294" s="19"/>
      <c r="D294" s="19"/>
      <c r="E294" s="19"/>
      <c r="F294" s="19"/>
      <c r="G294" s="19"/>
      <c r="H294" s="19"/>
      <c r="I294" s="19"/>
      <c r="J294" s="19"/>
      <c r="K294" s="19"/>
      <c r="L294" s="19"/>
      <c r="M294" s="19"/>
      <c r="N294" s="19"/>
      <c r="O294" s="19"/>
      <c r="P294" s="19"/>
      <c r="Q294" s="19"/>
      <c r="R294" s="19"/>
      <c r="S294" s="19"/>
      <c r="T294" s="19"/>
      <c r="U294" s="19"/>
      <c r="V294" s="19"/>
      <c r="W294" s="19"/>
      <c r="X294" s="19"/>
      <c r="Y294" s="19"/>
      <c r="Z294" s="19"/>
      <c r="AA294" s="19"/>
      <c r="AB294" s="19"/>
      <c r="AC294" s="19"/>
      <c r="AD294" s="19"/>
      <c r="AE294" s="19"/>
      <c r="AF294" s="19"/>
      <c r="AG294" s="19"/>
      <c r="AH294" s="19"/>
      <c r="AI294" s="19"/>
      <c r="AJ294" s="19"/>
      <c r="AK294" s="19"/>
      <c r="AL294" s="19"/>
      <c r="AM294" s="19"/>
      <c r="AN294" s="19"/>
      <c r="AO294" s="19"/>
      <c r="AP294" s="19"/>
      <c r="AQ294" s="19"/>
      <c r="AR294" s="19"/>
      <c r="AS294" s="19"/>
      <c r="AT294" s="19"/>
      <c r="AU294" s="19"/>
      <c r="AV294" s="19"/>
      <c r="AW294" s="19"/>
      <c r="AX294" s="19"/>
    </row>
    <row r="295">
      <c r="B295" s="7" t="s">
        <v>196</v>
      </c>
      <c r="C295" s="19"/>
      <c r="D295" s="19"/>
      <c r="E295" s="19"/>
      <c r="F295" s="19"/>
      <c r="G295" s="19"/>
      <c r="H295" s="19"/>
      <c r="I295" s="19"/>
      <c r="J295" s="19"/>
      <c r="K295" s="19"/>
      <c r="L295" s="19"/>
      <c r="M295" s="19"/>
      <c r="N295" s="19"/>
      <c r="O295" s="19"/>
      <c r="P295" s="19"/>
      <c r="Q295" s="19"/>
      <c r="R295" s="19"/>
      <c r="S295" s="19"/>
      <c r="T295" s="19"/>
      <c r="U295" s="19"/>
      <c r="V295" s="19"/>
      <c r="W295" s="19"/>
      <c r="X295" s="19"/>
      <c r="Y295" s="19"/>
      <c r="Z295" s="19"/>
      <c r="AA295" s="19"/>
      <c r="AB295" s="19"/>
      <c r="AC295" s="19"/>
      <c r="AD295" s="19"/>
      <c r="AE295" s="19"/>
      <c r="AF295" s="19"/>
      <c r="AG295" s="19"/>
      <c r="AH295" s="19"/>
      <c r="AI295" s="19"/>
      <c r="AJ295" s="19"/>
      <c r="AK295" s="19"/>
      <c r="AL295" s="19"/>
      <c r="AM295" s="19"/>
      <c r="AN295" s="19"/>
      <c r="AO295" s="19"/>
      <c r="AP295" s="19"/>
      <c r="AQ295" s="19"/>
      <c r="AR295" s="19"/>
      <c r="AS295" s="19"/>
      <c r="AT295" s="19"/>
      <c r="AU295" s="19"/>
      <c r="AV295" s="19"/>
      <c r="AW295" s="19"/>
      <c r="AX295" s="19"/>
    </row>
    <row r="296">
      <c r="B296" s="23" t="s">
        <v>79</v>
      </c>
      <c r="C296" s="19"/>
      <c r="D296" s="19"/>
      <c r="E296" s="19"/>
      <c r="F296" s="19"/>
      <c r="G296" s="19"/>
      <c r="H296" s="19"/>
      <c r="I296" s="19"/>
      <c r="J296" s="19"/>
      <c r="K296" s="19"/>
      <c r="L296" s="19"/>
      <c r="M296" s="19"/>
      <c r="N296" s="19"/>
      <c r="O296" s="19"/>
      <c r="P296" s="19"/>
      <c r="Q296" s="19"/>
      <c r="R296" s="19"/>
      <c r="S296" s="19"/>
      <c r="T296" s="19"/>
      <c r="U296" s="19"/>
      <c r="V296" s="19"/>
      <c r="W296" s="19"/>
      <c r="X296" s="19"/>
      <c r="Y296" s="19"/>
      <c r="Z296" s="19"/>
      <c r="AA296" s="19"/>
      <c r="AB296" s="19"/>
      <c r="AC296" s="19"/>
      <c r="AD296" s="19"/>
      <c r="AE296" s="19"/>
      <c r="AF296" s="19"/>
      <c r="AG296" s="19"/>
      <c r="AH296" s="19"/>
      <c r="AI296" s="19"/>
      <c r="AJ296" s="19"/>
      <c r="AK296" s="19"/>
      <c r="AL296" s="19"/>
      <c r="AM296" s="19"/>
      <c r="AN296" s="19"/>
      <c r="AO296" s="19"/>
      <c r="AP296" s="19"/>
      <c r="AQ296" s="19"/>
      <c r="AR296" s="19"/>
      <c r="AS296" s="19"/>
      <c r="AT296" s="19"/>
      <c r="AU296" s="19"/>
      <c r="AV296" s="19"/>
      <c r="AW296" s="19"/>
      <c r="AX296" s="19"/>
    </row>
    <row r="297">
      <c r="B297" t="s">
        <v>187</v>
      </c>
      <c r="C297" s="19" t="n">
        <v>0.0743131570993702</v>
      </c>
      <c r="D297" s="19" t="n">
        <v>0.0984073334388692</v>
      </c>
      <c r="E297" s="19" t="n">
        <v>0.112555924539312</v>
      </c>
      <c r="F297" s="19" t="n">
        <v>0.0918164891048034</v>
      </c>
      <c r="G297" s="19" t="n">
        <v>0.058870472734966</v>
      </c>
      <c r="H297" s="19" t="n">
        <v>0.0665939797779055</v>
      </c>
      <c r="I297" s="19" t="n">
        <v>0.0308966072383802</v>
      </c>
      <c r="J297" s="19"/>
      <c r="K297" s="19" t="n">
        <v>0.0887846829580344</v>
      </c>
      <c r="L297" s="19" t="n">
        <v>0.0602745879322294</v>
      </c>
      <c r="M297" s="19"/>
      <c r="N297" s="19" t="n">
        <v>0.156034121702216</v>
      </c>
      <c r="O297" s="19" t="n">
        <v>0.0239591149836404</v>
      </c>
      <c r="P297" s="19" t="n">
        <v>0.075105909654192</v>
      </c>
      <c r="Q297" s="19" t="n">
        <v>0.0842505867598398</v>
      </c>
      <c r="R297" s="19" t="n">
        <v>0.0554571113538495</v>
      </c>
      <c r="S297" s="19" t="n">
        <v>0.0605820113113671</v>
      </c>
      <c r="T297" s="19" t="n">
        <v>0.0686637269818546</v>
      </c>
      <c r="U297" s="19" t="n">
        <v>0.11480210974105</v>
      </c>
      <c r="V297" s="19" t="n">
        <v>0.0699477559980989</v>
      </c>
      <c r="W297" s="19" t="n">
        <v>0.0467502117685134</v>
      </c>
      <c r="X297" s="19" t="n">
        <v>0.0524624398691821</v>
      </c>
      <c r="Y297" s="19" t="n">
        <v>0.0615154519447687</v>
      </c>
      <c r="Z297" s="19"/>
      <c r="AA297" s="19" t="n">
        <v>0.105341480122864</v>
      </c>
      <c r="AB297" s="19" t="n">
        <v>0.0526438770972755</v>
      </c>
      <c r="AC297" s="19" t="n">
        <v>0.0692235442059943</v>
      </c>
      <c r="AD297" s="19" t="n">
        <v>0.0635505858287424</v>
      </c>
      <c r="AE297" s="19"/>
      <c r="AF297" s="19" t="n">
        <v>0.098085810952305</v>
      </c>
      <c r="AG297" s="19" t="n">
        <v>0.0420363060525139</v>
      </c>
      <c r="AH297" s="19" t="n">
        <v>0.0747637387929155</v>
      </c>
      <c r="AI297" s="19" t="n">
        <v>0.173797985356583</v>
      </c>
      <c r="AJ297" s="19" t="n">
        <v>0.104744141880614</v>
      </c>
      <c r="AK297" s="19" t="n">
        <v>0.104813466318295</v>
      </c>
      <c r="AL297" s="19" t="n">
        <v>0.114783254135611</v>
      </c>
      <c r="AM297" s="19" t="n">
        <v>0</v>
      </c>
      <c r="AN297" s="19" t="n">
        <v>0.113541918731799</v>
      </c>
      <c r="AO297" s="19" t="n">
        <v>0.0738851184713214</v>
      </c>
      <c r="AP297" s="19" t="n">
        <v>0.0994425749374779</v>
      </c>
      <c r="AQ297" s="19" t="n">
        <v>0.0395710869959997</v>
      </c>
      <c r="AR297" s="19" t="n">
        <v>0</v>
      </c>
      <c r="AS297" s="19" t="n">
        <v>0.276515161725097</v>
      </c>
      <c r="AT297" s="19" t="n">
        <v>0</v>
      </c>
      <c r="AU297" s="19" t="n">
        <v>0</v>
      </c>
      <c r="AV297" s="19" t="n">
        <v>0.379175517237897</v>
      </c>
      <c r="AW297" s="19" t="n">
        <v>0</v>
      </c>
      <c r="AX297" s="19" t="n">
        <v>0.242293032388405</v>
      </c>
    </row>
    <row r="298">
      <c r="B298" t="s">
        <v>188</v>
      </c>
      <c r="C298" s="19" t="n">
        <v>0.174485544233098</v>
      </c>
      <c r="D298" s="19" t="n">
        <v>0.151848486202636</v>
      </c>
      <c r="E298" s="19" t="n">
        <v>0.168705234176516</v>
      </c>
      <c r="F298" s="19" t="n">
        <v>0.171816684083361</v>
      </c>
      <c r="G298" s="19" t="n">
        <v>0.193107465804926</v>
      </c>
      <c r="H298" s="19" t="n">
        <v>0.132000451555267</v>
      </c>
      <c r="I298" s="19" t="n">
        <v>0.209634301197408</v>
      </c>
      <c r="J298" s="19"/>
      <c r="K298" s="19" t="n">
        <v>0.175687417867844</v>
      </c>
      <c r="L298" s="19" t="n">
        <v>0.173481693771682</v>
      </c>
      <c r="M298" s="19"/>
      <c r="N298" s="19" t="n">
        <v>0.198623154037416</v>
      </c>
      <c r="O298" s="19" t="n">
        <v>0.157030745060481</v>
      </c>
      <c r="P298" s="19" t="n">
        <v>0.220673526529226</v>
      </c>
      <c r="Q298" s="19" t="n">
        <v>0.161477710620774</v>
      </c>
      <c r="R298" s="19" t="n">
        <v>0.184936747821284</v>
      </c>
      <c r="S298" s="19" t="n">
        <v>0.167120080625155</v>
      </c>
      <c r="T298" s="19" t="n">
        <v>0.188118193871496</v>
      </c>
      <c r="U298" s="19" t="n">
        <v>0.127313872696652</v>
      </c>
      <c r="V298" s="19" t="n">
        <v>0.160855977758693</v>
      </c>
      <c r="W298" s="19" t="n">
        <v>0.183744140469538</v>
      </c>
      <c r="X298" s="19" t="n">
        <v>0.172471728574584</v>
      </c>
      <c r="Y298" s="19" t="n">
        <v>0.102834622246611</v>
      </c>
      <c r="Z298" s="19"/>
      <c r="AA298" s="19" t="n">
        <v>0.205641749223485</v>
      </c>
      <c r="AB298" s="19" t="n">
        <v>0.173650654450488</v>
      </c>
      <c r="AC298" s="19" t="n">
        <v>0.175167435454472</v>
      </c>
      <c r="AD298" s="19" t="n">
        <v>0.143748315898915</v>
      </c>
      <c r="AE298" s="19"/>
      <c r="AF298" s="19" t="n">
        <v>0.19249975801376</v>
      </c>
      <c r="AG298" s="19" t="n">
        <v>0.174675821450241</v>
      </c>
      <c r="AH298" s="19" t="n">
        <v>0.155108196742998</v>
      </c>
      <c r="AI298" s="19" t="n">
        <v>0.253255355217689</v>
      </c>
      <c r="AJ298" s="19" t="n">
        <v>0.061048166012133</v>
      </c>
      <c r="AK298" s="19" t="n">
        <v>0.277189090012782</v>
      </c>
      <c r="AL298" s="19" t="n">
        <v>0.18737376400298</v>
      </c>
      <c r="AM298" s="19" t="n">
        <v>0.465554238906898</v>
      </c>
      <c r="AN298" s="19" t="n">
        <v>0.197277346224174</v>
      </c>
      <c r="AO298" s="19" t="n">
        <v>0.104744414986146</v>
      </c>
      <c r="AP298" s="19" t="n">
        <v>0.166521790372958</v>
      </c>
      <c r="AQ298" s="19" t="n">
        <v>0.155328773056181</v>
      </c>
      <c r="AR298" s="19" t="n">
        <v>0.188304440022961</v>
      </c>
      <c r="AS298" s="19" t="n">
        <v>0.108831880209197</v>
      </c>
      <c r="AT298" s="19" t="n">
        <v>0</v>
      </c>
      <c r="AU298" s="19" t="n">
        <v>0.495619982425437</v>
      </c>
      <c r="AV298" s="19" t="n">
        <v>0.423723826349258</v>
      </c>
      <c r="AW298" s="19" t="n">
        <v>0.323798654447605</v>
      </c>
      <c r="AX298" s="19" t="n">
        <v>0</v>
      </c>
    </row>
    <row r="299">
      <c r="B299" t="s">
        <v>189</v>
      </c>
      <c r="C299" s="19" t="n">
        <v>0.224024875096139</v>
      </c>
      <c r="D299" s="19" t="n">
        <v>0.260757432724913</v>
      </c>
      <c r="E299" s="19" t="n">
        <v>0.252586422792512</v>
      </c>
      <c r="F299" s="19" t="n">
        <v>0.209285879109539</v>
      </c>
      <c r="G299" s="19" t="n">
        <v>0.193249263570677</v>
      </c>
      <c r="H299" s="19" t="n">
        <v>0.203588858936967</v>
      </c>
      <c r="I299" s="19" t="n">
        <v>0.227242620321299</v>
      </c>
      <c r="J299" s="19"/>
      <c r="K299" s="19" t="n">
        <v>0.21830526337203</v>
      </c>
      <c r="L299" s="19" t="n">
        <v>0.229817357837034</v>
      </c>
      <c r="M299" s="19"/>
      <c r="N299" s="19" t="n">
        <v>0.230762256815002</v>
      </c>
      <c r="O299" s="19" t="n">
        <v>0.253888519521092</v>
      </c>
      <c r="P299" s="19" t="n">
        <v>0.25002152426394</v>
      </c>
      <c r="Q299" s="19" t="n">
        <v>0.237624634553644</v>
      </c>
      <c r="R299" s="19" t="n">
        <v>0.188219233884501</v>
      </c>
      <c r="S299" s="19" t="n">
        <v>0.231334709748246</v>
      </c>
      <c r="T299" s="19" t="n">
        <v>0.239411848006161</v>
      </c>
      <c r="U299" s="19" t="n">
        <v>0.254519079055139</v>
      </c>
      <c r="V299" s="19" t="n">
        <v>0.196258520282549</v>
      </c>
      <c r="W299" s="19" t="n">
        <v>0.179941834059461</v>
      </c>
      <c r="X299" s="19" t="n">
        <v>0.170805970863572</v>
      </c>
      <c r="Y299" s="19" t="n">
        <v>0.256884696716976</v>
      </c>
      <c r="Z299" s="19"/>
      <c r="AA299" s="19" t="n">
        <v>0.245365052980962</v>
      </c>
      <c r="AB299" s="19" t="n">
        <v>0.211660005288039</v>
      </c>
      <c r="AC299" s="19" t="n">
        <v>0.230753563452599</v>
      </c>
      <c r="AD299" s="19" t="n">
        <v>0.20592487665568</v>
      </c>
      <c r="AE299" s="19"/>
      <c r="AF299" s="19" t="n">
        <v>0.281533187311218</v>
      </c>
      <c r="AG299" s="19" t="n">
        <v>0.213269201729862</v>
      </c>
      <c r="AH299" s="19" t="n">
        <v>0.192944663152709</v>
      </c>
      <c r="AI299" s="19" t="n">
        <v>0.235405714522176</v>
      </c>
      <c r="AJ299" s="19" t="n">
        <v>0.194979539951717</v>
      </c>
      <c r="AK299" s="19" t="n">
        <v>0.256997474061809</v>
      </c>
      <c r="AL299" s="19" t="n">
        <v>0.255552895415037</v>
      </c>
      <c r="AM299" s="19" t="n">
        <v>0.534445761093102</v>
      </c>
      <c r="AN299" s="19" t="n">
        <v>0.206194531333051</v>
      </c>
      <c r="AO299" s="19" t="n">
        <v>0.261325832461093</v>
      </c>
      <c r="AP299" s="19" t="n">
        <v>0.30285838105197</v>
      </c>
      <c r="AQ299" s="19" t="n">
        <v>0.171302252333123</v>
      </c>
      <c r="AR299" s="19" t="n">
        <v>0.183024189971717</v>
      </c>
      <c r="AS299" s="19" t="n">
        <v>0.102765527420802</v>
      </c>
      <c r="AT299" s="19" t="n">
        <v>0.296096190633258</v>
      </c>
      <c r="AU299" s="19" t="n">
        <v>0.504380017574563</v>
      </c>
      <c r="AV299" s="19" t="n">
        <v>0.197100656412845</v>
      </c>
      <c r="AW299" s="19" t="n">
        <v>0.676201345552395</v>
      </c>
      <c r="AX299" s="19" t="n">
        <v>0</v>
      </c>
    </row>
    <row r="300">
      <c r="B300" t="s">
        <v>190</v>
      </c>
      <c r="C300" s="19" t="n">
        <v>0.209414698413262</v>
      </c>
      <c r="D300" s="19" t="n">
        <v>0.190725745290051</v>
      </c>
      <c r="E300" s="19" t="n">
        <v>0.218667123165483</v>
      </c>
      <c r="F300" s="19" t="n">
        <v>0.222733219321803</v>
      </c>
      <c r="G300" s="19" t="n">
        <v>0.200575062118087</v>
      </c>
      <c r="H300" s="19" t="n">
        <v>0.208991173649493</v>
      </c>
      <c r="I300" s="19" t="n">
        <v>0.210894089756341</v>
      </c>
      <c r="J300" s="19"/>
      <c r="K300" s="19" t="n">
        <v>0.207459460137365</v>
      </c>
      <c r="L300" s="19" t="n">
        <v>0.211522748808587</v>
      </c>
      <c r="M300" s="19"/>
      <c r="N300" s="19" t="n">
        <v>0.1720429157294</v>
      </c>
      <c r="O300" s="19" t="n">
        <v>0.238143759466435</v>
      </c>
      <c r="P300" s="19" t="n">
        <v>0.17705040654148</v>
      </c>
      <c r="Q300" s="19" t="n">
        <v>0.229453052573473</v>
      </c>
      <c r="R300" s="19" t="n">
        <v>0.264422560449157</v>
      </c>
      <c r="S300" s="19" t="n">
        <v>0.177302360818567</v>
      </c>
      <c r="T300" s="19" t="n">
        <v>0.193806540234946</v>
      </c>
      <c r="U300" s="19" t="n">
        <v>0.198961337718351</v>
      </c>
      <c r="V300" s="19" t="n">
        <v>0.214330952932088</v>
      </c>
      <c r="W300" s="19" t="n">
        <v>0.222716763334476</v>
      </c>
      <c r="X300" s="19" t="n">
        <v>0.256473487742335</v>
      </c>
      <c r="Y300" s="19" t="n">
        <v>0.171313901435429</v>
      </c>
      <c r="Z300" s="19"/>
      <c r="AA300" s="19" t="n">
        <v>0.17533238002548</v>
      </c>
      <c r="AB300" s="19" t="n">
        <v>0.220310871931698</v>
      </c>
      <c r="AC300" s="19" t="n">
        <v>0.212364775707036</v>
      </c>
      <c r="AD300" s="19" t="n">
        <v>0.233856340961482</v>
      </c>
      <c r="AE300" s="19"/>
      <c r="AF300" s="19" t="n">
        <v>0.212777805494885</v>
      </c>
      <c r="AG300" s="19" t="n">
        <v>0.218015866157939</v>
      </c>
      <c r="AH300" s="19" t="n">
        <v>0.189986074987205</v>
      </c>
      <c r="AI300" s="19" t="n">
        <v>0.169678988077532</v>
      </c>
      <c r="AJ300" s="19" t="n">
        <v>0.272694769337927</v>
      </c>
      <c r="AK300" s="19" t="n">
        <v>0.0969283533162734</v>
      </c>
      <c r="AL300" s="19" t="n">
        <v>0.17336110655031</v>
      </c>
      <c r="AM300" s="19" t="n">
        <v>0</v>
      </c>
      <c r="AN300" s="19" t="n">
        <v>0.234053118719542</v>
      </c>
      <c r="AO300" s="19" t="n">
        <v>0.226532078957307</v>
      </c>
      <c r="AP300" s="19" t="n">
        <v>0.232510724034437</v>
      </c>
      <c r="AQ300" s="19" t="n">
        <v>0.216903438589551</v>
      </c>
      <c r="AR300" s="19" t="n">
        <v>0.308878990102898</v>
      </c>
      <c r="AS300" s="19" t="n">
        <v>0.203840363318172</v>
      </c>
      <c r="AT300" s="19" t="n">
        <v>0</v>
      </c>
      <c r="AU300" s="19" t="n">
        <v>0</v>
      </c>
      <c r="AV300" s="19" t="n">
        <v>0</v>
      </c>
      <c r="AW300" s="19" t="n">
        <v>0</v>
      </c>
      <c r="AX300" s="19" t="n">
        <v>0.537158236211435</v>
      </c>
    </row>
    <row r="301">
      <c r="B301" t="s">
        <v>191</v>
      </c>
      <c r="C301" s="19" t="n">
        <v>0.1217488035907</v>
      </c>
      <c r="D301" s="19" t="n">
        <v>0.103740950424793</v>
      </c>
      <c r="E301" s="19" t="n">
        <v>0.124548446875258</v>
      </c>
      <c r="F301" s="19" t="n">
        <v>0.101933576937643</v>
      </c>
      <c r="G301" s="19" t="n">
        <v>0.133250241764195</v>
      </c>
      <c r="H301" s="19" t="n">
        <v>0.139764228089825</v>
      </c>
      <c r="I301" s="19" t="n">
        <v>0.125975373125106</v>
      </c>
      <c r="J301" s="19"/>
      <c r="K301" s="19" t="n">
        <v>0.127103336382748</v>
      </c>
      <c r="L301" s="19" t="n">
        <v>0.116645220609415</v>
      </c>
      <c r="M301" s="19"/>
      <c r="N301" s="19" t="n">
        <v>0.0876863230021139</v>
      </c>
      <c r="O301" s="19" t="n">
        <v>0.157430267529852</v>
      </c>
      <c r="P301" s="19" t="n">
        <v>0.0946383146598061</v>
      </c>
      <c r="Q301" s="19" t="n">
        <v>0.105356472708421</v>
      </c>
      <c r="R301" s="19" t="n">
        <v>0.112830040040364</v>
      </c>
      <c r="S301" s="19" t="n">
        <v>0.15367668590695</v>
      </c>
      <c r="T301" s="19" t="n">
        <v>0.102773544142389</v>
      </c>
      <c r="U301" s="19" t="n">
        <v>0.103579803929693</v>
      </c>
      <c r="V301" s="19" t="n">
        <v>0.137498279421329</v>
      </c>
      <c r="W301" s="19" t="n">
        <v>0.119756618431848</v>
      </c>
      <c r="X301" s="19" t="n">
        <v>0.13447990609306</v>
      </c>
      <c r="Y301" s="19" t="n">
        <v>0.174285911564462</v>
      </c>
      <c r="Z301" s="19"/>
      <c r="AA301" s="19" t="n">
        <v>0.115164250940084</v>
      </c>
      <c r="AB301" s="19" t="n">
        <v>0.148185453336501</v>
      </c>
      <c r="AC301" s="19" t="n">
        <v>0.104880445264063</v>
      </c>
      <c r="AD301" s="19" t="n">
        <v>0.119343492768257</v>
      </c>
      <c r="AE301" s="19"/>
      <c r="AF301" s="19" t="n">
        <v>0.113751654422724</v>
      </c>
      <c r="AG301" s="19" t="n">
        <v>0.129678409771044</v>
      </c>
      <c r="AH301" s="19" t="n">
        <v>0.121732769962118</v>
      </c>
      <c r="AI301" s="19" t="n">
        <v>0.0835311448581663</v>
      </c>
      <c r="AJ301" s="19" t="n">
        <v>0.133339691718075</v>
      </c>
      <c r="AK301" s="19" t="n">
        <v>0.118930226312132</v>
      </c>
      <c r="AL301" s="19" t="n">
        <v>0.123340079162972</v>
      </c>
      <c r="AM301" s="19" t="n">
        <v>0</v>
      </c>
      <c r="AN301" s="19" t="n">
        <v>0.129718860139052</v>
      </c>
      <c r="AO301" s="19" t="n">
        <v>0.124703336026434</v>
      </c>
      <c r="AP301" s="19" t="n">
        <v>0.0225657505238864</v>
      </c>
      <c r="AQ301" s="19" t="n">
        <v>0.124066088375458</v>
      </c>
      <c r="AR301" s="19" t="n">
        <v>0.226624161839408</v>
      </c>
      <c r="AS301" s="19" t="n">
        <v>0.108789265320331</v>
      </c>
      <c r="AT301" s="19" t="n">
        <v>0.314801217298716</v>
      </c>
      <c r="AU301" s="19" t="n">
        <v>0</v>
      </c>
      <c r="AV301" s="19" t="n">
        <v>0</v>
      </c>
      <c r="AW301" s="19" t="n">
        <v>0</v>
      </c>
      <c r="AX301" s="19" t="n">
        <v>0</v>
      </c>
    </row>
    <row r="302">
      <c r="B302" t="s">
        <v>192</v>
      </c>
      <c r="C302" s="19" t="n">
        <v>0.0573787327907682</v>
      </c>
      <c r="D302" s="19" t="n">
        <v>0.0570808080288493</v>
      </c>
      <c r="E302" s="19" t="n">
        <v>0.0401065005237521</v>
      </c>
      <c r="F302" s="19" t="n">
        <v>0.062368369905829</v>
      </c>
      <c r="G302" s="19" t="n">
        <v>0.0673616197020232</v>
      </c>
      <c r="H302" s="19" t="n">
        <v>0.0683819403915808</v>
      </c>
      <c r="I302" s="19" t="n">
        <v>0.0520791288893925</v>
      </c>
      <c r="J302" s="19"/>
      <c r="K302" s="19" t="n">
        <v>0.0733295415162493</v>
      </c>
      <c r="L302" s="19" t="n">
        <v>0.0409186390136562</v>
      </c>
      <c r="M302" s="19"/>
      <c r="N302" s="19" t="n">
        <v>0.0547541424096085</v>
      </c>
      <c r="O302" s="19" t="n">
        <v>0.0442935211111859</v>
      </c>
      <c r="P302" s="19" t="n">
        <v>0.0428974506512922</v>
      </c>
      <c r="Q302" s="19" t="n">
        <v>0.0322225164826311</v>
      </c>
      <c r="R302" s="19" t="n">
        <v>0.0935160680513673</v>
      </c>
      <c r="S302" s="19" t="n">
        <v>0.0471762765346003</v>
      </c>
      <c r="T302" s="19" t="n">
        <v>0.0671531647767193</v>
      </c>
      <c r="U302" s="19" t="n">
        <v>0.0553922380659014</v>
      </c>
      <c r="V302" s="19" t="n">
        <v>0.0468323539897664</v>
      </c>
      <c r="W302" s="19" t="n">
        <v>0.078368959234183</v>
      </c>
      <c r="X302" s="19" t="n">
        <v>0.0935332776201289</v>
      </c>
      <c r="Y302" s="19" t="n">
        <v>0.0786233200319021</v>
      </c>
      <c r="Z302" s="19"/>
      <c r="AA302" s="19" t="n">
        <v>0.0459046423316596</v>
      </c>
      <c r="AB302" s="19" t="n">
        <v>0.0515454251449159</v>
      </c>
      <c r="AC302" s="19" t="n">
        <v>0.0739204361162903</v>
      </c>
      <c r="AD302" s="19" t="n">
        <v>0.0627367242189861</v>
      </c>
      <c r="AE302" s="19"/>
      <c r="AF302" s="19" t="n">
        <v>0.0256630851578826</v>
      </c>
      <c r="AG302" s="19" t="n">
        <v>0.0614462296752741</v>
      </c>
      <c r="AH302" s="19" t="n">
        <v>0.0745679718732564</v>
      </c>
      <c r="AI302" s="19" t="n">
        <v>0.0374734293092587</v>
      </c>
      <c r="AJ302" s="19" t="n">
        <v>0.0900803939556177</v>
      </c>
      <c r="AK302" s="19" t="n">
        <v>0.0326539511473392</v>
      </c>
      <c r="AL302" s="19" t="n">
        <v>0.036249067377834</v>
      </c>
      <c r="AM302" s="19" t="n">
        <v>0</v>
      </c>
      <c r="AN302" s="19" t="n">
        <v>0.0472426737686385</v>
      </c>
      <c r="AO302" s="19" t="n">
        <v>0.0456016325596414</v>
      </c>
      <c r="AP302" s="19" t="n">
        <v>0.101804050702211</v>
      </c>
      <c r="AQ302" s="19" t="n">
        <v>0.093775850125493</v>
      </c>
      <c r="AR302" s="19" t="n">
        <v>0</v>
      </c>
      <c r="AS302" s="19" t="n">
        <v>0.111537085003805</v>
      </c>
      <c r="AT302" s="19" t="n">
        <v>0</v>
      </c>
      <c r="AU302" s="19" t="n">
        <v>0</v>
      </c>
      <c r="AV302" s="19" t="n">
        <v>0</v>
      </c>
      <c r="AW302" s="19" t="n">
        <v>0</v>
      </c>
      <c r="AX302" s="19" t="n">
        <v>0.22054873140016</v>
      </c>
    </row>
    <row r="303">
      <c r="B303" t="s">
        <v>193</v>
      </c>
      <c r="C303" s="19" t="n">
        <v>0.0532029321172738</v>
      </c>
      <c r="D303" s="19" t="n">
        <v>0.0316609125842691</v>
      </c>
      <c r="E303" s="19" t="n">
        <v>0.0451848161597864</v>
      </c>
      <c r="F303" s="19" t="n">
        <v>0.0714138341418758</v>
      </c>
      <c r="G303" s="19" t="n">
        <v>0.0666532230775849</v>
      </c>
      <c r="H303" s="19" t="n">
        <v>0.0660044218040837</v>
      </c>
      <c r="I303" s="19" t="n">
        <v>0.0396583833316246</v>
      </c>
      <c r="J303" s="19"/>
      <c r="K303" s="19" t="n">
        <v>0.0592634995367062</v>
      </c>
      <c r="L303" s="19" t="n">
        <v>0.047344945191873</v>
      </c>
      <c r="M303" s="19"/>
      <c r="N303" s="19" t="n">
        <v>0.0385167110600931</v>
      </c>
      <c r="O303" s="19" t="n">
        <v>0.0461151947135332</v>
      </c>
      <c r="P303" s="19" t="n">
        <v>0.0565318697320431</v>
      </c>
      <c r="Q303" s="19" t="n">
        <v>0.0255059218606924</v>
      </c>
      <c r="R303" s="19" t="n">
        <v>0.0449035773718117</v>
      </c>
      <c r="S303" s="19" t="n">
        <v>0.0546915858107925</v>
      </c>
      <c r="T303" s="19" t="n">
        <v>0.0474753656662465</v>
      </c>
      <c r="U303" s="19" t="n">
        <v>0.0457160402666361</v>
      </c>
      <c r="V303" s="19" t="n">
        <v>0.0789842667643122</v>
      </c>
      <c r="W303" s="19" t="n">
        <v>0.0881116967308794</v>
      </c>
      <c r="X303" s="19" t="n">
        <v>0.0598246164779069</v>
      </c>
      <c r="Y303" s="19" t="n">
        <v>0.0563477476047518</v>
      </c>
      <c r="Z303" s="19"/>
      <c r="AA303" s="19" t="n">
        <v>0.0504025980002176</v>
      </c>
      <c r="AB303" s="19" t="n">
        <v>0.0514355124196791</v>
      </c>
      <c r="AC303" s="19" t="n">
        <v>0.046892195055199</v>
      </c>
      <c r="AD303" s="19" t="n">
        <v>0.0628697668472711</v>
      </c>
      <c r="AE303" s="19"/>
      <c r="AF303" s="19" t="n">
        <v>0.0263294443851249</v>
      </c>
      <c r="AG303" s="19" t="n">
        <v>0.0552655309772885</v>
      </c>
      <c r="AH303" s="19" t="n">
        <v>0.0746714215598665</v>
      </c>
      <c r="AI303" s="19" t="n">
        <v>0.0288911264808982</v>
      </c>
      <c r="AJ303" s="19" t="n">
        <v>0.0355355929808504</v>
      </c>
      <c r="AK303" s="19" t="n">
        <v>0.0960956467894124</v>
      </c>
      <c r="AL303" s="19" t="n">
        <v>0.0304097350043944</v>
      </c>
      <c r="AM303" s="19" t="n">
        <v>0</v>
      </c>
      <c r="AN303" s="19" t="n">
        <v>0.0283178489900578</v>
      </c>
      <c r="AO303" s="19" t="n">
        <v>0.0695858170481064</v>
      </c>
      <c r="AP303" s="19" t="n">
        <v>0.0477677793715933</v>
      </c>
      <c r="AQ303" s="19" t="n">
        <v>0.0924756020968268</v>
      </c>
      <c r="AR303" s="19" t="n">
        <v>0.0931682180630158</v>
      </c>
      <c r="AS303" s="19" t="n">
        <v>0</v>
      </c>
      <c r="AT303" s="19" t="n">
        <v>0</v>
      </c>
      <c r="AU303" s="19" t="n">
        <v>0</v>
      </c>
      <c r="AV303" s="19" t="n">
        <v>0</v>
      </c>
      <c r="AW303" s="19" t="n">
        <v>0</v>
      </c>
      <c r="AX303" s="19" t="n">
        <v>0</v>
      </c>
    </row>
    <row r="304">
      <c r="B304" t="s">
        <v>77</v>
      </c>
      <c r="C304" s="19" t="n">
        <v>0.0854312566593883</v>
      </c>
      <c r="D304" s="19" t="n">
        <v>0.10577833130562</v>
      </c>
      <c r="E304" s="19" t="n">
        <v>0.0376455317673807</v>
      </c>
      <c r="F304" s="19" t="n">
        <v>0.0686319473951453</v>
      </c>
      <c r="G304" s="19" t="n">
        <v>0.0869326512275417</v>
      </c>
      <c r="H304" s="19" t="n">
        <v>0.114674945794877</v>
      </c>
      <c r="I304" s="19" t="n">
        <v>0.103619496140449</v>
      </c>
      <c r="J304" s="19"/>
      <c r="K304" s="19" t="n">
        <v>0.0500667982290225</v>
      </c>
      <c r="L304" s="19" t="n">
        <v>0.119994806835523</v>
      </c>
      <c r="M304" s="19"/>
      <c r="N304" s="19" t="n">
        <v>0.0615803752441503</v>
      </c>
      <c r="O304" s="19" t="n">
        <v>0.07913887761378</v>
      </c>
      <c r="P304" s="19" t="n">
        <v>0.0830809979680213</v>
      </c>
      <c r="Q304" s="19" t="n">
        <v>0.124109104440524</v>
      </c>
      <c r="R304" s="19" t="n">
        <v>0.055714661027665</v>
      </c>
      <c r="S304" s="19" t="n">
        <v>0.108116289244322</v>
      </c>
      <c r="T304" s="19" t="n">
        <v>0.0925976163201877</v>
      </c>
      <c r="U304" s="19" t="n">
        <v>0.0997155185265783</v>
      </c>
      <c r="V304" s="19" t="n">
        <v>0.0952918928531632</v>
      </c>
      <c r="W304" s="19" t="n">
        <v>0.0806097759711011</v>
      </c>
      <c r="X304" s="19" t="n">
        <v>0.0599485727592309</v>
      </c>
      <c r="Y304" s="19" t="n">
        <v>0.0981943484550994</v>
      </c>
      <c r="Z304" s="19"/>
      <c r="AA304" s="19" t="n">
        <v>0.0568478463752486</v>
      </c>
      <c r="AB304" s="19" t="n">
        <v>0.0905682003314037</v>
      </c>
      <c r="AC304" s="19" t="n">
        <v>0.0867976047443476</v>
      </c>
      <c r="AD304" s="19" t="n">
        <v>0.107969896820666</v>
      </c>
      <c r="AE304" s="19"/>
      <c r="AF304" s="19" t="n">
        <v>0.0493592542621006</v>
      </c>
      <c r="AG304" s="19" t="n">
        <v>0.105612634185838</v>
      </c>
      <c r="AH304" s="19" t="n">
        <v>0.116225162928931</v>
      </c>
      <c r="AI304" s="19" t="n">
        <v>0.0179662561776974</v>
      </c>
      <c r="AJ304" s="19" t="n">
        <v>0.107577704163066</v>
      </c>
      <c r="AK304" s="19" t="n">
        <v>0.0163917920419561</v>
      </c>
      <c r="AL304" s="19" t="n">
        <v>0.0789300983508602</v>
      </c>
      <c r="AM304" s="19" t="n">
        <v>0</v>
      </c>
      <c r="AN304" s="19" t="n">
        <v>0.0436537020936847</v>
      </c>
      <c r="AO304" s="19" t="n">
        <v>0.0936217694899512</v>
      </c>
      <c r="AP304" s="19" t="n">
        <v>0.026528949005466</v>
      </c>
      <c r="AQ304" s="19" t="n">
        <v>0.106576908427368</v>
      </c>
      <c r="AR304" s="19" t="n">
        <v>0</v>
      </c>
      <c r="AS304" s="19" t="n">
        <v>0.0877207170025964</v>
      </c>
      <c r="AT304" s="19" t="n">
        <v>0.389102592068026</v>
      </c>
      <c r="AU304" s="19" t="n">
        <v>0</v>
      </c>
      <c r="AV304" s="19" t="n">
        <v>0</v>
      </c>
      <c r="AW304" s="19" t="n">
        <v>0</v>
      </c>
      <c r="AX304" s="19" t="n">
        <v>0</v>
      </c>
    </row>
    <row r="305">
      <c r="C305" s="19"/>
      <c r="D305" s="19"/>
      <c r="E305" s="19"/>
      <c r="F305" s="19"/>
      <c r="G305" s="19"/>
      <c r="H305" s="19"/>
      <c r="I305" s="19"/>
      <c r="J305" s="19"/>
      <c r="K305" s="19"/>
      <c r="L305" s="19"/>
      <c r="M305" s="19"/>
      <c r="N305" s="19"/>
      <c r="O305" s="19"/>
      <c r="P305" s="19"/>
      <c r="Q305" s="19"/>
      <c r="R305" s="19"/>
      <c r="S305" s="19"/>
      <c r="T305" s="19"/>
      <c r="U305" s="19"/>
      <c r="V305" s="19"/>
      <c r="W305" s="19"/>
      <c r="X305" s="19"/>
      <c r="Y305" s="19"/>
      <c r="Z305" s="19"/>
      <c r="AA305" s="19"/>
      <c r="AB305" s="19"/>
      <c r="AC305" s="19"/>
      <c r="AD305" s="19"/>
      <c r="AE305" s="19"/>
      <c r="AF305" s="19"/>
      <c r="AG305" s="19"/>
      <c r="AH305" s="19"/>
      <c r="AI305" s="19"/>
      <c r="AJ305" s="19"/>
      <c r="AK305" s="19"/>
      <c r="AL305" s="19"/>
      <c r="AM305" s="19"/>
      <c r="AN305" s="19"/>
      <c r="AO305" s="19"/>
      <c r="AP305" s="19"/>
      <c r="AQ305" s="19"/>
      <c r="AR305" s="19"/>
      <c r="AS305" s="19"/>
      <c r="AT305" s="19"/>
      <c r="AU305" s="19"/>
      <c r="AV305" s="19"/>
      <c r="AW305" s="19"/>
      <c r="AX305" s="19"/>
    </row>
    <row r="306">
      <c r="B306" s="7" t="s">
        <v>197</v>
      </c>
      <c r="C306" s="19"/>
      <c r="D306" s="19"/>
      <c r="E306" s="19"/>
      <c r="F306" s="19"/>
      <c r="G306" s="19"/>
      <c r="H306" s="19"/>
      <c r="I306" s="19"/>
      <c r="J306" s="19"/>
      <c r="K306" s="19"/>
      <c r="L306" s="19"/>
      <c r="M306" s="19"/>
      <c r="N306" s="19"/>
      <c r="O306" s="19"/>
      <c r="P306" s="19"/>
      <c r="Q306" s="19"/>
      <c r="R306" s="19"/>
      <c r="S306" s="19"/>
      <c r="T306" s="19"/>
      <c r="U306" s="19"/>
      <c r="V306" s="19"/>
      <c r="W306" s="19"/>
      <c r="X306" s="19"/>
      <c r="Y306" s="19"/>
      <c r="Z306" s="19"/>
      <c r="AA306" s="19"/>
      <c r="AB306" s="19"/>
      <c r="AC306" s="19"/>
      <c r="AD306" s="19"/>
      <c r="AE306" s="19"/>
      <c r="AF306" s="19"/>
      <c r="AG306" s="19"/>
      <c r="AH306" s="19"/>
      <c r="AI306" s="19"/>
      <c r="AJ306" s="19"/>
      <c r="AK306" s="19"/>
      <c r="AL306" s="19"/>
      <c r="AM306" s="19"/>
      <c r="AN306" s="19"/>
      <c r="AO306" s="19"/>
      <c r="AP306" s="19"/>
      <c r="AQ306" s="19"/>
      <c r="AR306" s="19"/>
      <c r="AS306" s="19"/>
      <c r="AT306" s="19"/>
      <c r="AU306" s="19"/>
      <c r="AV306" s="19"/>
      <c r="AW306" s="19"/>
      <c r="AX306" s="19"/>
    </row>
    <row r="307">
      <c r="B307" s="23" t="s">
        <v>79</v>
      </c>
      <c r="C307" s="19"/>
      <c r="D307" s="19"/>
      <c r="E307" s="19"/>
      <c r="F307" s="19"/>
      <c r="G307" s="19"/>
      <c r="H307" s="19"/>
      <c r="I307" s="19"/>
      <c r="J307" s="19"/>
      <c r="K307" s="19"/>
      <c r="L307" s="19"/>
      <c r="M307" s="19"/>
      <c r="N307" s="19"/>
      <c r="O307" s="19"/>
      <c r="P307" s="19"/>
      <c r="Q307" s="19"/>
      <c r="R307" s="19"/>
      <c r="S307" s="19"/>
      <c r="T307" s="19"/>
      <c r="U307" s="19"/>
      <c r="V307" s="19"/>
      <c r="W307" s="19"/>
      <c r="X307" s="19"/>
      <c r="Y307" s="19"/>
      <c r="Z307" s="19"/>
      <c r="AA307" s="19"/>
      <c r="AB307" s="19"/>
      <c r="AC307" s="19"/>
      <c r="AD307" s="19"/>
      <c r="AE307" s="19"/>
      <c r="AF307" s="19"/>
      <c r="AG307" s="19"/>
      <c r="AH307" s="19"/>
      <c r="AI307" s="19"/>
      <c r="AJ307" s="19"/>
      <c r="AK307" s="19"/>
      <c r="AL307" s="19"/>
      <c r="AM307" s="19"/>
      <c r="AN307" s="19"/>
      <c r="AO307" s="19"/>
      <c r="AP307" s="19"/>
      <c r="AQ307" s="19"/>
      <c r="AR307" s="19"/>
      <c r="AS307" s="19"/>
      <c r="AT307" s="19"/>
      <c r="AU307" s="19"/>
      <c r="AV307" s="19"/>
      <c r="AW307" s="19"/>
      <c r="AX307" s="19"/>
    </row>
    <row r="308">
      <c r="B308" t="s">
        <v>187</v>
      </c>
      <c r="C308" s="19" t="n">
        <v>0.110303718206244</v>
      </c>
      <c r="D308" s="19" t="n">
        <v>0.0919231231624744</v>
      </c>
      <c r="E308" s="19" t="n">
        <v>0.0898583454184587</v>
      </c>
      <c r="F308" s="19" t="n">
        <v>0.0812434240998596</v>
      </c>
      <c r="G308" s="19" t="n">
        <v>0.0921994869746235</v>
      </c>
      <c r="H308" s="19" t="n">
        <v>0.103491995981151</v>
      </c>
      <c r="I308" s="19" t="n">
        <v>0.181848248565031</v>
      </c>
      <c r="J308" s="19"/>
      <c r="K308" s="19" t="n">
        <v>0.120330838099991</v>
      </c>
      <c r="L308" s="19" t="n">
        <v>0.100633217940901</v>
      </c>
      <c r="M308" s="19"/>
      <c r="N308" s="19" t="n">
        <v>0.128674061869532</v>
      </c>
      <c r="O308" s="19" t="n">
        <v>0.118171753300841</v>
      </c>
      <c r="P308" s="19" t="n">
        <v>0.140492289414513</v>
      </c>
      <c r="Q308" s="19" t="n">
        <v>0.0892881215135984</v>
      </c>
      <c r="R308" s="19" t="n">
        <v>0.103282339311786</v>
      </c>
      <c r="S308" s="19" t="n">
        <v>0.0749856016466447</v>
      </c>
      <c r="T308" s="19" t="n">
        <v>0.0698061648502989</v>
      </c>
      <c r="U308" s="19" t="n">
        <v>0.133309461667137</v>
      </c>
      <c r="V308" s="19" t="n">
        <v>0.155936739294733</v>
      </c>
      <c r="W308" s="19" t="n">
        <v>0.106959765736801</v>
      </c>
      <c r="X308" s="19" t="n">
        <v>0.0632388822410916</v>
      </c>
      <c r="Y308" s="19" t="n">
        <v>0.0942160600293285</v>
      </c>
      <c r="Z308" s="19"/>
      <c r="AA308" s="19" t="n">
        <v>0.113700274195276</v>
      </c>
      <c r="AB308" s="19" t="n">
        <v>0.117053811984263</v>
      </c>
      <c r="AC308" s="19" t="n">
        <v>0.089483199776532</v>
      </c>
      <c r="AD308" s="19" t="n">
        <v>0.114598325674319</v>
      </c>
      <c r="AE308" s="19"/>
      <c r="AF308" s="19" t="n">
        <v>0.0636863631778696</v>
      </c>
      <c r="AG308" s="19" t="n">
        <v>0.126497403726131</v>
      </c>
      <c r="AH308" s="19" t="n">
        <v>0.11193140429039</v>
      </c>
      <c r="AI308" s="19" t="n">
        <v>0.0912810931011745</v>
      </c>
      <c r="AJ308" s="19" t="n">
        <v>0.0943607564025271</v>
      </c>
      <c r="AK308" s="19" t="n">
        <v>0.0759307408083377</v>
      </c>
      <c r="AL308" s="19" t="n">
        <v>0.143199793395657</v>
      </c>
      <c r="AM308" s="19" t="n">
        <v>0.465554238906898</v>
      </c>
      <c r="AN308" s="19" t="n">
        <v>0.132372704251624</v>
      </c>
      <c r="AO308" s="19" t="n">
        <v>0.089021771208809</v>
      </c>
      <c r="AP308" s="19" t="n">
        <v>0.081645020162758</v>
      </c>
      <c r="AQ308" s="19" t="n">
        <v>0.0843010817901237</v>
      </c>
      <c r="AR308" s="19" t="n">
        <v>0</v>
      </c>
      <c r="AS308" s="19" t="n">
        <v>0.0957280519601972</v>
      </c>
      <c r="AT308" s="19" t="n">
        <v>0</v>
      </c>
      <c r="AU308" s="19" t="n">
        <v>0</v>
      </c>
      <c r="AV308" s="19" t="n">
        <v>0.228232715694206</v>
      </c>
      <c r="AW308" s="19" t="n">
        <v>0</v>
      </c>
      <c r="AX308" s="19" t="n">
        <v>0</v>
      </c>
    </row>
    <row r="309">
      <c r="B309" t="s">
        <v>188</v>
      </c>
      <c r="C309" s="19" t="n">
        <v>0.23836996327206</v>
      </c>
      <c r="D309" s="19" t="n">
        <v>0.188495625254016</v>
      </c>
      <c r="E309" s="19" t="n">
        <v>0.196355507571631</v>
      </c>
      <c r="F309" s="19" t="n">
        <v>0.177898787253228</v>
      </c>
      <c r="G309" s="19" t="n">
        <v>0.226056225378779</v>
      </c>
      <c r="H309" s="19" t="n">
        <v>0.249212805363511</v>
      </c>
      <c r="I309" s="19" t="n">
        <v>0.357105904019462</v>
      </c>
      <c r="J309" s="19"/>
      <c r="K309" s="19" t="n">
        <v>0.229299006407434</v>
      </c>
      <c r="L309" s="19" t="n">
        <v>0.247443909493724</v>
      </c>
      <c r="M309" s="19"/>
      <c r="N309" s="19" t="n">
        <v>0.225108823097441</v>
      </c>
      <c r="O309" s="19" t="n">
        <v>0.271766870240607</v>
      </c>
      <c r="P309" s="19" t="n">
        <v>0.25430599082167</v>
      </c>
      <c r="Q309" s="19" t="n">
        <v>0.248400716664219</v>
      </c>
      <c r="R309" s="19" t="n">
        <v>0.258371725800852</v>
      </c>
      <c r="S309" s="19" t="n">
        <v>0.241679935980185</v>
      </c>
      <c r="T309" s="19" t="n">
        <v>0.25895704518723</v>
      </c>
      <c r="U309" s="19" t="n">
        <v>0.195056996895594</v>
      </c>
      <c r="V309" s="19" t="n">
        <v>0.207260463890496</v>
      </c>
      <c r="W309" s="19" t="n">
        <v>0.230890384819283</v>
      </c>
      <c r="X309" s="19" t="n">
        <v>0.256761019600926</v>
      </c>
      <c r="Y309" s="19" t="n">
        <v>0.133842798267897</v>
      </c>
      <c r="Z309" s="19"/>
      <c r="AA309" s="19" t="n">
        <v>0.300423555609896</v>
      </c>
      <c r="AB309" s="19" t="n">
        <v>0.238956870609574</v>
      </c>
      <c r="AC309" s="19" t="n">
        <v>0.210240107890956</v>
      </c>
      <c r="AD309" s="19" t="n">
        <v>0.195969998914613</v>
      </c>
      <c r="AE309" s="19"/>
      <c r="AF309" s="19" t="n">
        <v>0.246095601255673</v>
      </c>
      <c r="AG309" s="19" t="n">
        <v>0.293557085326448</v>
      </c>
      <c r="AH309" s="19" t="n">
        <v>0.199159559480156</v>
      </c>
      <c r="AI309" s="19" t="n">
        <v>0.244918784703894</v>
      </c>
      <c r="AJ309" s="19" t="n">
        <v>0.0826469850860651</v>
      </c>
      <c r="AK309" s="19" t="n">
        <v>0.275385474335691</v>
      </c>
      <c r="AL309" s="19" t="n">
        <v>0.192808901840257</v>
      </c>
      <c r="AM309" s="19" t="n">
        <v>0</v>
      </c>
      <c r="AN309" s="19" t="n">
        <v>0.167600634783366</v>
      </c>
      <c r="AO309" s="19" t="n">
        <v>0.155966714507158</v>
      </c>
      <c r="AP309" s="19" t="n">
        <v>0.18018842425933</v>
      </c>
      <c r="AQ309" s="19" t="n">
        <v>0.197082575866126</v>
      </c>
      <c r="AR309" s="19" t="n">
        <v>0.184661438639109</v>
      </c>
      <c r="AS309" s="19" t="n">
        <v>0.392341902506033</v>
      </c>
      <c r="AT309" s="19" t="n">
        <v>0</v>
      </c>
      <c r="AU309" s="19" t="n">
        <v>0.495619982425437</v>
      </c>
      <c r="AV309" s="19" t="n">
        <v>0.354825079797889</v>
      </c>
      <c r="AW309" s="19" t="n">
        <v>0.323798654447605</v>
      </c>
      <c r="AX309" s="19" t="n">
        <v>0.22054873140016</v>
      </c>
    </row>
    <row r="310">
      <c r="B310" t="s">
        <v>189</v>
      </c>
      <c r="C310" s="19" t="n">
        <v>0.230182196145731</v>
      </c>
      <c r="D310" s="19" t="n">
        <v>0.211193719608634</v>
      </c>
      <c r="E310" s="19" t="n">
        <v>0.241193319324544</v>
      </c>
      <c r="F310" s="19" t="n">
        <v>0.256455157866657</v>
      </c>
      <c r="G310" s="19" t="n">
        <v>0.224033152561112</v>
      </c>
      <c r="H310" s="19" t="n">
        <v>0.234691390881068</v>
      </c>
      <c r="I310" s="19" t="n">
        <v>0.214442651789794</v>
      </c>
      <c r="J310" s="19"/>
      <c r="K310" s="19" t="n">
        <v>0.232181900488091</v>
      </c>
      <c r="L310" s="19" t="n">
        <v>0.228454068575938</v>
      </c>
      <c r="M310" s="19"/>
      <c r="N310" s="19" t="n">
        <v>0.216793042421152</v>
      </c>
      <c r="O310" s="19" t="n">
        <v>0.192516155684918</v>
      </c>
      <c r="P310" s="19" t="n">
        <v>0.259686962620105</v>
      </c>
      <c r="Q310" s="19" t="n">
        <v>0.278024114185763</v>
      </c>
      <c r="R310" s="19" t="n">
        <v>0.2131031134528</v>
      </c>
      <c r="S310" s="19" t="n">
        <v>0.208125149783807</v>
      </c>
      <c r="T310" s="19" t="n">
        <v>0.226174701096983</v>
      </c>
      <c r="U310" s="19" t="n">
        <v>0.258934346062735</v>
      </c>
      <c r="V310" s="19" t="n">
        <v>0.256934134677547</v>
      </c>
      <c r="W310" s="19" t="n">
        <v>0.228343465939589</v>
      </c>
      <c r="X310" s="19" t="n">
        <v>0.218865212296183</v>
      </c>
      <c r="Y310" s="19" t="n">
        <v>0.238532418199847</v>
      </c>
      <c r="Z310" s="19"/>
      <c r="AA310" s="19" t="n">
        <v>0.253427090183872</v>
      </c>
      <c r="AB310" s="19" t="n">
        <v>0.251782570608714</v>
      </c>
      <c r="AC310" s="19" t="n">
        <v>0.210850093936701</v>
      </c>
      <c r="AD310" s="19" t="n">
        <v>0.203571247993514</v>
      </c>
      <c r="AE310" s="19"/>
      <c r="AF310" s="19" t="n">
        <v>0.264892438496841</v>
      </c>
      <c r="AG310" s="19" t="n">
        <v>0.226523014434067</v>
      </c>
      <c r="AH310" s="19" t="n">
        <v>0.244095339171872</v>
      </c>
      <c r="AI310" s="19" t="n">
        <v>0.26668783931143</v>
      </c>
      <c r="AJ310" s="19" t="n">
        <v>0.220452990225967</v>
      </c>
      <c r="AK310" s="19" t="n">
        <v>0.279028555907383</v>
      </c>
      <c r="AL310" s="19" t="n">
        <v>0.166169446957406</v>
      </c>
      <c r="AM310" s="19" t="n">
        <v>0</v>
      </c>
      <c r="AN310" s="19" t="n">
        <v>0.271079200076147</v>
      </c>
      <c r="AO310" s="19" t="n">
        <v>0.225758527221106</v>
      </c>
      <c r="AP310" s="19" t="n">
        <v>0.262539495137549</v>
      </c>
      <c r="AQ310" s="19" t="n">
        <v>0.165686051544853</v>
      </c>
      <c r="AR310" s="19" t="n">
        <v>0.302126077240591</v>
      </c>
      <c r="AS310" s="19" t="n">
        <v>0.220368965213002</v>
      </c>
      <c r="AT310" s="19" t="n">
        <v>0.296096190633258</v>
      </c>
      <c r="AU310" s="19" t="n">
        <v>0</v>
      </c>
      <c r="AV310" s="19" t="n">
        <v>0.416942204507905</v>
      </c>
      <c r="AW310" s="19" t="n">
        <v>0.294727388085214</v>
      </c>
      <c r="AX310" s="19" t="n">
        <v>0.501537184071583</v>
      </c>
    </row>
    <row r="311">
      <c r="B311" t="s">
        <v>190</v>
      </c>
      <c r="C311" s="19" t="n">
        <v>0.203941328331913</v>
      </c>
      <c r="D311" s="19" t="n">
        <v>0.209278054016999</v>
      </c>
      <c r="E311" s="19" t="n">
        <v>0.241023732055734</v>
      </c>
      <c r="F311" s="19" t="n">
        <v>0.213884992643779</v>
      </c>
      <c r="G311" s="19" t="n">
        <v>0.253957107807342</v>
      </c>
      <c r="H311" s="19" t="n">
        <v>0.19902628704136</v>
      </c>
      <c r="I311" s="19" t="n">
        <v>0.124909296392485</v>
      </c>
      <c r="J311" s="19"/>
      <c r="K311" s="19" t="n">
        <v>0.208647922475194</v>
      </c>
      <c r="L311" s="19" t="n">
        <v>0.199548644235889</v>
      </c>
      <c r="M311" s="19"/>
      <c r="N311" s="19" t="n">
        <v>0.193737685705009</v>
      </c>
      <c r="O311" s="19" t="n">
        <v>0.226480745500404</v>
      </c>
      <c r="P311" s="19" t="n">
        <v>0.190774205886447</v>
      </c>
      <c r="Q311" s="19" t="n">
        <v>0.206411008669051</v>
      </c>
      <c r="R311" s="19" t="n">
        <v>0.235858505091444</v>
      </c>
      <c r="S311" s="19" t="n">
        <v>0.231177691104745</v>
      </c>
      <c r="T311" s="19" t="n">
        <v>0.20819866650666</v>
      </c>
      <c r="U311" s="19" t="n">
        <v>0.208626912740966</v>
      </c>
      <c r="V311" s="19" t="n">
        <v>0.162698606896847</v>
      </c>
      <c r="W311" s="19" t="n">
        <v>0.162198337744824</v>
      </c>
      <c r="X311" s="19" t="n">
        <v>0.207438936143647</v>
      </c>
      <c r="Y311" s="19" t="n">
        <v>0.278986502252239</v>
      </c>
      <c r="Z311" s="19"/>
      <c r="AA311" s="19" t="n">
        <v>0.154678842122002</v>
      </c>
      <c r="AB311" s="19" t="n">
        <v>0.193606690839258</v>
      </c>
      <c r="AC311" s="19" t="n">
        <v>0.247885154737256</v>
      </c>
      <c r="AD311" s="19" t="n">
        <v>0.230542592687759</v>
      </c>
      <c r="AE311" s="19"/>
      <c r="AF311" s="19" t="n">
        <v>0.17114994827539</v>
      </c>
      <c r="AG311" s="19" t="n">
        <v>0.179727553895478</v>
      </c>
      <c r="AH311" s="19" t="n">
        <v>0.196459927236211</v>
      </c>
      <c r="AI311" s="19" t="n">
        <v>0.186553940817181</v>
      </c>
      <c r="AJ311" s="19" t="n">
        <v>0.22415076274354</v>
      </c>
      <c r="AK311" s="19" t="n">
        <v>0.152275240419688</v>
      </c>
      <c r="AL311" s="19" t="n">
        <v>0.214955284165271</v>
      </c>
      <c r="AM311" s="19" t="n">
        <v>0.534445761093102</v>
      </c>
      <c r="AN311" s="19" t="n">
        <v>0.240775965159936</v>
      </c>
      <c r="AO311" s="19" t="n">
        <v>0.26870675542204</v>
      </c>
      <c r="AP311" s="19" t="n">
        <v>0.284421894342611</v>
      </c>
      <c r="AQ311" s="19" t="n">
        <v>0.272384224742672</v>
      </c>
      <c r="AR311" s="19" t="n">
        <v>0.297986873092132</v>
      </c>
      <c r="AS311" s="19" t="n">
        <v>0</v>
      </c>
      <c r="AT311" s="19" t="n">
        <v>0.389102592068026</v>
      </c>
      <c r="AU311" s="19" t="n">
        <v>0.504380017574563</v>
      </c>
      <c r="AV311" s="19" t="n">
        <v>0</v>
      </c>
      <c r="AW311" s="19" t="n">
        <v>0.381473957467181</v>
      </c>
      <c r="AX311" s="19" t="n">
        <v>0.277914084528257</v>
      </c>
    </row>
    <row r="312">
      <c r="B312" t="s">
        <v>191</v>
      </c>
      <c r="C312" s="19" t="n">
        <v>0.0777918476202513</v>
      </c>
      <c r="D312" s="19" t="n">
        <v>0.0913179208267001</v>
      </c>
      <c r="E312" s="19" t="n">
        <v>0.129669389442798</v>
      </c>
      <c r="F312" s="19" t="n">
        <v>0.0910511900879351</v>
      </c>
      <c r="G312" s="19" t="n">
        <v>0.0754338952506026</v>
      </c>
      <c r="H312" s="19" t="n">
        <v>0.0455180589255254</v>
      </c>
      <c r="I312" s="19" t="n">
        <v>0.0395414354980345</v>
      </c>
      <c r="J312" s="19"/>
      <c r="K312" s="19" t="n">
        <v>0.081523943515224</v>
      </c>
      <c r="L312" s="19" t="n">
        <v>0.0732649801148978</v>
      </c>
      <c r="M312" s="19"/>
      <c r="N312" s="19" t="n">
        <v>0.0978609491061339</v>
      </c>
      <c r="O312" s="19" t="n">
        <v>0.0656252321327798</v>
      </c>
      <c r="P312" s="19" t="n">
        <v>0.024122170600882</v>
      </c>
      <c r="Q312" s="19" t="n">
        <v>0.0501076937015373</v>
      </c>
      <c r="R312" s="19" t="n">
        <v>0.0815559746742697</v>
      </c>
      <c r="S312" s="19" t="n">
        <v>0.126246454398049</v>
      </c>
      <c r="T312" s="19" t="n">
        <v>0.06835410966285</v>
      </c>
      <c r="U312" s="19" t="n">
        <v>0.104275610389355</v>
      </c>
      <c r="V312" s="19" t="n">
        <v>0.0618371807078057</v>
      </c>
      <c r="W312" s="19" t="n">
        <v>0.0917111078665468</v>
      </c>
      <c r="X312" s="19" t="n">
        <v>0.0630415593258233</v>
      </c>
      <c r="Y312" s="19" t="n">
        <v>0.140588478929205</v>
      </c>
      <c r="Z312" s="19"/>
      <c r="AA312" s="19" t="n">
        <v>0.0497508907559929</v>
      </c>
      <c r="AB312" s="19" t="n">
        <v>0.0929928882629236</v>
      </c>
      <c r="AC312" s="19" t="n">
        <v>0.108802636689503</v>
      </c>
      <c r="AD312" s="19" t="n">
        <v>0.066971191578211</v>
      </c>
      <c r="AE312" s="19"/>
      <c r="AF312" s="19" t="n">
        <v>0.145335156315299</v>
      </c>
      <c r="AG312" s="19" t="n">
        <v>0.049592857285363</v>
      </c>
      <c r="AH312" s="19" t="n">
        <v>0.0670084185502778</v>
      </c>
      <c r="AI312" s="19" t="n">
        <v>0.160748963555182</v>
      </c>
      <c r="AJ312" s="19" t="n">
        <v>0.119283425515023</v>
      </c>
      <c r="AK312" s="19" t="n">
        <v>0.0421552015125295</v>
      </c>
      <c r="AL312" s="19" t="n">
        <v>0.118075938057672</v>
      </c>
      <c r="AM312" s="19" t="n">
        <v>0</v>
      </c>
      <c r="AN312" s="19" t="n">
        <v>0.0772616094094204</v>
      </c>
      <c r="AO312" s="19" t="n">
        <v>0.056757247201582</v>
      </c>
      <c r="AP312" s="19" t="n">
        <v>0.0431874013261909</v>
      </c>
      <c r="AQ312" s="19" t="n">
        <v>0.119177287875397</v>
      </c>
      <c r="AR312" s="19" t="n">
        <v>0.122057392965152</v>
      </c>
      <c r="AS312" s="19" t="n">
        <v>0.108789265320331</v>
      </c>
      <c r="AT312" s="19" t="n">
        <v>0</v>
      </c>
      <c r="AU312" s="19" t="n">
        <v>0</v>
      </c>
      <c r="AV312" s="19" t="n">
        <v>0</v>
      </c>
      <c r="AW312" s="19" t="n">
        <v>0</v>
      </c>
      <c r="AX312" s="19" t="n">
        <v>0</v>
      </c>
    </row>
    <row r="313">
      <c r="B313" t="s">
        <v>192</v>
      </c>
      <c r="C313" s="19" t="n">
        <v>0.0417485307097983</v>
      </c>
      <c r="D313" s="19" t="n">
        <v>0.055628203588332</v>
      </c>
      <c r="E313" s="19" t="n">
        <v>0.0318787405760191</v>
      </c>
      <c r="F313" s="19" t="n">
        <v>0.0680388133040386</v>
      </c>
      <c r="G313" s="19" t="n">
        <v>0.0440998511393539</v>
      </c>
      <c r="H313" s="19" t="n">
        <v>0.0298697722959618</v>
      </c>
      <c r="I313" s="19" t="n">
        <v>0.0253755807262859</v>
      </c>
      <c r="J313" s="19"/>
      <c r="K313" s="19" t="n">
        <v>0.0506120667812944</v>
      </c>
      <c r="L313" s="19" t="n">
        <v>0.0331465453871116</v>
      </c>
      <c r="M313" s="19"/>
      <c r="N313" s="19" t="n">
        <v>0.0383870659520024</v>
      </c>
      <c r="O313" s="19" t="n">
        <v>0.0470234922630746</v>
      </c>
      <c r="P313" s="19" t="n">
        <v>0.0301509795963299</v>
      </c>
      <c r="Q313" s="19" t="n">
        <v>0.0423143097467311</v>
      </c>
      <c r="R313" s="19" t="n">
        <v>0.0574011331317276</v>
      </c>
      <c r="S313" s="19" t="n">
        <v>0.0212090014543456</v>
      </c>
      <c r="T313" s="19" t="n">
        <v>0.0433169607650675</v>
      </c>
      <c r="U313" s="19" t="n">
        <v>0.0101526700190549</v>
      </c>
      <c r="V313" s="19" t="n">
        <v>0.0583689549774128</v>
      </c>
      <c r="W313" s="19" t="n">
        <v>0.0291343188453783</v>
      </c>
      <c r="X313" s="19" t="n">
        <v>0.0814177747704451</v>
      </c>
      <c r="Y313" s="19" t="n">
        <v>0.0372362544908868</v>
      </c>
      <c r="Z313" s="19"/>
      <c r="AA313" s="19" t="n">
        <v>0.0422774280553476</v>
      </c>
      <c r="AB313" s="19" t="n">
        <v>0.0257401579006403</v>
      </c>
      <c r="AC313" s="19" t="n">
        <v>0.0467062689497333</v>
      </c>
      <c r="AD313" s="19" t="n">
        <v>0.0526414133979358</v>
      </c>
      <c r="AE313" s="19"/>
      <c r="AF313" s="19" t="n">
        <v>0.0399514135868186</v>
      </c>
      <c r="AG313" s="19" t="n">
        <v>0.0322828025304014</v>
      </c>
      <c r="AH313" s="19" t="n">
        <v>0.0773394983377674</v>
      </c>
      <c r="AI313" s="19" t="n">
        <v>0.0102982583633089</v>
      </c>
      <c r="AJ313" s="19" t="n">
        <v>0.0718236776035308</v>
      </c>
      <c r="AK313" s="19" t="n">
        <v>0.0984569990072645</v>
      </c>
      <c r="AL313" s="19" t="n">
        <v>0.0351092261670029</v>
      </c>
      <c r="AM313" s="19" t="n">
        <v>0</v>
      </c>
      <c r="AN313" s="19" t="n">
        <v>0.038968499421389</v>
      </c>
      <c r="AO313" s="19" t="n">
        <v>0.0700087380896155</v>
      </c>
      <c r="AP313" s="19" t="n">
        <v>0.0742860923649723</v>
      </c>
      <c r="AQ313" s="19" t="n">
        <v>0.0265214890919783</v>
      </c>
      <c r="AR313" s="19" t="n">
        <v>0.0931682180630158</v>
      </c>
      <c r="AS313" s="19" t="n">
        <v>0</v>
      </c>
      <c r="AT313" s="19" t="n">
        <v>0</v>
      </c>
      <c r="AU313" s="19" t="n">
        <v>0</v>
      </c>
      <c r="AV313" s="19" t="n">
        <v>0</v>
      </c>
      <c r="AW313" s="19" t="n">
        <v>0</v>
      </c>
      <c r="AX313" s="19" t="n">
        <v>0</v>
      </c>
    </row>
    <row r="314">
      <c r="B314" t="s">
        <v>193</v>
      </c>
      <c r="C314" s="19" t="n">
        <v>0.0272096972388167</v>
      </c>
      <c r="D314" s="19" t="n">
        <v>0.0282086007331138</v>
      </c>
      <c r="E314" s="19" t="n">
        <v>0.0200380267561403</v>
      </c>
      <c r="F314" s="19" t="n">
        <v>0.0309837088797167</v>
      </c>
      <c r="G314" s="19" t="n">
        <v>0.028110928075759</v>
      </c>
      <c r="H314" s="19" t="n">
        <v>0.0426276134283081</v>
      </c>
      <c r="I314" s="19" t="n">
        <v>0.018249264407118</v>
      </c>
      <c r="J314" s="19"/>
      <c r="K314" s="19" t="n">
        <v>0.0313131176278496</v>
      </c>
      <c r="L314" s="19" t="n">
        <v>0.0232349525426324</v>
      </c>
      <c r="M314" s="19"/>
      <c r="N314" s="19" t="n">
        <v>0.0172899481195587</v>
      </c>
      <c r="O314" s="19" t="n">
        <v>0.0166221622735238</v>
      </c>
      <c r="P314" s="19" t="n">
        <v>0.0512376688953035</v>
      </c>
      <c r="Q314" s="19" t="n">
        <v>0.0316020896393663</v>
      </c>
      <c r="R314" s="19" t="n">
        <v>0.012860682728273</v>
      </c>
      <c r="S314" s="19" t="n">
        <v>0.0109504029229967</v>
      </c>
      <c r="T314" s="19" t="n">
        <v>0.0354361874306304</v>
      </c>
      <c r="U314" s="19" t="n">
        <v>0.0345298028512184</v>
      </c>
      <c r="V314" s="19" t="n">
        <v>0.0225523186181793</v>
      </c>
      <c r="W314" s="19" t="n">
        <v>0.0681623228408014</v>
      </c>
      <c r="X314" s="19" t="n">
        <v>0.0192733663834548</v>
      </c>
      <c r="Y314" s="19" t="n">
        <v>0</v>
      </c>
      <c r="Z314" s="19"/>
      <c r="AA314" s="19" t="n">
        <v>0.0358297068852713</v>
      </c>
      <c r="AB314" s="19" t="n">
        <v>0.0149078766574038</v>
      </c>
      <c r="AC314" s="19" t="n">
        <v>0.0143188266282974</v>
      </c>
      <c r="AD314" s="19" t="n">
        <v>0.0427235532411306</v>
      </c>
      <c r="AE314" s="19"/>
      <c r="AF314" s="19" t="n">
        <v>0.0129072454690124</v>
      </c>
      <c r="AG314" s="19" t="n">
        <v>0.0279810345320232</v>
      </c>
      <c r="AH314" s="19" t="n">
        <v>0.0359497954967348</v>
      </c>
      <c r="AI314" s="19" t="n">
        <v>0.0105182606449607</v>
      </c>
      <c r="AJ314" s="19" t="n">
        <v>0</v>
      </c>
      <c r="AK314" s="19" t="n">
        <v>0.0433605393788123</v>
      </c>
      <c r="AL314" s="19" t="n">
        <v>0.0433398471717033</v>
      </c>
      <c r="AM314" s="19" t="n">
        <v>0</v>
      </c>
      <c r="AN314" s="19" t="n">
        <v>0.0216171291809376</v>
      </c>
      <c r="AO314" s="19" t="n">
        <v>0.0190921109613134</v>
      </c>
      <c r="AP314" s="19" t="n">
        <v>0.0477677793715933</v>
      </c>
      <c r="AQ314" s="19" t="n">
        <v>0.0342507434134204</v>
      </c>
      <c r="AR314" s="19" t="n">
        <v>0</v>
      </c>
      <c r="AS314" s="19" t="n">
        <v>0.0950510979978406</v>
      </c>
      <c r="AT314" s="19" t="n">
        <v>0.314801217298716</v>
      </c>
      <c r="AU314" s="19" t="n">
        <v>0</v>
      </c>
      <c r="AV314" s="19" t="n">
        <v>0</v>
      </c>
      <c r="AW314" s="19" t="n">
        <v>0</v>
      </c>
      <c r="AX314" s="19" t="n">
        <v>0</v>
      </c>
    </row>
    <row r="315">
      <c r="B315" t="s">
        <v>77</v>
      </c>
      <c r="C315" s="19" t="n">
        <v>0.0704527184751845</v>
      </c>
      <c r="D315" s="19" t="n">
        <v>0.123954752809731</v>
      </c>
      <c r="E315" s="19" t="n">
        <v>0.0499829388546746</v>
      </c>
      <c r="F315" s="19" t="n">
        <v>0.0804439258647855</v>
      </c>
      <c r="G315" s="19" t="n">
        <v>0.0561093528124282</v>
      </c>
      <c r="H315" s="19" t="n">
        <v>0.0955620760831138</v>
      </c>
      <c r="I315" s="19" t="n">
        <v>0.0385276186017899</v>
      </c>
      <c r="J315" s="19"/>
      <c r="K315" s="19" t="n">
        <v>0.0460912046049213</v>
      </c>
      <c r="L315" s="19" t="n">
        <v>0.0942736817089067</v>
      </c>
      <c r="M315" s="19"/>
      <c r="N315" s="19" t="n">
        <v>0.0821484237291707</v>
      </c>
      <c r="O315" s="19" t="n">
        <v>0.0617935886038523</v>
      </c>
      <c r="P315" s="19" t="n">
        <v>0.0492297321647496</v>
      </c>
      <c r="Q315" s="19" t="n">
        <v>0.0538519458797349</v>
      </c>
      <c r="R315" s="19" t="n">
        <v>0.0375665258088481</v>
      </c>
      <c r="S315" s="19" t="n">
        <v>0.0856257627092276</v>
      </c>
      <c r="T315" s="19" t="n">
        <v>0.0897561645002807</v>
      </c>
      <c r="U315" s="19" t="n">
        <v>0.0551141993739388</v>
      </c>
      <c r="V315" s="19" t="n">
        <v>0.0744116009369786</v>
      </c>
      <c r="W315" s="19" t="n">
        <v>0.082600296206777</v>
      </c>
      <c r="X315" s="19" t="n">
        <v>0.0899632492384298</v>
      </c>
      <c r="Y315" s="19" t="n">
        <v>0.0765974878305967</v>
      </c>
      <c r="Z315" s="19"/>
      <c r="AA315" s="19" t="n">
        <v>0.0499122121923422</v>
      </c>
      <c r="AB315" s="19" t="n">
        <v>0.0649591331372233</v>
      </c>
      <c r="AC315" s="19" t="n">
        <v>0.071713711391021</v>
      </c>
      <c r="AD315" s="19" t="n">
        <v>0.0929816765125177</v>
      </c>
      <c r="AE315" s="19"/>
      <c r="AF315" s="19" t="n">
        <v>0.0559818334230968</v>
      </c>
      <c r="AG315" s="19" t="n">
        <v>0.0638382482700877</v>
      </c>
      <c r="AH315" s="19" t="n">
        <v>0.0680560574365905</v>
      </c>
      <c r="AI315" s="19" t="n">
        <v>0.0289928595028686</v>
      </c>
      <c r="AJ315" s="19" t="n">
        <v>0.187281402423347</v>
      </c>
      <c r="AK315" s="19" t="n">
        <v>0.0334072486302938</v>
      </c>
      <c r="AL315" s="19" t="n">
        <v>0.0863415622450317</v>
      </c>
      <c r="AM315" s="19" t="n">
        <v>0</v>
      </c>
      <c r="AN315" s="19" t="n">
        <v>0.0503242577171801</v>
      </c>
      <c r="AO315" s="19" t="n">
        <v>0.114688135388376</v>
      </c>
      <c r="AP315" s="19" t="n">
        <v>0.0259638930349957</v>
      </c>
      <c r="AQ315" s="19" t="n">
        <v>0.10059654567543</v>
      </c>
      <c r="AR315" s="19" t="n">
        <v>0</v>
      </c>
      <c r="AS315" s="19" t="n">
        <v>0.0877207170025964</v>
      </c>
      <c r="AT315" s="19" t="n">
        <v>0</v>
      </c>
      <c r="AU315" s="19" t="n">
        <v>0</v>
      </c>
      <c r="AV315" s="19" t="n">
        <v>0</v>
      </c>
      <c r="AW315" s="19" t="n">
        <v>0</v>
      </c>
      <c r="AX315" s="19" t="n">
        <v>0</v>
      </c>
    </row>
    <row r="316">
      <c r="C316" s="19"/>
      <c r="D316" s="19"/>
      <c r="E316" s="19"/>
      <c r="F316" s="19"/>
      <c r="G316" s="19"/>
      <c r="H316" s="19"/>
      <c r="I316" s="19"/>
      <c r="J316" s="19"/>
      <c r="K316" s="19"/>
      <c r="L316" s="19"/>
      <c r="M316" s="19"/>
      <c r="N316" s="19"/>
      <c r="O316" s="19"/>
      <c r="P316" s="19"/>
      <c r="Q316" s="19"/>
      <c r="R316" s="19"/>
      <c r="S316" s="19"/>
      <c r="T316" s="19"/>
      <c r="U316" s="19"/>
      <c r="V316" s="19"/>
      <c r="W316" s="19"/>
      <c r="X316" s="19"/>
      <c r="Y316" s="19"/>
      <c r="Z316" s="19"/>
      <c r="AA316" s="19"/>
      <c r="AB316" s="19"/>
      <c r="AC316" s="19"/>
      <c r="AD316" s="19"/>
      <c r="AE316" s="19"/>
      <c r="AF316" s="19"/>
      <c r="AG316" s="19"/>
      <c r="AH316" s="19"/>
      <c r="AI316" s="19"/>
      <c r="AJ316" s="19"/>
      <c r="AK316" s="19"/>
      <c r="AL316" s="19"/>
      <c r="AM316" s="19"/>
      <c r="AN316" s="19"/>
      <c r="AO316" s="19"/>
      <c r="AP316" s="19"/>
      <c r="AQ316" s="19"/>
      <c r="AR316" s="19"/>
      <c r="AS316" s="19"/>
      <c r="AT316" s="19"/>
      <c r="AU316" s="19"/>
      <c r="AV316" s="19"/>
      <c r="AW316" s="19"/>
      <c r="AX316" s="19"/>
    </row>
    <row r="317">
      <c r="B317" s="7" t="s">
        <v>198</v>
      </c>
      <c r="C317" s="19"/>
      <c r="D317" s="19"/>
      <c r="E317" s="19"/>
      <c r="F317" s="19"/>
      <c r="G317" s="19"/>
      <c r="H317" s="19"/>
      <c r="I317" s="19"/>
      <c r="J317" s="19"/>
      <c r="K317" s="19"/>
      <c r="L317" s="19"/>
      <c r="M317" s="19"/>
      <c r="N317" s="19"/>
      <c r="O317" s="19"/>
      <c r="P317" s="19"/>
      <c r="Q317" s="19"/>
      <c r="R317" s="19"/>
      <c r="S317" s="19"/>
      <c r="T317" s="19"/>
      <c r="U317" s="19"/>
      <c r="V317" s="19"/>
      <c r="W317" s="19"/>
      <c r="X317" s="19"/>
      <c r="Y317" s="19"/>
      <c r="Z317" s="19"/>
      <c r="AA317" s="19"/>
      <c r="AB317" s="19"/>
      <c r="AC317" s="19"/>
      <c r="AD317" s="19"/>
      <c r="AE317" s="19"/>
      <c r="AF317" s="19"/>
      <c r="AG317" s="19"/>
      <c r="AH317" s="19"/>
      <c r="AI317" s="19"/>
      <c r="AJ317" s="19"/>
      <c r="AK317" s="19"/>
      <c r="AL317" s="19"/>
      <c r="AM317" s="19"/>
      <c r="AN317" s="19"/>
      <c r="AO317" s="19"/>
      <c r="AP317" s="19"/>
      <c r="AQ317" s="19"/>
      <c r="AR317" s="19"/>
      <c r="AS317" s="19"/>
      <c r="AT317" s="19"/>
      <c r="AU317" s="19"/>
      <c r="AV317" s="19"/>
      <c r="AW317" s="19"/>
      <c r="AX317" s="19"/>
    </row>
    <row r="318">
      <c r="B318" s="23" t="s">
        <v>79</v>
      </c>
      <c r="C318" s="19"/>
      <c r="D318" s="19"/>
      <c r="E318" s="19"/>
      <c r="F318" s="19"/>
      <c r="G318" s="19"/>
      <c r="H318" s="19"/>
      <c r="I318" s="19"/>
      <c r="J318" s="19"/>
      <c r="K318" s="19"/>
      <c r="L318" s="19"/>
      <c r="M318" s="19"/>
      <c r="N318" s="19"/>
      <c r="O318" s="19"/>
      <c r="P318" s="19"/>
      <c r="Q318" s="19"/>
      <c r="R318" s="19"/>
      <c r="S318" s="19"/>
      <c r="T318" s="19"/>
      <c r="U318" s="19"/>
      <c r="V318" s="19"/>
      <c r="W318" s="19"/>
      <c r="X318" s="19"/>
      <c r="Y318" s="19"/>
      <c r="Z318" s="19"/>
      <c r="AA318" s="19"/>
      <c r="AB318" s="19"/>
      <c r="AC318" s="19"/>
      <c r="AD318" s="19"/>
      <c r="AE318" s="19"/>
      <c r="AF318" s="19"/>
      <c r="AG318" s="19"/>
      <c r="AH318" s="19"/>
      <c r="AI318" s="19"/>
      <c r="AJ318" s="19"/>
      <c r="AK318" s="19"/>
      <c r="AL318" s="19"/>
      <c r="AM318" s="19"/>
      <c r="AN318" s="19"/>
      <c r="AO318" s="19"/>
      <c r="AP318" s="19"/>
      <c r="AQ318" s="19"/>
      <c r="AR318" s="19"/>
      <c r="AS318" s="19"/>
      <c r="AT318" s="19"/>
      <c r="AU318" s="19"/>
      <c r="AV318" s="19"/>
      <c r="AW318" s="19"/>
      <c r="AX318" s="19"/>
    </row>
    <row r="319">
      <c r="B319" t="s">
        <v>187</v>
      </c>
      <c r="C319" s="19" t="n">
        <v>0.0510671338464408</v>
      </c>
      <c r="D319" s="19" t="n">
        <v>0.0510473368170386</v>
      </c>
      <c r="E319" s="19" t="n">
        <v>0.0553806831599318</v>
      </c>
      <c r="F319" s="19" t="n">
        <v>0.0769899576904291</v>
      </c>
      <c r="G319" s="19" t="n">
        <v>0.0545053418298823</v>
      </c>
      <c r="H319" s="19" t="n">
        <v>0.0375622904016415</v>
      </c>
      <c r="I319" s="19" t="n">
        <v>0.0328398208140563</v>
      </c>
      <c r="J319" s="19"/>
      <c r="K319" s="19" t="n">
        <v>0.0673459522505574</v>
      </c>
      <c r="L319" s="19" t="n">
        <v>0.0352440231438547</v>
      </c>
      <c r="M319" s="19"/>
      <c r="N319" s="19" t="n">
        <v>0.094217082694008</v>
      </c>
      <c r="O319" s="19" t="n">
        <v>0.0208325671081252</v>
      </c>
      <c r="P319" s="19" t="n">
        <v>0.0404487721145052</v>
      </c>
      <c r="Q319" s="19" t="n">
        <v>0.0221091226731648</v>
      </c>
      <c r="R319" s="19" t="n">
        <v>0.0601074621754285</v>
      </c>
      <c r="S319" s="19" t="n">
        <v>0.0526879754013004</v>
      </c>
      <c r="T319" s="19" t="n">
        <v>0.0289710340513938</v>
      </c>
      <c r="U319" s="19" t="n">
        <v>0.0232212184390139</v>
      </c>
      <c r="V319" s="19" t="n">
        <v>0.0708740806913281</v>
      </c>
      <c r="W319" s="19" t="n">
        <v>0.0681151808597507</v>
      </c>
      <c r="X319" s="19" t="n">
        <v>0.0186707981136444</v>
      </c>
      <c r="Y319" s="19" t="n">
        <v>0.0969363500829137</v>
      </c>
      <c r="Z319" s="19"/>
      <c r="AA319" s="19" t="n">
        <v>0.0632707100151228</v>
      </c>
      <c r="AB319" s="19" t="n">
        <v>0.0438318777661024</v>
      </c>
      <c r="AC319" s="19" t="n">
        <v>0.059756176615919</v>
      </c>
      <c r="AD319" s="19" t="n">
        <v>0.0369748714186321</v>
      </c>
      <c r="AE319" s="19"/>
      <c r="AF319" s="19" t="n">
        <v>0.0592990368692541</v>
      </c>
      <c r="AG319" s="19" t="n">
        <v>0.0321246906808713</v>
      </c>
      <c r="AH319" s="19" t="n">
        <v>0.0683778871400638</v>
      </c>
      <c r="AI319" s="19" t="n">
        <v>0.065056566599783</v>
      </c>
      <c r="AJ319" s="19" t="n">
        <v>0.0596706931776597</v>
      </c>
      <c r="AK319" s="19" t="n">
        <v>0.105033469848531</v>
      </c>
      <c r="AL319" s="19" t="n">
        <v>0.0588006244849345</v>
      </c>
      <c r="AM319" s="19" t="n">
        <v>0.465554238906898</v>
      </c>
      <c r="AN319" s="19" t="n">
        <v>0.0974166973756577</v>
      </c>
      <c r="AO319" s="19" t="n">
        <v>0.0475879287134386</v>
      </c>
      <c r="AP319" s="19" t="n">
        <v>0</v>
      </c>
      <c r="AQ319" s="19" t="n">
        <v>0.0366923680261681</v>
      </c>
      <c r="AR319" s="19" t="n">
        <v>0.122057392965152</v>
      </c>
      <c r="AS319" s="19" t="n">
        <v>0.173507046397273</v>
      </c>
      <c r="AT319" s="19" t="n">
        <v>0</v>
      </c>
      <c r="AU319" s="19" t="n">
        <v>0</v>
      </c>
      <c r="AV319" s="19" t="n">
        <v>0</v>
      </c>
      <c r="AW319" s="19" t="n">
        <v>0</v>
      </c>
      <c r="AX319" s="19" t="n">
        <v>0.722085915471743</v>
      </c>
    </row>
    <row r="320">
      <c r="B320" t="s">
        <v>188</v>
      </c>
      <c r="C320" s="19" t="n">
        <v>0.120517751620893</v>
      </c>
      <c r="D320" s="19" t="n">
        <v>0.0950729989141854</v>
      </c>
      <c r="E320" s="19" t="n">
        <v>0.186687327417855</v>
      </c>
      <c r="F320" s="19" t="n">
        <v>0.112543035092449</v>
      </c>
      <c r="G320" s="19" t="n">
        <v>0.119101229567998</v>
      </c>
      <c r="H320" s="19" t="n">
        <v>0.0897072192277292</v>
      </c>
      <c r="I320" s="19" t="n">
        <v>0.111804518468878</v>
      </c>
      <c r="J320" s="19"/>
      <c r="K320" s="19" t="n">
        <v>0.138349323444155</v>
      </c>
      <c r="L320" s="19" t="n">
        <v>0.103247537428926</v>
      </c>
      <c r="M320" s="19"/>
      <c r="N320" s="19" t="n">
        <v>0.160260523910982</v>
      </c>
      <c r="O320" s="19" t="n">
        <v>0.0875361902252449</v>
      </c>
      <c r="P320" s="19" t="n">
        <v>0.115460586438783</v>
      </c>
      <c r="Q320" s="19" t="n">
        <v>0.0885671407833329</v>
      </c>
      <c r="R320" s="19" t="n">
        <v>0.0879720797994144</v>
      </c>
      <c r="S320" s="19" t="n">
        <v>0.127789885905275</v>
      </c>
      <c r="T320" s="19" t="n">
        <v>0.11557579864366</v>
      </c>
      <c r="U320" s="19" t="n">
        <v>0.103880888376581</v>
      </c>
      <c r="V320" s="19" t="n">
        <v>0.141661027660724</v>
      </c>
      <c r="W320" s="19" t="n">
        <v>0.13103110627047</v>
      </c>
      <c r="X320" s="19" t="n">
        <v>0.0795841847672243</v>
      </c>
      <c r="Y320" s="19" t="n">
        <v>0.237669053761369</v>
      </c>
      <c r="Z320" s="19"/>
      <c r="AA320" s="19" t="n">
        <v>0.146439765382494</v>
      </c>
      <c r="AB320" s="19" t="n">
        <v>0.113885204563042</v>
      </c>
      <c r="AC320" s="19" t="n">
        <v>0.122017031141619</v>
      </c>
      <c r="AD320" s="19" t="n">
        <v>0.101156525393999</v>
      </c>
      <c r="AE320" s="19"/>
      <c r="AF320" s="19" t="n">
        <v>0.156955350880555</v>
      </c>
      <c r="AG320" s="19" t="n">
        <v>0.0973920998461245</v>
      </c>
      <c r="AH320" s="19" t="n">
        <v>0.0990472577091097</v>
      </c>
      <c r="AI320" s="19" t="n">
        <v>0.310028304069514</v>
      </c>
      <c r="AJ320" s="19" t="n">
        <v>0.0484815903442875</v>
      </c>
      <c r="AK320" s="19" t="n">
        <v>0.191677311597306</v>
      </c>
      <c r="AL320" s="19" t="n">
        <v>0.127046768288121</v>
      </c>
      <c r="AM320" s="19" t="n">
        <v>0</v>
      </c>
      <c r="AN320" s="19" t="n">
        <v>0.198732616271116</v>
      </c>
      <c r="AO320" s="19" t="n">
        <v>0.0523728302959828</v>
      </c>
      <c r="AP320" s="19" t="n">
        <v>0.191519066466786</v>
      </c>
      <c r="AQ320" s="19" t="n">
        <v>0.0594741904105241</v>
      </c>
      <c r="AR320" s="19" t="n">
        <v>0</v>
      </c>
      <c r="AS320" s="19" t="n">
        <v>0.205773642748626</v>
      </c>
      <c r="AT320" s="19" t="n">
        <v>0</v>
      </c>
      <c r="AU320" s="19" t="n">
        <v>0.495619982425437</v>
      </c>
      <c r="AV320" s="19" t="n">
        <v>0.583057795492095</v>
      </c>
      <c r="AW320" s="19" t="n">
        <v>0.323798654447605</v>
      </c>
      <c r="AX320" s="19" t="n">
        <v>0</v>
      </c>
    </row>
    <row r="321">
      <c r="B321" t="s">
        <v>189</v>
      </c>
      <c r="C321" s="19" t="n">
        <v>0.179877522952022</v>
      </c>
      <c r="D321" s="19" t="n">
        <v>0.201393088394057</v>
      </c>
      <c r="E321" s="19" t="n">
        <v>0.232465367705935</v>
      </c>
      <c r="F321" s="19" t="n">
        <v>0.156505835876659</v>
      </c>
      <c r="G321" s="19" t="n">
        <v>0.153281146526043</v>
      </c>
      <c r="H321" s="19" t="n">
        <v>0.160211659750577</v>
      </c>
      <c r="I321" s="19" t="n">
        <v>0.176689045822596</v>
      </c>
      <c r="J321" s="19"/>
      <c r="K321" s="19" t="n">
        <v>0.188515132850612</v>
      </c>
      <c r="L321" s="19" t="n">
        <v>0.171628823119714</v>
      </c>
      <c r="M321" s="19"/>
      <c r="N321" s="19" t="n">
        <v>0.179909645335661</v>
      </c>
      <c r="O321" s="19" t="n">
        <v>0.161715903329465</v>
      </c>
      <c r="P321" s="19" t="n">
        <v>0.160245849399616</v>
      </c>
      <c r="Q321" s="19" t="n">
        <v>0.207325660747141</v>
      </c>
      <c r="R321" s="19" t="n">
        <v>0.154658448713974</v>
      </c>
      <c r="S321" s="19" t="n">
        <v>0.135247921317566</v>
      </c>
      <c r="T321" s="19" t="n">
        <v>0.180049344327296</v>
      </c>
      <c r="U321" s="19" t="n">
        <v>0.236951934190061</v>
      </c>
      <c r="V321" s="19" t="n">
        <v>0.182032724856862</v>
      </c>
      <c r="W321" s="19" t="n">
        <v>0.177797020090935</v>
      </c>
      <c r="X321" s="19" t="n">
        <v>0.186418371082603</v>
      </c>
      <c r="Y321" s="19" t="n">
        <v>0.333729400101013</v>
      </c>
      <c r="Z321" s="19"/>
      <c r="AA321" s="19" t="n">
        <v>0.203769095503116</v>
      </c>
      <c r="AB321" s="19" t="n">
        <v>0.170454302544644</v>
      </c>
      <c r="AC321" s="19" t="n">
        <v>0.195619391202764</v>
      </c>
      <c r="AD321" s="19" t="n">
        <v>0.1545841098031</v>
      </c>
      <c r="AE321" s="19"/>
      <c r="AF321" s="19" t="n">
        <v>0.229616530135396</v>
      </c>
      <c r="AG321" s="19" t="n">
        <v>0.157922331988346</v>
      </c>
      <c r="AH321" s="19" t="n">
        <v>0.196053381320535</v>
      </c>
      <c r="AI321" s="19" t="n">
        <v>0.186919540837395</v>
      </c>
      <c r="AJ321" s="19" t="n">
        <v>0.176356273283454</v>
      </c>
      <c r="AK321" s="19" t="n">
        <v>0.20668013305196</v>
      </c>
      <c r="AL321" s="19" t="n">
        <v>0.215072895833133</v>
      </c>
      <c r="AM321" s="19" t="n">
        <v>0</v>
      </c>
      <c r="AN321" s="19" t="n">
        <v>0.128265797690393</v>
      </c>
      <c r="AO321" s="19" t="n">
        <v>0.237697913327857</v>
      </c>
      <c r="AP321" s="19" t="n">
        <v>0.229506163233998</v>
      </c>
      <c r="AQ321" s="19" t="n">
        <v>0.158484413616061</v>
      </c>
      <c r="AR321" s="19" t="n">
        <v>0.288146812619586</v>
      </c>
      <c r="AS321" s="19" t="n">
        <v>0.220326350324136</v>
      </c>
      <c r="AT321" s="19" t="n">
        <v>0</v>
      </c>
      <c r="AU321" s="19" t="n">
        <v>0.504380017574563</v>
      </c>
      <c r="AV321" s="19" t="n">
        <v>0.197100656412845</v>
      </c>
      <c r="AW321" s="19" t="n">
        <v>0.381473957467181</v>
      </c>
      <c r="AX321" s="19" t="n">
        <v>0</v>
      </c>
    </row>
    <row r="322">
      <c r="B322" t="s">
        <v>190</v>
      </c>
      <c r="C322" s="19" t="n">
        <v>0.194283906773042</v>
      </c>
      <c r="D322" s="19" t="n">
        <v>0.216001364681687</v>
      </c>
      <c r="E322" s="19" t="n">
        <v>0.214060400932275</v>
      </c>
      <c r="F322" s="19" t="n">
        <v>0.202357480522908</v>
      </c>
      <c r="G322" s="19" t="n">
        <v>0.224921539953866</v>
      </c>
      <c r="H322" s="19" t="n">
        <v>0.181821483624926</v>
      </c>
      <c r="I322" s="19" t="n">
        <v>0.140828905692216</v>
      </c>
      <c r="J322" s="19"/>
      <c r="K322" s="19" t="n">
        <v>0.217902935263127</v>
      </c>
      <c r="L322" s="19" t="n">
        <v>0.171441795810845</v>
      </c>
      <c r="M322" s="19"/>
      <c r="N322" s="19" t="n">
        <v>0.188253633875998</v>
      </c>
      <c r="O322" s="19" t="n">
        <v>0.184557487392098</v>
      </c>
      <c r="P322" s="19" t="n">
        <v>0.190550159393441</v>
      </c>
      <c r="Q322" s="19" t="n">
        <v>0.22573170920674</v>
      </c>
      <c r="R322" s="19" t="n">
        <v>0.234508430012194</v>
      </c>
      <c r="S322" s="19" t="n">
        <v>0.187434780680301</v>
      </c>
      <c r="T322" s="19" t="n">
        <v>0.197979939008942</v>
      </c>
      <c r="U322" s="19" t="n">
        <v>0.223224839037148</v>
      </c>
      <c r="V322" s="19" t="n">
        <v>0.183451535123755</v>
      </c>
      <c r="W322" s="19" t="n">
        <v>0.192225248154081</v>
      </c>
      <c r="X322" s="19" t="n">
        <v>0.161404015838803</v>
      </c>
      <c r="Y322" s="19" t="n">
        <v>0.158774170078287</v>
      </c>
      <c r="Z322" s="19"/>
      <c r="AA322" s="19" t="n">
        <v>0.170015827447449</v>
      </c>
      <c r="AB322" s="19" t="n">
        <v>0.19181351649891</v>
      </c>
      <c r="AC322" s="19" t="n">
        <v>0.242809644726121</v>
      </c>
      <c r="AD322" s="19" t="n">
        <v>0.183340405567679</v>
      </c>
      <c r="AE322" s="19"/>
      <c r="AF322" s="19" t="n">
        <v>0.227921316980492</v>
      </c>
      <c r="AG322" s="19" t="n">
        <v>0.165907889513025</v>
      </c>
      <c r="AH322" s="19" t="n">
        <v>0.15813872066889</v>
      </c>
      <c r="AI322" s="19" t="n">
        <v>0.186616065351575</v>
      </c>
      <c r="AJ322" s="19" t="n">
        <v>0.237195343296598</v>
      </c>
      <c r="AK322" s="19" t="n">
        <v>0.277586965372013</v>
      </c>
      <c r="AL322" s="19" t="n">
        <v>0.241463727611226</v>
      </c>
      <c r="AM322" s="19" t="n">
        <v>0</v>
      </c>
      <c r="AN322" s="19" t="n">
        <v>0.237993980874392</v>
      </c>
      <c r="AO322" s="19" t="n">
        <v>0.205311471222302</v>
      </c>
      <c r="AP322" s="19" t="n">
        <v>0.229598745916878</v>
      </c>
      <c r="AQ322" s="19" t="n">
        <v>0.202994545679757</v>
      </c>
      <c r="AR322" s="19" t="n">
        <v>0.193420104217876</v>
      </c>
      <c r="AS322" s="19" t="n">
        <v>0.217621145529529</v>
      </c>
      <c r="AT322" s="19" t="n">
        <v>0.389102592068026</v>
      </c>
      <c r="AU322" s="19" t="n">
        <v>0</v>
      </c>
      <c r="AV322" s="19" t="n">
        <v>0.21984154809506</v>
      </c>
      <c r="AW322" s="19" t="n">
        <v>0.294727388085214</v>
      </c>
      <c r="AX322" s="19" t="n">
        <v>0</v>
      </c>
    </row>
    <row r="323">
      <c r="B323" t="s">
        <v>191</v>
      </c>
      <c r="C323" s="19" t="n">
        <v>0.112937814989267</v>
      </c>
      <c r="D323" s="19" t="n">
        <v>0.10115938922485</v>
      </c>
      <c r="E323" s="19" t="n">
        <v>0.11361900165581</v>
      </c>
      <c r="F323" s="19" t="n">
        <v>0.153739102898936</v>
      </c>
      <c r="G323" s="19" t="n">
        <v>0.124232608840211</v>
      </c>
      <c r="H323" s="19" t="n">
        <v>0.0999835731149737</v>
      </c>
      <c r="I323" s="19" t="n">
        <v>0.0866109017524726</v>
      </c>
      <c r="J323" s="19"/>
      <c r="K323" s="19" t="n">
        <v>0.110349366871999</v>
      </c>
      <c r="L323" s="19" t="n">
        <v>0.115570366346687</v>
      </c>
      <c r="M323" s="19"/>
      <c r="N323" s="19" t="n">
        <v>0.139041161743324</v>
      </c>
      <c r="O323" s="19" t="n">
        <v>0.142174515469259</v>
      </c>
      <c r="P323" s="19" t="n">
        <v>0.1070420908823</v>
      </c>
      <c r="Q323" s="19" t="n">
        <v>0.103132732331031</v>
      </c>
      <c r="R323" s="19" t="n">
        <v>0.107217756587938</v>
      </c>
      <c r="S323" s="19" t="n">
        <v>0.114671906857104</v>
      </c>
      <c r="T323" s="19" t="n">
        <v>0.0961226515968192</v>
      </c>
      <c r="U323" s="19" t="n">
        <v>0.0919469437059659</v>
      </c>
      <c r="V323" s="19" t="n">
        <v>0.0869566164694752</v>
      </c>
      <c r="W323" s="19" t="n">
        <v>0.0847438869079024</v>
      </c>
      <c r="X323" s="19" t="n">
        <v>0.17779671014894</v>
      </c>
      <c r="Y323" s="19" t="n">
        <v>0.0616732533342722</v>
      </c>
      <c r="Z323" s="19"/>
      <c r="AA323" s="19" t="n">
        <v>0.102767158676454</v>
      </c>
      <c r="AB323" s="19" t="n">
        <v>0.12424696248832</v>
      </c>
      <c r="AC323" s="19" t="n">
        <v>0.107263104281214</v>
      </c>
      <c r="AD323" s="19" t="n">
        <v>0.116237578788662</v>
      </c>
      <c r="AE323" s="19"/>
      <c r="AF323" s="19" t="n">
        <v>0.169783245531519</v>
      </c>
      <c r="AG323" s="19" t="n">
        <v>0.11093454833369</v>
      </c>
      <c r="AH323" s="19" t="n">
        <v>0.103482781966373</v>
      </c>
      <c r="AI323" s="19" t="n">
        <v>0.0939666224542157</v>
      </c>
      <c r="AJ323" s="19" t="n">
        <v>0.0658709767640211</v>
      </c>
      <c r="AK323" s="19" t="n">
        <v>0.0674920715192329</v>
      </c>
      <c r="AL323" s="19" t="n">
        <v>0.136538368537416</v>
      </c>
      <c r="AM323" s="19" t="n">
        <v>0</v>
      </c>
      <c r="AN323" s="19" t="n">
        <v>0.146248106599225</v>
      </c>
      <c r="AO323" s="19" t="n">
        <v>0.0879606348734583</v>
      </c>
      <c r="AP323" s="19" t="n">
        <v>0.0727041897081363</v>
      </c>
      <c r="AQ323" s="19" t="n">
        <v>0.129847403775268</v>
      </c>
      <c r="AR323" s="19" t="n">
        <v>0.198985542654512</v>
      </c>
      <c r="AS323" s="19" t="n">
        <v>0</v>
      </c>
      <c r="AT323" s="19" t="n">
        <v>0</v>
      </c>
      <c r="AU323" s="19" t="n">
        <v>0</v>
      </c>
      <c r="AV323" s="19" t="n">
        <v>0</v>
      </c>
      <c r="AW323" s="19" t="n">
        <v>0</v>
      </c>
      <c r="AX323" s="19" t="n">
        <v>0</v>
      </c>
    </row>
    <row r="324">
      <c r="B324" t="s">
        <v>192</v>
      </c>
      <c r="C324" s="19" t="n">
        <v>0.0566690807679299</v>
      </c>
      <c r="D324" s="19" t="n">
        <v>0.0839023589011589</v>
      </c>
      <c r="E324" s="19" t="n">
        <v>0.0516765855200163</v>
      </c>
      <c r="F324" s="19" t="n">
        <v>0.0637275090290609</v>
      </c>
      <c r="G324" s="19" t="n">
        <v>0.0511269143302352</v>
      </c>
      <c r="H324" s="19" t="n">
        <v>0.0404113614375587</v>
      </c>
      <c r="I324" s="19" t="n">
        <v>0.0524565572485361</v>
      </c>
      <c r="J324" s="19"/>
      <c r="K324" s="19" t="n">
        <v>0.0629582855402431</v>
      </c>
      <c r="L324" s="19" t="n">
        <v>0.0496286252416642</v>
      </c>
      <c r="M324" s="19"/>
      <c r="N324" s="19" t="n">
        <v>0.0485959057125</v>
      </c>
      <c r="O324" s="19" t="n">
        <v>0.0503085183271471</v>
      </c>
      <c r="P324" s="19" t="n">
        <v>0.0598157511954114</v>
      </c>
      <c r="Q324" s="19" t="n">
        <v>0.0159020464588503</v>
      </c>
      <c r="R324" s="19" t="n">
        <v>0.082726216793366</v>
      </c>
      <c r="S324" s="19" t="n">
        <v>0.0578512227458944</v>
      </c>
      <c r="T324" s="19" t="n">
        <v>0.0841415447111035</v>
      </c>
      <c r="U324" s="19" t="n">
        <v>0.06656132584303</v>
      </c>
      <c r="V324" s="19" t="n">
        <v>0.080648784885127</v>
      </c>
      <c r="W324" s="19" t="n">
        <v>0.0469894881021199</v>
      </c>
      <c r="X324" s="19" t="n">
        <v>0.0605916066413596</v>
      </c>
      <c r="Y324" s="19" t="n">
        <v>0.0192993997998063</v>
      </c>
      <c r="Z324" s="19"/>
      <c r="AA324" s="19" t="n">
        <v>0.0603949683353097</v>
      </c>
      <c r="AB324" s="19" t="n">
        <v>0.0472230513799204</v>
      </c>
      <c r="AC324" s="19" t="n">
        <v>0.0563011129498234</v>
      </c>
      <c r="AD324" s="19" t="n">
        <v>0.0642285849372077</v>
      </c>
      <c r="AE324" s="19"/>
      <c r="AF324" s="19" t="n">
        <v>0.0546084854739724</v>
      </c>
      <c r="AG324" s="19" t="n">
        <v>0.050669514246998</v>
      </c>
      <c r="AH324" s="19" t="n">
        <v>0.0772219884245325</v>
      </c>
      <c r="AI324" s="19" t="n">
        <v>0.0641263459156082</v>
      </c>
      <c r="AJ324" s="19" t="n">
        <v>0.0762900738437624</v>
      </c>
      <c r="AK324" s="19" t="n">
        <v>0.0632158241949253</v>
      </c>
      <c r="AL324" s="19" t="n">
        <v>0.0560493938973577</v>
      </c>
      <c r="AM324" s="19" t="n">
        <v>0</v>
      </c>
      <c r="AN324" s="19" t="n">
        <v>0.0152576043546277</v>
      </c>
      <c r="AO324" s="19" t="n">
        <v>0.0711136976657025</v>
      </c>
      <c r="AP324" s="19" t="n">
        <v>0.101419831898708</v>
      </c>
      <c r="AQ324" s="19" t="n">
        <v>0.0738704110781424</v>
      </c>
      <c r="AR324" s="19" t="n">
        <v>0</v>
      </c>
      <c r="AS324" s="19" t="n">
        <v>0.0877207170025964</v>
      </c>
      <c r="AT324" s="19" t="n">
        <v>0.296096190633258</v>
      </c>
      <c r="AU324" s="19" t="n">
        <v>0</v>
      </c>
      <c r="AV324" s="19" t="n">
        <v>0</v>
      </c>
      <c r="AW324" s="19" t="n">
        <v>0</v>
      </c>
      <c r="AX324" s="19" t="n">
        <v>0</v>
      </c>
    </row>
    <row r="325">
      <c r="B325" t="s">
        <v>193</v>
      </c>
      <c r="C325" s="19" t="n">
        <v>0.047227680852944</v>
      </c>
      <c r="D325" s="19" t="n">
        <v>0.0282490394635351</v>
      </c>
      <c r="E325" s="19" t="n">
        <v>0.0312835276988907</v>
      </c>
      <c r="F325" s="19" t="n">
        <v>0.0549900820684476</v>
      </c>
      <c r="G325" s="19" t="n">
        <v>0.0609023039681654</v>
      </c>
      <c r="H325" s="19" t="n">
        <v>0.0659847131860209</v>
      </c>
      <c r="I325" s="19" t="n">
        <v>0.0427208873943928</v>
      </c>
      <c r="J325" s="19"/>
      <c r="K325" s="19" t="n">
        <v>0.0507469733414291</v>
      </c>
      <c r="L325" s="19" t="n">
        <v>0.0438417513276217</v>
      </c>
      <c r="M325" s="19"/>
      <c r="N325" s="19" t="n">
        <v>0.0334081789188653</v>
      </c>
      <c r="O325" s="19" t="n">
        <v>0.071422314399928</v>
      </c>
      <c r="P325" s="19" t="n">
        <v>0.06463970244113</v>
      </c>
      <c r="Q325" s="19" t="n">
        <v>0.0196602804268018</v>
      </c>
      <c r="R325" s="19" t="n">
        <v>0.0497950062275985</v>
      </c>
      <c r="S325" s="19" t="n">
        <v>0.046914878107549</v>
      </c>
      <c r="T325" s="19" t="n">
        <v>0.0535359142936422</v>
      </c>
      <c r="U325" s="19" t="n">
        <v>0.0333686366269041</v>
      </c>
      <c r="V325" s="19" t="n">
        <v>0.0627317542481119</v>
      </c>
      <c r="W325" s="19" t="n">
        <v>0.0461339343069646</v>
      </c>
      <c r="X325" s="19" t="n">
        <v>0.0386898589804381</v>
      </c>
      <c r="Y325" s="19" t="n">
        <v>0</v>
      </c>
      <c r="Z325" s="19"/>
      <c r="AA325" s="19" t="n">
        <v>0.0460286388294336</v>
      </c>
      <c r="AB325" s="19" t="n">
        <v>0.044804883470185</v>
      </c>
      <c r="AC325" s="19" t="n">
        <v>0.0392882533367142</v>
      </c>
      <c r="AD325" s="19" t="n">
        <v>0.0571025035390175</v>
      </c>
      <c r="AE325" s="19"/>
      <c r="AF325" s="19" t="n">
        <v>0.0122925207369924</v>
      </c>
      <c r="AG325" s="19" t="n">
        <v>0.0564978526742192</v>
      </c>
      <c r="AH325" s="19" t="n">
        <v>0.0452854336055884</v>
      </c>
      <c r="AI325" s="19" t="n">
        <v>0.0281092508069737</v>
      </c>
      <c r="AJ325" s="19" t="n">
        <v>0.0483808511512609</v>
      </c>
      <c r="AK325" s="19" t="n">
        <v>0.0580024101557923</v>
      </c>
      <c r="AL325" s="19" t="n">
        <v>0.0149438352082719</v>
      </c>
      <c r="AM325" s="19" t="n">
        <v>0</v>
      </c>
      <c r="AN325" s="19" t="n">
        <v>0.053528530710853</v>
      </c>
      <c r="AO325" s="19" t="n">
        <v>0.0431850713700391</v>
      </c>
      <c r="AP325" s="19" t="n">
        <v>0.0739224049691089</v>
      </c>
      <c r="AQ325" s="19" t="n">
        <v>0.0598771588068955</v>
      </c>
      <c r="AR325" s="19" t="n">
        <v>0.197390147542874</v>
      </c>
      <c r="AS325" s="19" t="n">
        <v>0</v>
      </c>
      <c r="AT325" s="19" t="n">
        <v>0</v>
      </c>
      <c r="AU325" s="19" t="n">
        <v>0</v>
      </c>
      <c r="AV325" s="19" t="n">
        <v>0</v>
      </c>
      <c r="AW325" s="19" t="n">
        <v>0</v>
      </c>
      <c r="AX325" s="19" t="n">
        <v>0</v>
      </c>
    </row>
    <row r="326">
      <c r="B326" t="s">
        <v>77</v>
      </c>
      <c r="C326" s="19" t="n">
        <v>0.237419108197463</v>
      </c>
      <c r="D326" s="19" t="n">
        <v>0.223174423603487</v>
      </c>
      <c r="E326" s="19" t="n">
        <v>0.114827105909286</v>
      </c>
      <c r="F326" s="19" t="n">
        <v>0.179146996821111</v>
      </c>
      <c r="G326" s="19" t="n">
        <v>0.211928914983599</v>
      </c>
      <c r="H326" s="19" t="n">
        <v>0.324317699256573</v>
      </c>
      <c r="I326" s="19" t="n">
        <v>0.356049362806852</v>
      </c>
      <c r="J326" s="19"/>
      <c r="K326" s="19" t="n">
        <v>0.163832030437878</v>
      </c>
      <c r="L326" s="19" t="n">
        <v>0.309397077580687</v>
      </c>
      <c r="M326" s="19"/>
      <c r="N326" s="19" t="n">
        <v>0.156313867808662</v>
      </c>
      <c r="O326" s="19" t="n">
        <v>0.281452503748734</v>
      </c>
      <c r="P326" s="19" t="n">
        <v>0.261797088134814</v>
      </c>
      <c r="Q326" s="19" t="n">
        <v>0.317571307372938</v>
      </c>
      <c r="R326" s="19" t="n">
        <v>0.223014599690087</v>
      </c>
      <c r="S326" s="19" t="n">
        <v>0.27740142898501</v>
      </c>
      <c r="T326" s="19" t="n">
        <v>0.243623773367143</v>
      </c>
      <c r="U326" s="19" t="n">
        <v>0.220844213781296</v>
      </c>
      <c r="V326" s="19" t="n">
        <v>0.191643476064617</v>
      </c>
      <c r="W326" s="19" t="n">
        <v>0.252964135307776</v>
      </c>
      <c r="X326" s="19" t="n">
        <v>0.276844454426988</v>
      </c>
      <c r="Y326" s="19" t="n">
        <v>0.0919183728423379</v>
      </c>
      <c r="Z326" s="19"/>
      <c r="AA326" s="19" t="n">
        <v>0.207313835810621</v>
      </c>
      <c r="AB326" s="19" t="n">
        <v>0.263740201288876</v>
      </c>
      <c r="AC326" s="19" t="n">
        <v>0.176945285745826</v>
      </c>
      <c r="AD326" s="19" t="n">
        <v>0.286375420551703</v>
      </c>
      <c r="AE326" s="19"/>
      <c r="AF326" s="19" t="n">
        <v>0.0895235133918192</v>
      </c>
      <c r="AG326" s="19" t="n">
        <v>0.328551072716727</v>
      </c>
      <c r="AH326" s="19" t="n">
        <v>0.252392549164908</v>
      </c>
      <c r="AI326" s="19" t="n">
        <v>0.065177303964935</v>
      </c>
      <c r="AJ326" s="19" t="n">
        <v>0.287754198138956</v>
      </c>
      <c r="AK326" s="19" t="n">
        <v>0.0303118142602387</v>
      </c>
      <c r="AL326" s="19" t="n">
        <v>0.15008438613954</v>
      </c>
      <c r="AM326" s="19" t="n">
        <v>0.534445761093102</v>
      </c>
      <c r="AN326" s="19" t="n">
        <v>0.122556666123735</v>
      </c>
      <c r="AO326" s="19" t="n">
        <v>0.25477045253122</v>
      </c>
      <c r="AP326" s="19" t="n">
        <v>0.101329597806384</v>
      </c>
      <c r="AQ326" s="19" t="n">
        <v>0.278759508607183</v>
      </c>
      <c r="AR326" s="19" t="n">
        <v>0</v>
      </c>
      <c r="AS326" s="19" t="n">
        <v>0.0950510979978406</v>
      </c>
      <c r="AT326" s="19" t="n">
        <v>0.314801217298716</v>
      </c>
      <c r="AU326" s="19" t="n">
        <v>0</v>
      </c>
      <c r="AV326" s="19" t="n">
        <v>0</v>
      </c>
      <c r="AW326" s="19" t="n">
        <v>0</v>
      </c>
      <c r="AX326" s="19" t="n">
        <v>0.277914084528257</v>
      </c>
    </row>
    <row r="327">
      <c r="C327" s="19"/>
      <c r="D327" s="19"/>
      <c r="E327" s="19"/>
      <c r="F327" s="19"/>
      <c r="G327" s="19"/>
      <c r="H327" s="19"/>
      <c r="I327" s="19"/>
      <c r="J327" s="19"/>
      <c r="K327" s="19"/>
      <c r="L327" s="19"/>
      <c r="M327" s="19"/>
      <c r="N327" s="19"/>
      <c r="O327" s="19"/>
      <c r="P327" s="19"/>
      <c r="Q327" s="19"/>
      <c r="R327" s="19"/>
      <c r="S327" s="19"/>
      <c r="T327" s="19"/>
      <c r="U327" s="19"/>
      <c r="V327" s="19"/>
      <c r="W327" s="19"/>
      <c r="X327" s="19"/>
      <c r="Y327" s="19"/>
      <c r="Z327" s="19"/>
      <c r="AA327" s="19"/>
      <c r="AB327" s="19"/>
      <c r="AC327" s="19"/>
      <c r="AD327" s="19"/>
      <c r="AE327" s="19"/>
      <c r="AF327" s="19"/>
      <c r="AG327" s="19"/>
      <c r="AH327" s="19"/>
      <c r="AI327" s="19"/>
      <c r="AJ327" s="19"/>
      <c r="AK327" s="19"/>
      <c r="AL327" s="19"/>
      <c r="AM327" s="19"/>
      <c r="AN327" s="19"/>
      <c r="AO327" s="19"/>
      <c r="AP327" s="19"/>
      <c r="AQ327" s="19"/>
      <c r="AR327" s="19"/>
      <c r="AS327" s="19"/>
      <c r="AT327" s="19"/>
      <c r="AU327" s="19"/>
      <c r="AV327" s="19"/>
      <c r="AW327" s="19"/>
      <c r="AX327" s="19"/>
    </row>
    <row r="328">
      <c r="B328" s="7" t="s">
        <v>199</v>
      </c>
      <c r="C328" s="19"/>
      <c r="D328" s="19"/>
      <c r="E328" s="19"/>
      <c r="F328" s="19"/>
      <c r="G328" s="19"/>
      <c r="H328" s="19"/>
      <c r="I328" s="19"/>
      <c r="J328" s="19"/>
      <c r="K328" s="19"/>
      <c r="L328" s="19"/>
      <c r="M328" s="19"/>
      <c r="N328" s="19"/>
      <c r="O328" s="19"/>
      <c r="P328" s="19"/>
      <c r="Q328" s="19"/>
      <c r="R328" s="19"/>
      <c r="S328" s="19"/>
      <c r="T328" s="19"/>
      <c r="U328" s="19"/>
      <c r="V328" s="19"/>
      <c r="W328" s="19"/>
      <c r="X328" s="19"/>
      <c r="Y328" s="19"/>
      <c r="Z328" s="19"/>
      <c r="AA328" s="19"/>
      <c r="AB328" s="19"/>
      <c r="AC328" s="19"/>
      <c r="AD328" s="19"/>
      <c r="AE328" s="19"/>
      <c r="AF328" s="19"/>
      <c r="AG328" s="19"/>
      <c r="AH328" s="19"/>
      <c r="AI328" s="19"/>
      <c r="AJ328" s="19"/>
      <c r="AK328" s="19"/>
      <c r="AL328" s="19"/>
      <c r="AM328" s="19"/>
      <c r="AN328" s="19"/>
      <c r="AO328" s="19"/>
      <c r="AP328" s="19"/>
      <c r="AQ328" s="19"/>
      <c r="AR328" s="19"/>
      <c r="AS328" s="19"/>
      <c r="AT328" s="19"/>
      <c r="AU328" s="19"/>
      <c r="AV328" s="19"/>
      <c r="AW328" s="19"/>
      <c r="AX328" s="19"/>
    </row>
    <row r="329">
      <c r="B329" s="23" t="s">
        <v>79</v>
      </c>
      <c r="C329" s="19"/>
      <c r="D329" s="19"/>
      <c r="E329" s="19"/>
      <c r="F329" s="19"/>
      <c r="G329" s="19"/>
      <c r="H329" s="19"/>
      <c r="I329" s="19"/>
      <c r="J329" s="19"/>
      <c r="K329" s="19"/>
      <c r="L329" s="19"/>
      <c r="M329" s="19"/>
      <c r="N329" s="19"/>
      <c r="O329" s="19"/>
      <c r="P329" s="19"/>
      <c r="Q329" s="19"/>
      <c r="R329" s="19"/>
      <c r="S329" s="19"/>
      <c r="T329" s="19"/>
      <c r="U329" s="19"/>
      <c r="V329" s="19"/>
      <c r="W329" s="19"/>
      <c r="X329" s="19"/>
      <c r="Y329" s="19"/>
      <c r="Z329" s="19"/>
      <c r="AA329" s="19"/>
      <c r="AB329" s="19"/>
      <c r="AC329" s="19"/>
      <c r="AD329" s="19"/>
      <c r="AE329" s="19"/>
      <c r="AF329" s="19"/>
      <c r="AG329" s="19"/>
      <c r="AH329" s="19"/>
      <c r="AI329" s="19"/>
      <c r="AJ329" s="19"/>
      <c r="AK329" s="19"/>
      <c r="AL329" s="19"/>
      <c r="AM329" s="19"/>
      <c r="AN329" s="19"/>
      <c r="AO329" s="19"/>
      <c r="AP329" s="19"/>
      <c r="AQ329" s="19"/>
      <c r="AR329" s="19"/>
      <c r="AS329" s="19"/>
      <c r="AT329" s="19"/>
      <c r="AU329" s="19"/>
      <c r="AV329" s="19"/>
      <c r="AW329" s="19"/>
      <c r="AX329" s="19"/>
    </row>
    <row r="330">
      <c r="B330" t="s">
        <v>187</v>
      </c>
      <c r="C330" s="19" t="n">
        <v>0.0546341986161607</v>
      </c>
      <c r="D330" s="19" t="n">
        <v>0.0678997471223785</v>
      </c>
      <c r="E330" s="19" t="n">
        <v>0.0795459834519676</v>
      </c>
      <c r="F330" s="19" t="n">
        <v>0.0644588223069375</v>
      </c>
      <c r="G330" s="19" t="n">
        <v>0.0471810173100649</v>
      </c>
      <c r="H330" s="19" t="n">
        <v>0.036606814445426</v>
      </c>
      <c r="I330" s="19" t="n">
        <v>0.0358320718575025</v>
      </c>
      <c r="J330" s="19"/>
      <c r="K330" s="19" t="n">
        <v>0.059539095182609</v>
      </c>
      <c r="L330" s="19" t="n">
        <v>0.0499043997336101</v>
      </c>
      <c r="M330" s="19"/>
      <c r="N330" s="19" t="n">
        <v>0.0816963654447458</v>
      </c>
      <c r="O330" s="19" t="n">
        <v>0.0357876563938418</v>
      </c>
      <c r="P330" s="19" t="n">
        <v>0.0706635676730397</v>
      </c>
      <c r="Q330" s="19" t="n">
        <v>0.024852752287796</v>
      </c>
      <c r="R330" s="19" t="n">
        <v>0.0404714106843226</v>
      </c>
      <c r="S330" s="19" t="n">
        <v>0.0589071642136999</v>
      </c>
      <c r="T330" s="19" t="n">
        <v>0.0353766375331282</v>
      </c>
      <c r="U330" s="19" t="n">
        <v>0.0461662644868072</v>
      </c>
      <c r="V330" s="19" t="n">
        <v>0.0851945199863126</v>
      </c>
      <c r="W330" s="19" t="n">
        <v>0.0516918490563395</v>
      </c>
      <c r="X330" s="19" t="n">
        <v>0.0418060486239437</v>
      </c>
      <c r="Y330" s="19" t="n">
        <v>0.0580076932251828</v>
      </c>
      <c r="Z330" s="19"/>
      <c r="AA330" s="19" t="n">
        <v>0.0658951069170421</v>
      </c>
      <c r="AB330" s="19" t="n">
        <v>0.0437125682514696</v>
      </c>
      <c r="AC330" s="19" t="n">
        <v>0.04036547194512</v>
      </c>
      <c r="AD330" s="19" t="n">
        <v>0.0597673830714603</v>
      </c>
      <c r="AE330" s="19"/>
      <c r="AF330" s="19" t="n">
        <v>0.100362373378579</v>
      </c>
      <c r="AG330" s="19" t="n">
        <v>0.026728580589977</v>
      </c>
      <c r="AH330" s="19" t="n">
        <v>0.0682407214007618</v>
      </c>
      <c r="AI330" s="19" t="n">
        <v>0.0878491332810297</v>
      </c>
      <c r="AJ330" s="19" t="n">
        <v>0.0410274153163635</v>
      </c>
      <c r="AK330" s="19" t="n">
        <v>0.0939178542970512</v>
      </c>
      <c r="AL330" s="19" t="n">
        <v>0.123752841384099</v>
      </c>
      <c r="AM330" s="19" t="n">
        <v>0.465554238906898</v>
      </c>
      <c r="AN330" s="19" t="n">
        <v>0.0673415030983487</v>
      </c>
      <c r="AO330" s="19" t="n">
        <v>0.0453794876049934</v>
      </c>
      <c r="AP330" s="19" t="n">
        <v>0.0528310782487229</v>
      </c>
      <c r="AQ330" s="19" t="n">
        <v>0.0524305533576251</v>
      </c>
      <c r="AR330" s="19" t="n">
        <v>0</v>
      </c>
      <c r="AS330" s="19" t="n">
        <v>0</v>
      </c>
      <c r="AT330" s="19" t="n">
        <v>0</v>
      </c>
      <c r="AU330" s="19" t="n">
        <v>0</v>
      </c>
      <c r="AV330" s="19" t="n">
        <v>0.228232715694206</v>
      </c>
      <c r="AW330" s="19" t="n">
        <v>0</v>
      </c>
      <c r="AX330" s="19" t="n">
        <v>0.22054873140016</v>
      </c>
    </row>
    <row r="331">
      <c r="B331" t="s">
        <v>188</v>
      </c>
      <c r="C331" s="19" t="n">
        <v>0.152530742517584</v>
      </c>
      <c r="D331" s="19" t="n">
        <v>0.193373571977395</v>
      </c>
      <c r="E331" s="19" t="n">
        <v>0.189735048497962</v>
      </c>
      <c r="F331" s="19" t="n">
        <v>0.163623125502719</v>
      </c>
      <c r="G331" s="19" t="n">
        <v>0.153978099655882</v>
      </c>
      <c r="H331" s="19" t="n">
        <v>0.0995867432473399</v>
      </c>
      <c r="I331" s="19" t="n">
        <v>0.120718114633165</v>
      </c>
      <c r="J331" s="19"/>
      <c r="K331" s="19" t="n">
        <v>0.149457764807209</v>
      </c>
      <c r="L331" s="19" t="n">
        <v>0.155673846333392</v>
      </c>
      <c r="M331" s="19"/>
      <c r="N331" s="19" t="n">
        <v>0.218161666994323</v>
      </c>
      <c r="O331" s="19" t="n">
        <v>0.101184328598419</v>
      </c>
      <c r="P331" s="19" t="n">
        <v>0.152083522918461</v>
      </c>
      <c r="Q331" s="19" t="n">
        <v>0.171715327288958</v>
      </c>
      <c r="R331" s="19" t="n">
        <v>0.144808952431946</v>
      </c>
      <c r="S331" s="19" t="n">
        <v>0.176482361227434</v>
      </c>
      <c r="T331" s="19" t="n">
        <v>0.128173633841728</v>
      </c>
      <c r="U331" s="19" t="n">
        <v>0.195463801244502</v>
      </c>
      <c r="V331" s="19" t="n">
        <v>0.137878208482418</v>
      </c>
      <c r="W331" s="19" t="n">
        <v>0.137668364473483</v>
      </c>
      <c r="X331" s="19" t="n">
        <v>0.109913387842803</v>
      </c>
      <c r="Y331" s="19" t="n">
        <v>0.136171316990367</v>
      </c>
      <c r="Z331" s="19"/>
      <c r="AA331" s="19" t="n">
        <v>0.183557555062873</v>
      </c>
      <c r="AB331" s="19" t="n">
        <v>0.14367578081235</v>
      </c>
      <c r="AC331" s="19" t="n">
        <v>0.151722995057852</v>
      </c>
      <c r="AD331" s="19" t="n">
        <v>0.13281100575968</v>
      </c>
      <c r="AE331" s="19"/>
      <c r="AF331" s="19" t="n">
        <v>0.236651401212296</v>
      </c>
      <c r="AG331" s="19" t="n">
        <v>0.124913536949653</v>
      </c>
      <c r="AH331" s="19" t="n">
        <v>0.114164275691036</v>
      </c>
      <c r="AI331" s="19" t="n">
        <v>0.241553206688976</v>
      </c>
      <c r="AJ331" s="19" t="n">
        <v>0.0967912767895312</v>
      </c>
      <c r="AK331" s="19" t="n">
        <v>0.180458186396693</v>
      </c>
      <c r="AL331" s="19" t="n">
        <v>0.172444872676681</v>
      </c>
      <c r="AM331" s="19" t="n">
        <v>0</v>
      </c>
      <c r="AN331" s="19" t="n">
        <v>0.196472266183976</v>
      </c>
      <c r="AO331" s="19" t="n">
        <v>0.171293166743743</v>
      </c>
      <c r="AP331" s="19" t="n">
        <v>0.129153281095376</v>
      </c>
      <c r="AQ331" s="19" t="n">
        <v>0.100306048664024</v>
      </c>
      <c r="AR331" s="19" t="n">
        <v>0</v>
      </c>
      <c r="AS331" s="19" t="n">
        <v>0.307325459590196</v>
      </c>
      <c r="AT331" s="19" t="n">
        <v>0</v>
      </c>
      <c r="AU331" s="19" t="n">
        <v>0.495619982425437</v>
      </c>
      <c r="AV331" s="19" t="n">
        <v>0.612433315162957</v>
      </c>
      <c r="AW331" s="19" t="n">
        <v>0.705272611914786</v>
      </c>
      <c r="AX331" s="19" t="n">
        <v>0.501537184071583</v>
      </c>
    </row>
    <row r="332">
      <c r="B332" t="s">
        <v>189</v>
      </c>
      <c r="C332" s="19" t="n">
        <v>0.205565105121547</v>
      </c>
      <c r="D332" s="19" t="n">
        <v>0.248658037938875</v>
      </c>
      <c r="E332" s="19" t="n">
        <v>0.259504682840955</v>
      </c>
      <c r="F332" s="19" t="n">
        <v>0.228226286232439</v>
      </c>
      <c r="G332" s="19" t="n">
        <v>0.18998232090382</v>
      </c>
      <c r="H332" s="19" t="n">
        <v>0.169681296827852</v>
      </c>
      <c r="I332" s="19" t="n">
        <v>0.151692071377131</v>
      </c>
      <c r="J332" s="19"/>
      <c r="K332" s="19" t="n">
        <v>0.204400704788732</v>
      </c>
      <c r="L332" s="19" t="n">
        <v>0.206898360737382</v>
      </c>
      <c r="M332" s="19"/>
      <c r="N332" s="19" t="n">
        <v>0.239454456155117</v>
      </c>
      <c r="O332" s="19" t="n">
        <v>0.179217055331623</v>
      </c>
      <c r="P332" s="19" t="n">
        <v>0.184082118461003</v>
      </c>
      <c r="Q332" s="19" t="n">
        <v>0.227667695593522</v>
      </c>
      <c r="R332" s="19" t="n">
        <v>0.254578212661989</v>
      </c>
      <c r="S332" s="19" t="n">
        <v>0.192749677229778</v>
      </c>
      <c r="T332" s="19" t="n">
        <v>0.249439049092486</v>
      </c>
      <c r="U332" s="19" t="n">
        <v>0.200709197700421</v>
      </c>
      <c r="V332" s="19" t="n">
        <v>0.206324576056025</v>
      </c>
      <c r="W332" s="19" t="n">
        <v>0.128956051736932</v>
      </c>
      <c r="X332" s="19" t="n">
        <v>0.195308632535042</v>
      </c>
      <c r="Y332" s="19" t="n">
        <v>0.210708998328125</v>
      </c>
      <c r="Z332" s="19"/>
      <c r="AA332" s="19" t="n">
        <v>0.230140129141806</v>
      </c>
      <c r="AB332" s="19" t="n">
        <v>0.207851821275664</v>
      </c>
      <c r="AC332" s="19" t="n">
        <v>0.21040698661282</v>
      </c>
      <c r="AD332" s="19" t="n">
        <v>0.175716216316187</v>
      </c>
      <c r="AE332" s="19"/>
      <c r="AF332" s="19" t="n">
        <v>0.239291424913932</v>
      </c>
      <c r="AG332" s="19" t="n">
        <v>0.150056020327675</v>
      </c>
      <c r="AH332" s="19" t="n">
        <v>0.23365634624141</v>
      </c>
      <c r="AI332" s="19" t="n">
        <v>0.240252828551421</v>
      </c>
      <c r="AJ332" s="19" t="n">
        <v>0.226275375454794</v>
      </c>
      <c r="AK332" s="19" t="n">
        <v>0.272330529174123</v>
      </c>
      <c r="AL332" s="19" t="n">
        <v>0.264004103572102</v>
      </c>
      <c r="AM332" s="19" t="n">
        <v>0</v>
      </c>
      <c r="AN332" s="19" t="n">
        <v>0.248265041819161</v>
      </c>
      <c r="AO332" s="19" t="n">
        <v>0.254872086618194</v>
      </c>
      <c r="AP332" s="19" t="n">
        <v>0.460853436067815</v>
      </c>
      <c r="AQ332" s="19" t="n">
        <v>0.192473411062975</v>
      </c>
      <c r="AR332" s="19" t="n">
        <v>0.188304440022961</v>
      </c>
      <c r="AS332" s="19" t="n">
        <v>0.32333446565196</v>
      </c>
      <c r="AT332" s="19" t="n">
        <v>0.314801217298716</v>
      </c>
      <c r="AU332" s="19" t="n">
        <v>0</v>
      </c>
      <c r="AV332" s="19" t="n">
        <v>0.159333969142837</v>
      </c>
      <c r="AW332" s="19" t="n">
        <v>0.294727388085214</v>
      </c>
      <c r="AX332" s="19" t="n">
        <v>0</v>
      </c>
    </row>
    <row r="333">
      <c r="B333" t="s">
        <v>190</v>
      </c>
      <c r="C333" s="19" t="n">
        <v>0.206853528909026</v>
      </c>
      <c r="D333" s="19" t="n">
        <v>0.196402474237029</v>
      </c>
      <c r="E333" s="19" t="n">
        <v>0.225660498737137</v>
      </c>
      <c r="F333" s="19" t="n">
        <v>0.231991015463365</v>
      </c>
      <c r="G333" s="19" t="n">
        <v>0.236286856913635</v>
      </c>
      <c r="H333" s="19" t="n">
        <v>0.189223963429436</v>
      </c>
      <c r="I333" s="19" t="n">
        <v>0.166015660317283</v>
      </c>
      <c r="J333" s="19"/>
      <c r="K333" s="19" t="n">
        <v>0.223541167103031</v>
      </c>
      <c r="L333" s="19" t="n">
        <v>0.190781811387095</v>
      </c>
      <c r="M333" s="19"/>
      <c r="N333" s="19" t="n">
        <v>0.210095473541324</v>
      </c>
      <c r="O333" s="19" t="n">
        <v>0.218931494446287</v>
      </c>
      <c r="P333" s="19" t="n">
        <v>0.2262126769393</v>
      </c>
      <c r="Q333" s="19" t="n">
        <v>0.197932492848487</v>
      </c>
      <c r="R333" s="19" t="n">
        <v>0.206871502369258</v>
      </c>
      <c r="S333" s="19" t="n">
        <v>0.202400768319025</v>
      </c>
      <c r="T333" s="19" t="n">
        <v>0.202186855994166</v>
      </c>
      <c r="U333" s="19" t="n">
        <v>0.199722305070095</v>
      </c>
      <c r="V333" s="19" t="n">
        <v>0.178640934835816</v>
      </c>
      <c r="W333" s="19" t="n">
        <v>0.189189818851773</v>
      </c>
      <c r="X333" s="19" t="n">
        <v>0.197043472388764</v>
      </c>
      <c r="Y333" s="19" t="n">
        <v>0.323982160424106</v>
      </c>
      <c r="Z333" s="19"/>
      <c r="AA333" s="19" t="n">
        <v>0.197615187759364</v>
      </c>
      <c r="AB333" s="19" t="n">
        <v>0.221150098951253</v>
      </c>
      <c r="AC333" s="19" t="n">
        <v>0.236705718062578</v>
      </c>
      <c r="AD333" s="19" t="n">
        <v>0.177070856874571</v>
      </c>
      <c r="AE333" s="19"/>
      <c r="AF333" s="19" t="n">
        <v>0.198209985222297</v>
      </c>
      <c r="AG333" s="19" t="n">
        <v>0.208112126485306</v>
      </c>
      <c r="AH333" s="19" t="n">
        <v>0.216473414643247</v>
      </c>
      <c r="AI333" s="19" t="n">
        <v>0.227108580837139</v>
      </c>
      <c r="AJ333" s="19" t="n">
        <v>0.173214355754088</v>
      </c>
      <c r="AK333" s="19" t="n">
        <v>0.248512277422076</v>
      </c>
      <c r="AL333" s="19" t="n">
        <v>0.165184011273867</v>
      </c>
      <c r="AM333" s="19" t="n">
        <v>0</v>
      </c>
      <c r="AN333" s="19" t="n">
        <v>0.236894081292293</v>
      </c>
      <c r="AO333" s="19" t="n">
        <v>0.254327517802525</v>
      </c>
      <c r="AP333" s="19" t="n">
        <v>0.164576922362829</v>
      </c>
      <c r="AQ333" s="19" t="n">
        <v>0.168239938054271</v>
      </c>
      <c r="AR333" s="19" t="n">
        <v>0.197003454592722</v>
      </c>
      <c r="AS333" s="19" t="n">
        <v>0.172830092434916</v>
      </c>
      <c r="AT333" s="19" t="n">
        <v>0.389102592068026</v>
      </c>
      <c r="AU333" s="19" t="n">
        <v>0</v>
      </c>
      <c r="AV333" s="19" t="n">
        <v>0</v>
      </c>
      <c r="AW333" s="19" t="n">
        <v>0</v>
      </c>
      <c r="AX333" s="19" t="n">
        <v>0.277914084528257</v>
      </c>
    </row>
    <row r="334">
      <c r="B334" t="s">
        <v>191</v>
      </c>
      <c r="C334" s="19" t="n">
        <v>0.136620942938452</v>
      </c>
      <c r="D334" s="19" t="n">
        <v>0.109637681987604</v>
      </c>
      <c r="E334" s="19" t="n">
        <v>0.135633014632619</v>
      </c>
      <c r="F334" s="19" t="n">
        <v>0.108920535456004</v>
      </c>
      <c r="G334" s="19" t="n">
        <v>0.150196707697969</v>
      </c>
      <c r="H334" s="19" t="n">
        <v>0.148439442447651</v>
      </c>
      <c r="I334" s="19" t="n">
        <v>0.158700960110154</v>
      </c>
      <c r="J334" s="19"/>
      <c r="K334" s="19" t="n">
        <v>0.13405634373859</v>
      </c>
      <c r="L334" s="19" t="n">
        <v>0.139253044941497</v>
      </c>
      <c r="M334" s="19"/>
      <c r="N334" s="19" t="n">
        <v>0.0982799350568998</v>
      </c>
      <c r="O334" s="19" t="n">
        <v>0.16591527453671</v>
      </c>
      <c r="P334" s="19" t="n">
        <v>0.0995505489757817</v>
      </c>
      <c r="Q334" s="19" t="n">
        <v>0.105794313899995</v>
      </c>
      <c r="R334" s="19" t="n">
        <v>0.113822587585626</v>
      </c>
      <c r="S334" s="19" t="n">
        <v>0.154818399706097</v>
      </c>
      <c r="T334" s="19" t="n">
        <v>0.147663761059442</v>
      </c>
      <c r="U334" s="19" t="n">
        <v>0.126354110281604</v>
      </c>
      <c r="V334" s="19" t="n">
        <v>0.180556205796899</v>
      </c>
      <c r="W334" s="19" t="n">
        <v>0.144890848067661</v>
      </c>
      <c r="X334" s="19" t="n">
        <v>0.196856131646385</v>
      </c>
      <c r="Y334" s="19" t="n">
        <v>0.0751305489876293</v>
      </c>
      <c r="Z334" s="19"/>
      <c r="AA334" s="19" t="n">
        <v>0.118462259451629</v>
      </c>
      <c r="AB334" s="19" t="n">
        <v>0.155972012949757</v>
      </c>
      <c r="AC334" s="19" t="n">
        <v>0.125414837813098</v>
      </c>
      <c r="AD334" s="19" t="n">
        <v>0.145774796672814</v>
      </c>
      <c r="AE334" s="19"/>
      <c r="AF334" s="19" t="n">
        <v>0.113781011112233</v>
      </c>
      <c r="AG334" s="19" t="n">
        <v>0.157384141514963</v>
      </c>
      <c r="AH334" s="19" t="n">
        <v>0.119602186450499</v>
      </c>
      <c r="AI334" s="19" t="n">
        <v>0.125897272824857</v>
      </c>
      <c r="AJ334" s="19" t="n">
        <v>0.18621433587146</v>
      </c>
      <c r="AK334" s="19" t="n">
        <v>0.0456975562580043</v>
      </c>
      <c r="AL334" s="19" t="n">
        <v>0.175578536296163</v>
      </c>
      <c r="AM334" s="19" t="n">
        <v>0</v>
      </c>
      <c r="AN334" s="19" t="n">
        <v>0.103542515923687</v>
      </c>
      <c r="AO334" s="19" t="n">
        <v>0.0878210474398742</v>
      </c>
      <c r="AP334" s="19" t="n">
        <v>0</v>
      </c>
      <c r="AQ334" s="19" t="n">
        <v>0.149946255462729</v>
      </c>
      <c r="AR334" s="19" t="n">
        <v>0.399466494356149</v>
      </c>
      <c r="AS334" s="19" t="n">
        <v>0.108789265320331</v>
      </c>
      <c r="AT334" s="19" t="n">
        <v>0.296096190633258</v>
      </c>
      <c r="AU334" s="19" t="n">
        <v>0.504380017574563</v>
      </c>
      <c r="AV334" s="19" t="n">
        <v>0</v>
      </c>
      <c r="AW334" s="19" t="n">
        <v>0</v>
      </c>
      <c r="AX334" s="19" t="n">
        <v>0</v>
      </c>
    </row>
    <row r="335">
      <c r="B335" t="s">
        <v>192</v>
      </c>
      <c r="C335" s="19" t="n">
        <v>0.0756434947234037</v>
      </c>
      <c r="D335" s="19" t="n">
        <v>0.0635885521387691</v>
      </c>
      <c r="E335" s="19" t="n">
        <v>0.0436366804186242</v>
      </c>
      <c r="F335" s="19" t="n">
        <v>0.0675058496654608</v>
      </c>
      <c r="G335" s="19" t="n">
        <v>0.0819089855114136</v>
      </c>
      <c r="H335" s="19" t="n">
        <v>0.0957699892437991</v>
      </c>
      <c r="I335" s="19" t="n">
        <v>0.0976025065172869</v>
      </c>
      <c r="J335" s="19"/>
      <c r="K335" s="19" t="n">
        <v>0.0815916463880356</v>
      </c>
      <c r="L335" s="19" t="n">
        <v>0.0689538451305355</v>
      </c>
      <c r="M335" s="19"/>
      <c r="N335" s="19" t="n">
        <v>0.0494496434897733</v>
      </c>
      <c r="O335" s="19" t="n">
        <v>0.0923905690752723</v>
      </c>
      <c r="P335" s="19" t="n">
        <v>0.076995375313414</v>
      </c>
      <c r="Q335" s="19" t="n">
        <v>0.0538101080815068</v>
      </c>
      <c r="R335" s="19" t="n">
        <v>0.0696311486788131</v>
      </c>
      <c r="S335" s="19" t="n">
        <v>0.0749089952018994</v>
      </c>
      <c r="T335" s="19" t="n">
        <v>0.0636541704220747</v>
      </c>
      <c r="U335" s="19" t="n">
        <v>0.0686804540065522</v>
      </c>
      <c r="V335" s="19" t="n">
        <v>0.084929570696251</v>
      </c>
      <c r="W335" s="19" t="n">
        <v>0.114684180031517</v>
      </c>
      <c r="X335" s="19" t="n">
        <v>0.0712318362620864</v>
      </c>
      <c r="Y335" s="19" t="n">
        <v>0.100833567853876</v>
      </c>
      <c r="Z335" s="19"/>
      <c r="AA335" s="19" t="n">
        <v>0.0590878065420173</v>
      </c>
      <c r="AB335" s="19" t="n">
        <v>0.0770756124047104</v>
      </c>
      <c r="AC335" s="19" t="n">
        <v>0.080862226877484</v>
      </c>
      <c r="AD335" s="19" t="n">
        <v>0.0893754878823716</v>
      </c>
      <c r="AE335" s="19"/>
      <c r="AF335" s="19" t="n">
        <v>0.0776879493345324</v>
      </c>
      <c r="AG335" s="19" t="n">
        <v>0.094395059195802</v>
      </c>
      <c r="AH335" s="19" t="n">
        <v>0.0652758229615728</v>
      </c>
      <c r="AI335" s="19" t="n">
        <v>0.0265689823222138</v>
      </c>
      <c r="AJ335" s="19" t="n">
        <v>0.0617138471450257</v>
      </c>
      <c r="AK335" s="19" t="n">
        <v>0.050833750062905</v>
      </c>
      <c r="AL335" s="19" t="n">
        <v>0.035224822973098</v>
      </c>
      <c r="AM335" s="19" t="n">
        <v>0.534445761093102</v>
      </c>
      <c r="AN335" s="19" t="n">
        <v>0.0753796980748784</v>
      </c>
      <c r="AO335" s="19" t="n">
        <v>0.0590860646641681</v>
      </c>
      <c r="AP335" s="19" t="n">
        <v>0.0691284721027478</v>
      </c>
      <c r="AQ335" s="19" t="n">
        <v>0.0966758860990398</v>
      </c>
      <c r="AR335" s="19" t="n">
        <v>0</v>
      </c>
      <c r="AS335" s="19" t="n">
        <v>0</v>
      </c>
      <c r="AT335" s="19" t="n">
        <v>0</v>
      </c>
      <c r="AU335" s="19" t="n">
        <v>0</v>
      </c>
      <c r="AV335" s="19" t="n">
        <v>0</v>
      </c>
      <c r="AW335" s="19" t="n">
        <v>0</v>
      </c>
      <c r="AX335" s="19" t="n">
        <v>0</v>
      </c>
    </row>
    <row r="336">
      <c r="B336" t="s">
        <v>193</v>
      </c>
      <c r="C336" s="19" t="n">
        <v>0.0561547661541544</v>
      </c>
      <c r="D336" s="19" t="n">
        <v>0.0471763147425335</v>
      </c>
      <c r="E336" s="19" t="n">
        <v>0.0308921987985395</v>
      </c>
      <c r="F336" s="19" t="n">
        <v>0.0366798520769381</v>
      </c>
      <c r="G336" s="19" t="n">
        <v>0.0607301043453178</v>
      </c>
      <c r="H336" s="19" t="n">
        <v>0.0797662816924388</v>
      </c>
      <c r="I336" s="19" t="n">
        <v>0.078825579193726</v>
      </c>
      <c r="J336" s="19"/>
      <c r="K336" s="19" t="n">
        <v>0.0593611341550218</v>
      </c>
      <c r="L336" s="19" t="n">
        <v>0.0530825420500067</v>
      </c>
      <c r="M336" s="19"/>
      <c r="N336" s="19" t="n">
        <v>0.0243653810832936</v>
      </c>
      <c r="O336" s="19" t="n">
        <v>0.0716192916303874</v>
      </c>
      <c r="P336" s="19" t="n">
        <v>0.0700449342620794</v>
      </c>
      <c r="Q336" s="19" t="n">
        <v>0.0209457748889438</v>
      </c>
      <c r="R336" s="19" t="n">
        <v>0.0749845631440179</v>
      </c>
      <c r="S336" s="19" t="n">
        <v>0.0383864797457149</v>
      </c>
      <c r="T336" s="19" t="n">
        <v>0.071028562032049</v>
      </c>
      <c r="U336" s="19" t="n">
        <v>0.0446660093130425</v>
      </c>
      <c r="V336" s="19" t="n">
        <v>0.0509694828498407</v>
      </c>
      <c r="W336" s="19" t="n">
        <v>0.104793449264283</v>
      </c>
      <c r="X336" s="19" t="n">
        <v>0.0708048960221235</v>
      </c>
      <c r="Y336" s="19" t="n">
        <v>0.0393484046220716</v>
      </c>
      <c r="Z336" s="19"/>
      <c r="AA336" s="19" t="n">
        <v>0.052040188963961</v>
      </c>
      <c r="AB336" s="19" t="n">
        <v>0.0458703963981307</v>
      </c>
      <c r="AC336" s="19" t="n">
        <v>0.0532624421795297</v>
      </c>
      <c r="AD336" s="19" t="n">
        <v>0.0731581456497993</v>
      </c>
      <c r="AE336" s="19"/>
      <c r="AF336" s="19" t="n">
        <v>0.0211062723397697</v>
      </c>
      <c r="AG336" s="19" t="n">
        <v>0.0749660522089812</v>
      </c>
      <c r="AH336" s="19" t="n">
        <v>0.0370904374635414</v>
      </c>
      <c r="AI336" s="19" t="n">
        <v>0.0207203070293089</v>
      </c>
      <c r="AJ336" s="19" t="n">
        <v>0.0261959856628344</v>
      </c>
      <c r="AK336" s="19" t="n">
        <v>0.0767677880091061</v>
      </c>
      <c r="AL336" s="19" t="n">
        <v>0.0436711461942894</v>
      </c>
      <c r="AM336" s="19" t="n">
        <v>0</v>
      </c>
      <c r="AN336" s="19" t="n">
        <v>0.0447543721250438</v>
      </c>
      <c r="AO336" s="19" t="n">
        <v>0.0510524154194243</v>
      </c>
      <c r="AP336" s="19" t="n">
        <v>0.0733327854606877</v>
      </c>
      <c r="AQ336" s="19" t="n">
        <v>0.0528317382354682</v>
      </c>
      <c r="AR336" s="19" t="n">
        <v>0.215225611028168</v>
      </c>
      <c r="AS336" s="19" t="n">
        <v>0</v>
      </c>
      <c r="AT336" s="19" t="n">
        <v>0</v>
      </c>
      <c r="AU336" s="19" t="n">
        <v>0</v>
      </c>
      <c r="AV336" s="19" t="n">
        <v>0</v>
      </c>
      <c r="AW336" s="19" t="n">
        <v>0</v>
      </c>
      <c r="AX336" s="19" t="n">
        <v>0</v>
      </c>
    </row>
    <row r="337">
      <c r="B337" t="s">
        <v>77</v>
      </c>
      <c r="C337" s="19" t="n">
        <v>0.111997221019673</v>
      </c>
      <c r="D337" s="19" t="n">
        <v>0.0732636198554157</v>
      </c>
      <c r="E337" s="19" t="n">
        <v>0.0353918926221957</v>
      </c>
      <c r="F337" s="19" t="n">
        <v>0.0985945132961371</v>
      </c>
      <c r="G337" s="19" t="n">
        <v>0.0797359076618992</v>
      </c>
      <c r="H337" s="19" t="n">
        <v>0.180925468666057</v>
      </c>
      <c r="I337" s="19" t="n">
        <v>0.190613035993751</v>
      </c>
      <c r="J337" s="19"/>
      <c r="K337" s="19" t="n">
        <v>0.0880521438367707</v>
      </c>
      <c r="L337" s="19" t="n">
        <v>0.135452149686481</v>
      </c>
      <c r="M337" s="19"/>
      <c r="N337" s="19" t="n">
        <v>0.0784970782345241</v>
      </c>
      <c r="O337" s="19" t="n">
        <v>0.13495432998746</v>
      </c>
      <c r="P337" s="19" t="n">
        <v>0.120367255456922</v>
      </c>
      <c r="Q337" s="19" t="n">
        <v>0.19728153511079</v>
      </c>
      <c r="R337" s="19" t="n">
        <v>0.0948316224440268</v>
      </c>
      <c r="S337" s="19" t="n">
        <v>0.101346154356352</v>
      </c>
      <c r="T337" s="19" t="n">
        <v>0.102477330024927</v>
      </c>
      <c r="U337" s="19" t="n">
        <v>0.118237857896976</v>
      </c>
      <c r="V337" s="19" t="n">
        <v>0.0755065012964378</v>
      </c>
      <c r="W337" s="19" t="n">
        <v>0.128125438518011</v>
      </c>
      <c r="X337" s="19" t="n">
        <v>0.117035594678853</v>
      </c>
      <c r="Y337" s="19" t="n">
        <v>0.0558173095686424</v>
      </c>
      <c r="Z337" s="19"/>
      <c r="AA337" s="19" t="n">
        <v>0.0932017661613081</v>
      </c>
      <c r="AB337" s="19" t="n">
        <v>0.104691708956666</v>
      </c>
      <c r="AC337" s="19" t="n">
        <v>0.101259321451517</v>
      </c>
      <c r="AD337" s="19" t="n">
        <v>0.146326107773118</v>
      </c>
      <c r="AE337" s="19"/>
      <c r="AF337" s="19" t="n">
        <v>0.0129095824863623</v>
      </c>
      <c r="AG337" s="19" t="n">
        <v>0.163444482727643</v>
      </c>
      <c r="AH337" s="19" t="n">
        <v>0.145496795147932</v>
      </c>
      <c r="AI337" s="19" t="n">
        <v>0.030049688465054</v>
      </c>
      <c r="AJ337" s="19" t="n">
        <v>0.188567408005903</v>
      </c>
      <c r="AK337" s="19" t="n">
        <v>0.0314820583800408</v>
      </c>
      <c r="AL337" s="19" t="n">
        <v>0.0201396656297009</v>
      </c>
      <c r="AM337" s="19" t="n">
        <v>0</v>
      </c>
      <c r="AN337" s="19" t="n">
        <v>0.0273505214826117</v>
      </c>
      <c r="AO337" s="19" t="n">
        <v>0.0761682137070783</v>
      </c>
      <c r="AP337" s="19" t="n">
        <v>0.0501240246618216</v>
      </c>
      <c r="AQ337" s="19" t="n">
        <v>0.187096169063868</v>
      </c>
      <c r="AR337" s="19" t="n">
        <v>0</v>
      </c>
      <c r="AS337" s="19" t="n">
        <v>0.0877207170025964</v>
      </c>
      <c r="AT337" s="19" t="n">
        <v>0</v>
      </c>
      <c r="AU337" s="19" t="n">
        <v>0</v>
      </c>
      <c r="AV337" s="19" t="n">
        <v>0</v>
      </c>
      <c r="AW337" s="19" t="n">
        <v>0</v>
      </c>
      <c r="AX337" s="19" t="n">
        <v>0</v>
      </c>
    </row>
    <row r="338">
      <c r="C338" s="19"/>
      <c r="D338" s="19"/>
      <c r="E338" s="19"/>
      <c r="F338" s="19"/>
      <c r="G338" s="19"/>
      <c r="H338" s="19"/>
      <c r="I338" s="19"/>
      <c r="J338" s="19"/>
      <c r="K338" s="19"/>
      <c r="L338" s="19"/>
      <c r="M338" s="19"/>
      <c r="N338" s="19"/>
      <c r="O338" s="19"/>
      <c r="P338" s="19"/>
      <c r="Q338" s="19"/>
      <c r="R338" s="19"/>
      <c r="S338" s="19"/>
      <c r="T338" s="19"/>
      <c r="U338" s="19"/>
      <c r="V338" s="19"/>
      <c r="W338" s="19"/>
      <c r="X338" s="19"/>
      <c r="Y338" s="19"/>
      <c r="Z338" s="19"/>
      <c r="AA338" s="19"/>
      <c r="AB338" s="19"/>
      <c r="AC338" s="19"/>
      <c r="AD338" s="19"/>
      <c r="AE338" s="19"/>
      <c r="AF338" s="19"/>
      <c r="AG338" s="19"/>
      <c r="AH338" s="19"/>
      <c r="AI338" s="19"/>
      <c r="AJ338" s="19"/>
      <c r="AK338" s="19"/>
      <c r="AL338" s="19"/>
      <c r="AM338" s="19"/>
      <c r="AN338" s="19"/>
      <c r="AO338" s="19"/>
      <c r="AP338" s="19"/>
      <c r="AQ338" s="19"/>
      <c r="AR338" s="19"/>
      <c r="AS338" s="19"/>
      <c r="AT338" s="19"/>
      <c r="AU338" s="19"/>
      <c r="AV338" s="19"/>
      <c r="AW338" s="19"/>
      <c r="AX338" s="19"/>
    </row>
    <row r="339">
      <c r="B339" s="7" t="s">
        <v>200</v>
      </c>
      <c r="C339" s="19"/>
      <c r="D339" s="19"/>
      <c r="E339" s="19"/>
      <c r="F339" s="19"/>
      <c r="G339" s="19"/>
      <c r="H339" s="19"/>
      <c r="I339" s="19"/>
      <c r="J339" s="19"/>
      <c r="K339" s="19"/>
      <c r="L339" s="19"/>
      <c r="M339" s="19"/>
      <c r="N339" s="19"/>
      <c r="O339" s="19"/>
      <c r="P339" s="19"/>
      <c r="Q339" s="19"/>
      <c r="R339" s="19"/>
      <c r="S339" s="19"/>
      <c r="T339" s="19"/>
      <c r="U339" s="19"/>
      <c r="V339" s="19"/>
      <c r="W339" s="19"/>
      <c r="X339" s="19"/>
      <c r="Y339" s="19"/>
      <c r="Z339" s="19"/>
      <c r="AA339" s="19"/>
      <c r="AB339" s="19"/>
      <c r="AC339" s="19"/>
      <c r="AD339" s="19"/>
      <c r="AE339" s="19"/>
      <c r="AF339" s="19"/>
      <c r="AG339" s="19"/>
      <c r="AH339" s="19"/>
      <c r="AI339" s="19"/>
      <c r="AJ339" s="19"/>
      <c r="AK339" s="19"/>
      <c r="AL339" s="19"/>
      <c r="AM339" s="19"/>
      <c r="AN339" s="19"/>
      <c r="AO339" s="19"/>
      <c r="AP339" s="19"/>
      <c r="AQ339" s="19"/>
      <c r="AR339" s="19"/>
      <c r="AS339" s="19"/>
      <c r="AT339" s="19"/>
      <c r="AU339" s="19"/>
      <c r="AV339" s="19"/>
      <c r="AW339" s="19"/>
      <c r="AX339" s="19"/>
    </row>
    <row r="340">
      <c r="B340" s="23" t="s">
        <v>79</v>
      </c>
      <c r="C340" s="19"/>
      <c r="D340" s="19"/>
      <c r="E340" s="19"/>
      <c r="F340" s="19"/>
      <c r="G340" s="19"/>
      <c r="H340" s="19"/>
      <c r="I340" s="19"/>
      <c r="J340" s="19"/>
      <c r="K340" s="19"/>
      <c r="L340" s="19"/>
      <c r="M340" s="19"/>
      <c r="N340" s="19"/>
      <c r="O340" s="19"/>
      <c r="P340" s="19"/>
      <c r="Q340" s="19"/>
      <c r="R340" s="19"/>
      <c r="S340" s="19"/>
      <c r="T340" s="19"/>
      <c r="U340" s="19"/>
      <c r="V340" s="19"/>
      <c r="W340" s="19"/>
      <c r="X340" s="19"/>
      <c r="Y340" s="19"/>
      <c r="Z340" s="19"/>
      <c r="AA340" s="19"/>
      <c r="AB340" s="19"/>
      <c r="AC340" s="19"/>
      <c r="AD340" s="19"/>
      <c r="AE340" s="19"/>
      <c r="AF340" s="19"/>
      <c r="AG340" s="19"/>
      <c r="AH340" s="19"/>
      <c r="AI340" s="19"/>
      <c r="AJ340" s="19"/>
      <c r="AK340" s="19"/>
      <c r="AL340" s="19"/>
      <c r="AM340" s="19"/>
      <c r="AN340" s="19"/>
      <c r="AO340" s="19"/>
      <c r="AP340" s="19"/>
      <c r="AQ340" s="19"/>
      <c r="AR340" s="19"/>
      <c r="AS340" s="19"/>
      <c r="AT340" s="19"/>
      <c r="AU340" s="19"/>
      <c r="AV340" s="19"/>
      <c r="AW340" s="19"/>
      <c r="AX340" s="19"/>
    </row>
    <row r="341">
      <c r="B341" t="s">
        <v>187</v>
      </c>
      <c r="C341" s="19" t="n">
        <v>0.0483754850469854</v>
      </c>
      <c r="D341" s="19" t="n">
        <v>0.0521047486864565</v>
      </c>
      <c r="E341" s="19" t="n">
        <v>0.0819061221533446</v>
      </c>
      <c r="F341" s="19" t="n">
        <v>0.0672102060045896</v>
      </c>
      <c r="G341" s="19" t="n">
        <v>0.0399836286138556</v>
      </c>
      <c r="H341" s="19" t="n">
        <v>0.0270850825792144</v>
      </c>
      <c r="I341" s="19" t="n">
        <v>0.0245098334642146</v>
      </c>
      <c r="J341" s="19"/>
      <c r="K341" s="19" t="n">
        <v>0.0618139789572705</v>
      </c>
      <c r="L341" s="19" t="n">
        <v>0.0353191747553028</v>
      </c>
      <c r="M341" s="19"/>
      <c r="N341" s="19" t="n">
        <v>0.107645478084035</v>
      </c>
      <c r="O341" s="19" t="n">
        <v>0.0273579073895708</v>
      </c>
      <c r="P341" s="19" t="n">
        <v>0.0293380999365183</v>
      </c>
      <c r="Q341" s="19" t="n">
        <v>0.042705859166988</v>
      </c>
      <c r="R341" s="19" t="n">
        <v>0.0435090213011478</v>
      </c>
      <c r="S341" s="19" t="n">
        <v>0.0527346189419526</v>
      </c>
      <c r="T341" s="19" t="n">
        <v>0.0280706872996926</v>
      </c>
      <c r="U341" s="19" t="n">
        <v>0.0360780328216551</v>
      </c>
      <c r="V341" s="19" t="n">
        <v>0.056667671756352</v>
      </c>
      <c r="W341" s="19" t="n">
        <v>0.0280723220158438</v>
      </c>
      <c r="X341" s="19" t="n">
        <v>0.0417186491850807</v>
      </c>
      <c r="Y341" s="19" t="n">
        <v>0.0413529943790025</v>
      </c>
      <c r="Z341" s="19"/>
      <c r="AA341" s="19" t="n">
        <v>0.0767770162935743</v>
      </c>
      <c r="AB341" s="19" t="n">
        <v>0.0342755529289543</v>
      </c>
      <c r="AC341" s="19" t="n">
        <v>0.0420354050349066</v>
      </c>
      <c r="AD341" s="19" t="n">
        <v>0.0351565135683813</v>
      </c>
      <c r="AE341" s="19"/>
      <c r="AF341" s="19" t="n">
        <v>0.080298401069659</v>
      </c>
      <c r="AG341" s="19" t="n">
        <v>0.0178928941993254</v>
      </c>
      <c r="AH341" s="19" t="n">
        <v>0.0735394312842971</v>
      </c>
      <c r="AI341" s="19" t="n">
        <v>0.159123929385393</v>
      </c>
      <c r="AJ341" s="19" t="n">
        <v>0.0442025716819168</v>
      </c>
      <c r="AK341" s="19" t="n">
        <v>0.0603045091734916</v>
      </c>
      <c r="AL341" s="19" t="n">
        <v>0.0812555863657092</v>
      </c>
      <c r="AM341" s="19" t="n">
        <v>0</v>
      </c>
      <c r="AN341" s="19" t="n">
        <v>0.089804781048956</v>
      </c>
      <c r="AO341" s="19" t="n">
        <v>0.0434511226207886</v>
      </c>
      <c r="AP341" s="19" t="n">
        <v>0.0271337395337361</v>
      </c>
      <c r="AQ341" s="19" t="n">
        <v>0.0267031923667742</v>
      </c>
      <c r="AR341" s="19" t="n">
        <v>0</v>
      </c>
      <c r="AS341" s="19" t="n">
        <v>0.0957280519601972</v>
      </c>
      <c r="AT341" s="19" t="n">
        <v>0</v>
      </c>
      <c r="AU341" s="19" t="n">
        <v>0</v>
      </c>
      <c r="AV341" s="19" t="n">
        <v>0.228232715694206</v>
      </c>
      <c r="AW341" s="19" t="n">
        <v>0</v>
      </c>
      <c r="AX341" s="19" t="n">
        <v>0</v>
      </c>
    </row>
    <row r="342">
      <c r="B342" t="s">
        <v>188</v>
      </c>
      <c r="C342" s="19" t="n">
        <v>0.11957850968309</v>
      </c>
      <c r="D342" s="19" t="n">
        <v>0.117861293312058</v>
      </c>
      <c r="E342" s="19" t="n">
        <v>0.157966345668386</v>
      </c>
      <c r="F342" s="19" t="n">
        <v>0.107866959749829</v>
      </c>
      <c r="G342" s="19" t="n">
        <v>0.105203204726823</v>
      </c>
      <c r="H342" s="19" t="n">
        <v>0.0671989484535513</v>
      </c>
      <c r="I342" s="19" t="n">
        <v>0.145811127613862</v>
      </c>
      <c r="J342" s="19"/>
      <c r="K342" s="19" t="n">
        <v>0.139386482769268</v>
      </c>
      <c r="L342" s="19" t="n">
        <v>0.100380347167041</v>
      </c>
      <c r="M342" s="19"/>
      <c r="N342" s="19" t="n">
        <v>0.139829006203299</v>
      </c>
      <c r="O342" s="19" t="n">
        <v>0.10435430821284</v>
      </c>
      <c r="P342" s="19" t="n">
        <v>0.135581326811504</v>
      </c>
      <c r="Q342" s="19" t="n">
        <v>0.135045294648906</v>
      </c>
      <c r="R342" s="19" t="n">
        <v>0.0974644098107267</v>
      </c>
      <c r="S342" s="19" t="n">
        <v>0.10954158037277</v>
      </c>
      <c r="T342" s="19" t="n">
        <v>0.113889016743987</v>
      </c>
      <c r="U342" s="19" t="n">
        <v>0.112427378672167</v>
      </c>
      <c r="V342" s="19" t="n">
        <v>0.132881643301064</v>
      </c>
      <c r="W342" s="19" t="n">
        <v>0.104507275607099</v>
      </c>
      <c r="X342" s="19" t="n">
        <v>0.0780236354157847</v>
      </c>
      <c r="Y342" s="19" t="n">
        <v>0.175127199069315</v>
      </c>
      <c r="Z342" s="19"/>
      <c r="AA342" s="19" t="n">
        <v>0.154673044373879</v>
      </c>
      <c r="AB342" s="19" t="n">
        <v>0.115141388390654</v>
      </c>
      <c r="AC342" s="19" t="n">
        <v>0.106493683842771</v>
      </c>
      <c r="AD342" s="19" t="n">
        <v>0.100841633405734</v>
      </c>
      <c r="AE342" s="19"/>
      <c r="AF342" s="19" t="n">
        <v>0.174639631115888</v>
      </c>
      <c r="AG342" s="19" t="n">
        <v>0.106754973242526</v>
      </c>
      <c r="AH342" s="19" t="n">
        <v>0.0668924217589934</v>
      </c>
      <c r="AI342" s="19" t="n">
        <v>0.192312439428774</v>
      </c>
      <c r="AJ342" s="19" t="n">
        <v>0.0973224229099744</v>
      </c>
      <c r="AK342" s="19" t="n">
        <v>0.209612333323878</v>
      </c>
      <c r="AL342" s="19" t="n">
        <v>0.125998552165472</v>
      </c>
      <c r="AM342" s="19" t="n">
        <v>0.465554238906898</v>
      </c>
      <c r="AN342" s="19" t="n">
        <v>0.142268196901658</v>
      </c>
      <c r="AO342" s="19" t="n">
        <v>0.0846242137667888</v>
      </c>
      <c r="AP342" s="19" t="n">
        <v>0.158979246250438</v>
      </c>
      <c r="AQ342" s="19" t="n">
        <v>0.068639567716419</v>
      </c>
      <c r="AR342" s="19" t="n">
        <v>0</v>
      </c>
      <c r="AS342" s="19" t="n">
        <v>0.211839995537022</v>
      </c>
      <c r="AT342" s="19" t="n">
        <v>0.296096190633258</v>
      </c>
      <c r="AU342" s="19" t="n">
        <v>0.495619982425437</v>
      </c>
      <c r="AV342" s="19" t="n">
        <v>0.392591767067897</v>
      </c>
      <c r="AW342" s="19" t="n">
        <v>0.381473957467181</v>
      </c>
      <c r="AX342" s="19" t="n">
        <v>0.479792883083338</v>
      </c>
    </row>
    <row r="343">
      <c r="B343" t="s">
        <v>189</v>
      </c>
      <c r="C343" s="19" t="n">
        <v>0.164075947502343</v>
      </c>
      <c r="D343" s="19" t="n">
        <v>0.211811360451445</v>
      </c>
      <c r="E343" s="19" t="n">
        <v>0.19660622126699</v>
      </c>
      <c r="F343" s="19" t="n">
        <v>0.171536004449151</v>
      </c>
      <c r="G343" s="19" t="n">
        <v>0.151310025549616</v>
      </c>
      <c r="H343" s="19" t="n">
        <v>0.12540304222601</v>
      </c>
      <c r="I343" s="19" t="n">
        <v>0.13643336904569</v>
      </c>
      <c r="J343" s="19"/>
      <c r="K343" s="19" t="n">
        <v>0.175921040830065</v>
      </c>
      <c r="L343" s="19" t="n">
        <v>0.152684650774735</v>
      </c>
      <c r="M343" s="19"/>
      <c r="N343" s="19" t="n">
        <v>0.202043778260721</v>
      </c>
      <c r="O343" s="19" t="n">
        <v>0.147978916998762</v>
      </c>
      <c r="P343" s="19" t="n">
        <v>0.12275666235206</v>
      </c>
      <c r="Q343" s="19" t="n">
        <v>0.195429210738844</v>
      </c>
      <c r="R343" s="19" t="n">
        <v>0.196657374651882</v>
      </c>
      <c r="S343" s="19" t="n">
        <v>0.137315503880186</v>
      </c>
      <c r="T343" s="19" t="n">
        <v>0.186139276736433</v>
      </c>
      <c r="U343" s="19" t="n">
        <v>0.130194187719488</v>
      </c>
      <c r="V343" s="19" t="n">
        <v>0.187232481790847</v>
      </c>
      <c r="W343" s="19" t="n">
        <v>0.121665976254211</v>
      </c>
      <c r="X343" s="19" t="n">
        <v>0.131493432497428</v>
      </c>
      <c r="Y343" s="19" t="n">
        <v>0.160188769017494</v>
      </c>
      <c r="Z343" s="19"/>
      <c r="AA343" s="19" t="n">
        <v>0.174343184300982</v>
      </c>
      <c r="AB343" s="19" t="n">
        <v>0.149851789390168</v>
      </c>
      <c r="AC343" s="19" t="n">
        <v>0.205606354048321</v>
      </c>
      <c r="AD343" s="19" t="n">
        <v>0.133485582857054</v>
      </c>
      <c r="AE343" s="19"/>
      <c r="AF343" s="19" t="n">
        <v>0.238337499199686</v>
      </c>
      <c r="AG343" s="19" t="n">
        <v>0.13421624960162</v>
      </c>
      <c r="AH343" s="19" t="n">
        <v>0.148496019729319</v>
      </c>
      <c r="AI343" s="19" t="n">
        <v>0.198678596115781</v>
      </c>
      <c r="AJ343" s="19" t="n">
        <v>0.182860453744749</v>
      </c>
      <c r="AK343" s="19" t="n">
        <v>0.197072084034161</v>
      </c>
      <c r="AL343" s="19" t="n">
        <v>0.188684909430429</v>
      </c>
      <c r="AM343" s="19" t="n">
        <v>0</v>
      </c>
      <c r="AN343" s="19" t="n">
        <v>0.209469437507602</v>
      </c>
      <c r="AO343" s="19" t="n">
        <v>0.174018737720597</v>
      </c>
      <c r="AP343" s="19" t="n">
        <v>0.278103705974857</v>
      </c>
      <c r="AQ343" s="19" t="n">
        <v>0.120670465640426</v>
      </c>
      <c r="AR343" s="19" t="n">
        <v>0.186667191355569</v>
      </c>
      <c r="AS343" s="19" t="n">
        <v>0.211554792741133</v>
      </c>
      <c r="AT343" s="19" t="n">
        <v>0</v>
      </c>
      <c r="AU343" s="19" t="n">
        <v>0</v>
      </c>
      <c r="AV343" s="19" t="n">
        <v>0.159333969142837</v>
      </c>
      <c r="AW343" s="19" t="n">
        <v>0.323798654447605</v>
      </c>
      <c r="AX343" s="19" t="n">
        <v>0.242293032388405</v>
      </c>
    </row>
    <row r="344">
      <c r="B344" t="s">
        <v>190</v>
      </c>
      <c r="C344" s="19" t="n">
        <v>0.201895721770594</v>
      </c>
      <c r="D344" s="19" t="n">
        <v>0.219658399839934</v>
      </c>
      <c r="E344" s="19" t="n">
        <v>0.205024056505483</v>
      </c>
      <c r="F344" s="19" t="n">
        <v>0.192423374621839</v>
      </c>
      <c r="G344" s="19" t="n">
        <v>0.191941963764631</v>
      </c>
      <c r="H344" s="19" t="n">
        <v>0.208242463892228</v>
      </c>
      <c r="I344" s="19" t="n">
        <v>0.199144886486041</v>
      </c>
      <c r="J344" s="19"/>
      <c r="K344" s="19" t="n">
        <v>0.202058149252282</v>
      </c>
      <c r="L344" s="19" t="n">
        <v>0.201931751706068</v>
      </c>
      <c r="M344" s="19"/>
      <c r="N344" s="19" t="n">
        <v>0.207132521416986</v>
      </c>
      <c r="O344" s="19" t="n">
        <v>0.212392351981633</v>
      </c>
      <c r="P344" s="19" t="n">
        <v>0.271806162250094</v>
      </c>
      <c r="Q344" s="19" t="n">
        <v>0.22582316283985</v>
      </c>
      <c r="R344" s="19" t="n">
        <v>0.201296953513207</v>
      </c>
      <c r="S344" s="19" t="n">
        <v>0.202482284231219</v>
      </c>
      <c r="T344" s="19" t="n">
        <v>0.185710864536847</v>
      </c>
      <c r="U344" s="19" t="n">
        <v>0.227218656791093</v>
      </c>
      <c r="V344" s="19" t="n">
        <v>0.124313377165605</v>
      </c>
      <c r="W344" s="19" t="n">
        <v>0.180674677103251</v>
      </c>
      <c r="X344" s="19" t="n">
        <v>0.225873228623801</v>
      </c>
      <c r="Y344" s="19" t="n">
        <v>0.191227925279257</v>
      </c>
      <c r="Z344" s="19"/>
      <c r="AA344" s="19" t="n">
        <v>0.194159358560498</v>
      </c>
      <c r="AB344" s="19" t="n">
        <v>0.194735078179251</v>
      </c>
      <c r="AC344" s="19" t="n">
        <v>0.219330229734006</v>
      </c>
      <c r="AD344" s="19" t="n">
        <v>0.199778516940764</v>
      </c>
      <c r="AE344" s="19"/>
      <c r="AF344" s="19" t="n">
        <v>0.189489318785771</v>
      </c>
      <c r="AG344" s="19" t="n">
        <v>0.206674802961314</v>
      </c>
      <c r="AH344" s="19" t="n">
        <v>0.164636887682582</v>
      </c>
      <c r="AI344" s="19" t="n">
        <v>0.203549431184815</v>
      </c>
      <c r="AJ344" s="19" t="n">
        <v>0.170892443882972</v>
      </c>
      <c r="AK344" s="19" t="n">
        <v>0.219580633962151</v>
      </c>
      <c r="AL344" s="19" t="n">
        <v>0.271419739211017</v>
      </c>
      <c r="AM344" s="19" t="n">
        <v>0.534445761093102</v>
      </c>
      <c r="AN344" s="19" t="n">
        <v>0.185949355979337</v>
      </c>
      <c r="AO344" s="19" t="n">
        <v>0.214978778842212</v>
      </c>
      <c r="AP344" s="19" t="n">
        <v>0.205159198290672</v>
      </c>
      <c r="AQ344" s="19" t="n">
        <v>0.167131794227293</v>
      </c>
      <c r="AR344" s="19" t="n">
        <v>0.100638579105013</v>
      </c>
      <c r="AS344" s="19" t="n">
        <v>0.186568259757407</v>
      </c>
      <c r="AT344" s="19" t="n">
        <v>0.314801217298716</v>
      </c>
      <c r="AU344" s="19" t="n">
        <v>0</v>
      </c>
      <c r="AV344" s="19" t="n">
        <v>0</v>
      </c>
      <c r="AW344" s="19" t="n">
        <v>0.294727388085214</v>
      </c>
      <c r="AX344" s="19" t="n">
        <v>0.277914084528257</v>
      </c>
    </row>
    <row r="345">
      <c r="B345" t="s">
        <v>191</v>
      </c>
      <c r="C345" s="19" t="n">
        <v>0.132794905368294</v>
      </c>
      <c r="D345" s="19" t="n">
        <v>0.107333284640439</v>
      </c>
      <c r="E345" s="19" t="n">
        <v>0.146388559327279</v>
      </c>
      <c r="F345" s="19" t="n">
        <v>0.107815071665284</v>
      </c>
      <c r="G345" s="19" t="n">
        <v>0.153123365278202</v>
      </c>
      <c r="H345" s="19" t="n">
        <v>0.145455682845933</v>
      </c>
      <c r="I345" s="19" t="n">
        <v>0.133770713957232</v>
      </c>
      <c r="J345" s="19"/>
      <c r="K345" s="19" t="n">
        <v>0.130097896504449</v>
      </c>
      <c r="L345" s="19" t="n">
        <v>0.135552426315942</v>
      </c>
      <c r="M345" s="19"/>
      <c r="N345" s="19" t="n">
        <v>0.110487011553626</v>
      </c>
      <c r="O345" s="19" t="n">
        <v>0.171829631387211</v>
      </c>
      <c r="P345" s="19" t="n">
        <v>0.107896292501936</v>
      </c>
      <c r="Q345" s="19" t="n">
        <v>0.0885978302972067</v>
      </c>
      <c r="R345" s="19" t="n">
        <v>0.167509292462798</v>
      </c>
      <c r="S345" s="19" t="n">
        <v>0.162294849601807</v>
      </c>
      <c r="T345" s="19" t="n">
        <v>0.148461901397569</v>
      </c>
      <c r="U345" s="19" t="n">
        <v>0.135576049754801</v>
      </c>
      <c r="V345" s="19" t="n">
        <v>0.119799467644055</v>
      </c>
      <c r="W345" s="19" t="n">
        <v>0.150324647946758</v>
      </c>
      <c r="X345" s="19" t="n">
        <v>0.100388887765921</v>
      </c>
      <c r="Y345" s="19" t="n">
        <v>0.100310284790714</v>
      </c>
      <c r="Z345" s="19"/>
      <c r="AA345" s="19" t="n">
        <v>0.123944788330512</v>
      </c>
      <c r="AB345" s="19" t="n">
        <v>0.152838370621691</v>
      </c>
      <c r="AC345" s="19" t="n">
        <v>0.130129891562319</v>
      </c>
      <c r="AD345" s="19" t="n">
        <v>0.127258244333368</v>
      </c>
      <c r="AE345" s="19"/>
      <c r="AF345" s="19" t="n">
        <v>0.139327893619907</v>
      </c>
      <c r="AG345" s="19" t="n">
        <v>0.138932966025717</v>
      </c>
      <c r="AH345" s="19" t="n">
        <v>0.122931915954138</v>
      </c>
      <c r="AI345" s="19" t="n">
        <v>0.0848455958988658</v>
      </c>
      <c r="AJ345" s="19" t="n">
        <v>0.174530437118617</v>
      </c>
      <c r="AK345" s="19" t="n">
        <v>0.107312761249229</v>
      </c>
      <c r="AL345" s="19" t="n">
        <v>0.121126582793436</v>
      </c>
      <c r="AM345" s="19" t="n">
        <v>0</v>
      </c>
      <c r="AN345" s="19" t="n">
        <v>0.106782577122297</v>
      </c>
      <c r="AO345" s="19" t="n">
        <v>0.146374980212323</v>
      </c>
      <c r="AP345" s="19" t="n">
        <v>0.0545015532816474</v>
      </c>
      <c r="AQ345" s="19" t="n">
        <v>0.188542039489888</v>
      </c>
      <c r="AR345" s="19" t="n">
        <v>0.104566768874257</v>
      </c>
      <c r="AS345" s="19" t="n">
        <v>0</v>
      </c>
      <c r="AT345" s="19" t="n">
        <v>0</v>
      </c>
      <c r="AU345" s="19" t="n">
        <v>0.504380017574563</v>
      </c>
      <c r="AV345" s="19" t="n">
        <v>0</v>
      </c>
      <c r="AW345" s="19" t="n">
        <v>0</v>
      </c>
      <c r="AX345" s="19" t="n">
        <v>0</v>
      </c>
    </row>
    <row r="346">
      <c r="B346" t="s">
        <v>192</v>
      </c>
      <c r="C346" s="19" t="n">
        <v>0.0874954713127336</v>
      </c>
      <c r="D346" s="19" t="n">
        <v>0.0701209735692959</v>
      </c>
      <c r="E346" s="19" t="n">
        <v>0.0924178663275893</v>
      </c>
      <c r="F346" s="19" t="n">
        <v>0.100520703680358</v>
      </c>
      <c r="G346" s="19" t="n">
        <v>0.0739033553716964</v>
      </c>
      <c r="H346" s="19" t="n">
        <v>0.114014998391842</v>
      </c>
      <c r="I346" s="19" t="n">
        <v>0.077655730154127</v>
      </c>
      <c r="J346" s="19"/>
      <c r="K346" s="19" t="n">
        <v>0.106065446623289</v>
      </c>
      <c r="L346" s="19" t="n">
        <v>0.0685106190157282</v>
      </c>
      <c r="M346" s="19"/>
      <c r="N346" s="19" t="n">
        <v>0.0730683541186436</v>
      </c>
      <c r="O346" s="19" t="n">
        <v>0.0898716896282229</v>
      </c>
      <c r="P346" s="19" t="n">
        <v>0.0773290281697461</v>
      </c>
      <c r="Q346" s="19" t="n">
        <v>0.0735936948672801</v>
      </c>
      <c r="R346" s="19" t="n">
        <v>0.0860506410552285</v>
      </c>
      <c r="S346" s="19" t="n">
        <v>0.0813445107142098</v>
      </c>
      <c r="T346" s="19" t="n">
        <v>0.0959470859773732</v>
      </c>
      <c r="U346" s="19" t="n">
        <v>0.0338639923822817</v>
      </c>
      <c r="V346" s="19" t="n">
        <v>0.106065140706523</v>
      </c>
      <c r="W346" s="19" t="n">
        <v>0.124924983271443</v>
      </c>
      <c r="X346" s="19" t="n">
        <v>0.112548554644965</v>
      </c>
      <c r="Y346" s="19" t="n">
        <v>0.0612910226942927</v>
      </c>
      <c r="Z346" s="19"/>
      <c r="AA346" s="19" t="n">
        <v>0.0702063282822612</v>
      </c>
      <c r="AB346" s="19" t="n">
        <v>0.100128607070099</v>
      </c>
      <c r="AC346" s="19" t="n">
        <v>0.0894295685783823</v>
      </c>
      <c r="AD346" s="19" t="n">
        <v>0.0935734856522938</v>
      </c>
      <c r="AE346" s="19"/>
      <c r="AF346" s="19" t="n">
        <v>0.0771914562777603</v>
      </c>
      <c r="AG346" s="19" t="n">
        <v>0.0941442421363841</v>
      </c>
      <c r="AH346" s="19" t="n">
        <v>0.1102753359471</v>
      </c>
      <c r="AI346" s="19" t="n">
        <v>0.0643920565454601</v>
      </c>
      <c r="AJ346" s="19" t="n">
        <v>0.0669113532329145</v>
      </c>
      <c r="AK346" s="19" t="n">
        <v>0.0486033830403184</v>
      </c>
      <c r="AL346" s="19" t="n">
        <v>0.101141941270189</v>
      </c>
      <c r="AM346" s="19" t="n">
        <v>0</v>
      </c>
      <c r="AN346" s="19" t="n">
        <v>0.0745214042713861</v>
      </c>
      <c r="AO346" s="19" t="n">
        <v>0.0716503393204731</v>
      </c>
      <c r="AP346" s="19" t="n">
        <v>0.100081753974655</v>
      </c>
      <c r="AQ346" s="19" t="n">
        <v>0.0959807526902658</v>
      </c>
      <c r="AR346" s="19" t="n">
        <v>0.208240410997885</v>
      </c>
      <c r="AS346" s="19" t="n">
        <v>0</v>
      </c>
      <c r="AT346" s="19" t="n">
        <v>0</v>
      </c>
      <c r="AU346" s="19" t="n">
        <v>0</v>
      </c>
      <c r="AV346" s="19" t="n">
        <v>0.21984154809506</v>
      </c>
      <c r="AW346" s="19" t="n">
        <v>0</v>
      </c>
      <c r="AX346" s="19" t="n">
        <v>0</v>
      </c>
    </row>
    <row r="347">
      <c r="B347" t="s">
        <v>193</v>
      </c>
      <c r="C347" s="19" t="n">
        <v>0.0631540692801461</v>
      </c>
      <c r="D347" s="19" t="n">
        <v>0.0397527354617151</v>
      </c>
      <c r="E347" s="19" t="n">
        <v>0.0350067298614714</v>
      </c>
      <c r="F347" s="19" t="n">
        <v>0.0892361409940337</v>
      </c>
      <c r="G347" s="19" t="n">
        <v>0.0895108669763562</v>
      </c>
      <c r="H347" s="19" t="n">
        <v>0.0868631889283146</v>
      </c>
      <c r="I347" s="19" t="n">
        <v>0.0430157493078957</v>
      </c>
      <c r="J347" s="19"/>
      <c r="K347" s="19" t="n">
        <v>0.0685481757483514</v>
      </c>
      <c r="L347" s="19" t="n">
        <v>0.0579554812954493</v>
      </c>
      <c r="M347" s="19"/>
      <c r="N347" s="19" t="n">
        <v>0.0321942185771688</v>
      </c>
      <c r="O347" s="19" t="n">
        <v>0.0675197895111715</v>
      </c>
      <c r="P347" s="19" t="n">
        <v>0.0576064007689069</v>
      </c>
      <c r="Q347" s="19" t="n">
        <v>0.0371995926635125</v>
      </c>
      <c r="R347" s="19" t="n">
        <v>0.0634282687834183</v>
      </c>
      <c r="S347" s="19" t="n">
        <v>0.0370376192924619</v>
      </c>
      <c r="T347" s="19" t="n">
        <v>0.0528707051376005</v>
      </c>
      <c r="U347" s="19" t="n">
        <v>0.0676577794185054</v>
      </c>
      <c r="V347" s="19" t="n">
        <v>0.0942100310568114</v>
      </c>
      <c r="W347" s="19" t="n">
        <v>0.0971976198844755</v>
      </c>
      <c r="X347" s="19" t="n">
        <v>0.104068432075428</v>
      </c>
      <c r="Y347" s="19" t="n">
        <v>0.0961170003968391</v>
      </c>
      <c r="Z347" s="19"/>
      <c r="AA347" s="19" t="n">
        <v>0.0568177440065194</v>
      </c>
      <c r="AB347" s="19" t="n">
        <v>0.0556347402393169</v>
      </c>
      <c r="AC347" s="19" t="n">
        <v>0.0520725098512507</v>
      </c>
      <c r="AD347" s="19" t="n">
        <v>0.0831491336161487</v>
      </c>
      <c r="AE347" s="19"/>
      <c r="AF347" s="19" t="n">
        <v>0.0207108556847191</v>
      </c>
      <c r="AG347" s="19" t="n">
        <v>0.0678063172843922</v>
      </c>
      <c r="AH347" s="19" t="n">
        <v>0.10022603533558</v>
      </c>
      <c r="AI347" s="19" t="n">
        <v>0.0487759302840588</v>
      </c>
      <c r="AJ347" s="19" t="n">
        <v>0.0464039566594195</v>
      </c>
      <c r="AK347" s="19" t="n">
        <v>0.0806987627718995</v>
      </c>
      <c r="AL347" s="19" t="n">
        <v>0.0213693827317492</v>
      </c>
      <c r="AM347" s="19" t="n">
        <v>0</v>
      </c>
      <c r="AN347" s="19" t="n">
        <v>0.0726316717775109</v>
      </c>
      <c r="AO347" s="19" t="n">
        <v>0.0557936528338712</v>
      </c>
      <c r="AP347" s="19" t="n">
        <v>0.0733327854606877</v>
      </c>
      <c r="AQ347" s="19" t="n">
        <v>0.0858570430827736</v>
      </c>
      <c r="AR347" s="19" t="n">
        <v>0.215225611028168</v>
      </c>
      <c r="AS347" s="19" t="n">
        <v>0.111537085003805</v>
      </c>
      <c r="AT347" s="19" t="n">
        <v>0</v>
      </c>
      <c r="AU347" s="19" t="n">
        <v>0</v>
      </c>
      <c r="AV347" s="19" t="n">
        <v>0</v>
      </c>
      <c r="AW347" s="19" t="n">
        <v>0</v>
      </c>
      <c r="AX347" s="19" t="n">
        <v>0</v>
      </c>
    </row>
    <row r="348">
      <c r="B348" t="s">
        <v>77</v>
      </c>
      <c r="C348" s="19" t="n">
        <v>0.182629890035814</v>
      </c>
      <c r="D348" s="19" t="n">
        <v>0.181357204038657</v>
      </c>
      <c r="E348" s="19" t="n">
        <v>0.0846840988894564</v>
      </c>
      <c r="F348" s="19" t="n">
        <v>0.163391538834915</v>
      </c>
      <c r="G348" s="19" t="n">
        <v>0.19502358971882</v>
      </c>
      <c r="H348" s="19" t="n">
        <v>0.225736592682906</v>
      </c>
      <c r="I348" s="19" t="n">
        <v>0.239658589970937</v>
      </c>
      <c r="J348" s="19"/>
      <c r="K348" s="19" t="n">
        <v>0.116108829315025</v>
      </c>
      <c r="L348" s="19" t="n">
        <v>0.247665548969733</v>
      </c>
      <c r="M348" s="19"/>
      <c r="N348" s="19" t="n">
        <v>0.127599631785521</v>
      </c>
      <c r="O348" s="19" t="n">
        <v>0.178695404890589</v>
      </c>
      <c r="P348" s="19" t="n">
        <v>0.197686027209235</v>
      </c>
      <c r="Q348" s="19" t="n">
        <v>0.201605354777412</v>
      </c>
      <c r="R348" s="19" t="n">
        <v>0.144084038421592</v>
      </c>
      <c r="S348" s="19" t="n">
        <v>0.217249032965395</v>
      </c>
      <c r="T348" s="19" t="n">
        <v>0.188910462170497</v>
      </c>
      <c r="U348" s="19" t="n">
        <v>0.25698392244001</v>
      </c>
      <c r="V348" s="19" t="n">
        <v>0.178830186578742</v>
      </c>
      <c r="W348" s="19" t="n">
        <v>0.19263249791692</v>
      </c>
      <c r="X348" s="19" t="n">
        <v>0.205885179791593</v>
      </c>
      <c r="Y348" s="19" t="n">
        <v>0.174384804373085</v>
      </c>
      <c r="Z348" s="19"/>
      <c r="AA348" s="19" t="n">
        <v>0.149078535851774</v>
      </c>
      <c r="AB348" s="19" t="n">
        <v>0.197394473179866</v>
      </c>
      <c r="AC348" s="19" t="n">
        <v>0.154902357348044</v>
      </c>
      <c r="AD348" s="19" t="n">
        <v>0.226756889626256</v>
      </c>
      <c r="AE348" s="19"/>
      <c r="AF348" s="19" t="n">
        <v>0.0800049442466109</v>
      </c>
      <c r="AG348" s="19" t="n">
        <v>0.233577554548721</v>
      </c>
      <c r="AH348" s="19" t="n">
        <v>0.213001952307991</v>
      </c>
      <c r="AI348" s="19" t="n">
        <v>0.0483220211568507</v>
      </c>
      <c r="AJ348" s="19" t="n">
        <v>0.216876360769437</v>
      </c>
      <c r="AK348" s="19" t="n">
        <v>0.076815532444872</v>
      </c>
      <c r="AL348" s="19" t="n">
        <v>0.0890033060319996</v>
      </c>
      <c r="AM348" s="19" t="n">
        <v>0</v>
      </c>
      <c r="AN348" s="19" t="n">
        <v>0.118572575391253</v>
      </c>
      <c r="AO348" s="19" t="n">
        <v>0.209108174682946</v>
      </c>
      <c r="AP348" s="19" t="n">
        <v>0.102708017233306</v>
      </c>
      <c r="AQ348" s="19" t="n">
        <v>0.246475144786161</v>
      </c>
      <c r="AR348" s="19" t="n">
        <v>0.184661438639109</v>
      </c>
      <c r="AS348" s="19" t="n">
        <v>0.182771815000437</v>
      </c>
      <c r="AT348" s="19" t="n">
        <v>0.389102592068026</v>
      </c>
      <c r="AU348" s="19" t="n">
        <v>0</v>
      </c>
      <c r="AV348" s="19" t="n">
        <v>0</v>
      </c>
      <c r="AW348" s="19" t="n">
        <v>0</v>
      </c>
      <c r="AX348" s="19" t="n">
        <v>0</v>
      </c>
    </row>
    <row r="349">
      <c r="C349" s="19"/>
      <c r="D349" s="19"/>
      <c r="E349" s="19"/>
      <c r="F349" s="19"/>
      <c r="G349" s="19"/>
      <c r="H349" s="19"/>
      <c r="I349" s="19"/>
      <c r="J349" s="19"/>
      <c r="K349" s="19"/>
      <c r="L349" s="19"/>
      <c r="M349" s="19"/>
      <c r="N349" s="19"/>
      <c r="O349" s="19"/>
      <c r="P349" s="19"/>
      <c r="Q349" s="19"/>
      <c r="R349" s="19"/>
      <c r="S349" s="19"/>
      <c r="T349" s="19"/>
      <c r="U349" s="19"/>
      <c r="V349" s="19"/>
      <c r="W349" s="19"/>
      <c r="X349" s="19"/>
      <c r="Y349" s="19"/>
      <c r="Z349" s="19"/>
      <c r="AA349" s="19"/>
      <c r="AB349" s="19"/>
      <c r="AC349" s="19"/>
      <c r="AD349" s="19"/>
      <c r="AE349" s="19"/>
      <c r="AF349" s="19"/>
      <c r="AG349" s="19"/>
      <c r="AH349" s="19"/>
      <c r="AI349" s="19"/>
      <c r="AJ349" s="19"/>
      <c r="AK349" s="19"/>
      <c r="AL349" s="19"/>
      <c r="AM349" s="19"/>
      <c r="AN349" s="19"/>
      <c r="AO349" s="19"/>
      <c r="AP349" s="19"/>
      <c r="AQ349" s="19"/>
      <c r="AR349" s="19"/>
      <c r="AS349" s="19"/>
      <c r="AT349" s="19"/>
      <c r="AU349" s="19"/>
      <c r="AV349" s="19"/>
      <c r="AW349" s="19"/>
      <c r="AX349" s="19"/>
    </row>
    <row r="350">
      <c r="B350" s="7" t="s">
        <v>201</v>
      </c>
      <c r="C350" s="19"/>
      <c r="D350" s="19"/>
      <c r="E350" s="19"/>
      <c r="F350" s="19"/>
      <c r="G350" s="19"/>
      <c r="H350" s="19"/>
      <c r="I350" s="19"/>
      <c r="J350" s="19"/>
      <c r="K350" s="19"/>
      <c r="L350" s="19"/>
      <c r="M350" s="19"/>
      <c r="N350" s="19"/>
      <c r="O350" s="19"/>
      <c r="P350" s="19"/>
      <c r="Q350" s="19"/>
      <c r="R350" s="19"/>
      <c r="S350" s="19"/>
      <c r="T350" s="19"/>
      <c r="U350" s="19"/>
      <c r="V350" s="19"/>
      <c r="W350" s="19"/>
      <c r="X350" s="19"/>
      <c r="Y350" s="19"/>
      <c r="Z350" s="19"/>
      <c r="AA350" s="19"/>
      <c r="AB350" s="19"/>
      <c r="AC350" s="19"/>
      <c r="AD350" s="19"/>
      <c r="AE350" s="19"/>
      <c r="AF350" s="19"/>
      <c r="AG350" s="19"/>
      <c r="AH350" s="19"/>
      <c r="AI350" s="19"/>
      <c r="AJ350" s="19"/>
      <c r="AK350" s="19"/>
      <c r="AL350" s="19"/>
      <c r="AM350" s="19"/>
      <c r="AN350" s="19"/>
      <c r="AO350" s="19"/>
      <c r="AP350" s="19"/>
      <c r="AQ350" s="19"/>
      <c r="AR350" s="19"/>
      <c r="AS350" s="19"/>
      <c r="AT350" s="19"/>
      <c r="AU350" s="19"/>
      <c r="AV350" s="19"/>
      <c r="AW350" s="19"/>
      <c r="AX350" s="19"/>
    </row>
    <row r="351">
      <c r="B351" s="23" t="s">
        <v>79</v>
      </c>
      <c r="C351" s="19"/>
      <c r="D351" s="19"/>
      <c r="E351" s="19"/>
      <c r="F351" s="19"/>
      <c r="G351" s="19"/>
      <c r="H351" s="19"/>
      <c r="I351" s="19"/>
      <c r="J351" s="19"/>
      <c r="K351" s="19"/>
      <c r="L351" s="19"/>
      <c r="M351" s="19"/>
      <c r="N351" s="19"/>
      <c r="O351" s="19"/>
      <c r="P351" s="19"/>
      <c r="Q351" s="19"/>
      <c r="R351" s="19"/>
      <c r="S351" s="19"/>
      <c r="T351" s="19"/>
      <c r="U351" s="19"/>
      <c r="V351" s="19"/>
      <c r="W351" s="19"/>
      <c r="X351" s="19"/>
      <c r="Y351" s="19"/>
      <c r="Z351" s="19"/>
      <c r="AA351" s="19"/>
      <c r="AB351" s="19"/>
      <c r="AC351" s="19"/>
      <c r="AD351" s="19"/>
      <c r="AE351" s="19"/>
      <c r="AF351" s="19"/>
      <c r="AG351" s="19"/>
      <c r="AH351" s="19"/>
      <c r="AI351" s="19"/>
      <c r="AJ351" s="19"/>
      <c r="AK351" s="19"/>
      <c r="AL351" s="19"/>
      <c r="AM351" s="19"/>
      <c r="AN351" s="19"/>
      <c r="AO351" s="19"/>
      <c r="AP351" s="19"/>
      <c r="AQ351" s="19"/>
      <c r="AR351" s="19"/>
      <c r="AS351" s="19"/>
      <c r="AT351" s="19"/>
      <c r="AU351" s="19"/>
      <c r="AV351" s="19"/>
      <c r="AW351" s="19"/>
      <c r="AX351" s="19"/>
    </row>
    <row r="352">
      <c r="B352" t="s">
        <v>187</v>
      </c>
      <c r="C352" s="19" t="n">
        <v>0.0305862571751958</v>
      </c>
      <c r="D352" s="19" t="n">
        <v>0.0357764356484827</v>
      </c>
      <c r="E352" s="19" t="n">
        <v>0.0545492133124885</v>
      </c>
      <c r="F352" s="19" t="n">
        <v>0.0435787043074056</v>
      </c>
      <c r="G352" s="19" t="n">
        <v>0.0296001157475967</v>
      </c>
      <c r="H352" s="19" t="n">
        <v>0.0133146592178524</v>
      </c>
      <c r="I352" s="19" t="n">
        <v>0.00955335854359017</v>
      </c>
      <c r="J352" s="19"/>
      <c r="K352" s="19" t="n">
        <v>0.0333933915233001</v>
      </c>
      <c r="L352" s="19" t="n">
        <v>0.0278786771621057</v>
      </c>
      <c r="M352" s="19"/>
      <c r="N352" s="19" t="n">
        <v>0.0599405283994401</v>
      </c>
      <c r="O352" s="19" t="n">
        <v>0.0131730599214181</v>
      </c>
      <c r="P352" s="19" t="n">
        <v>0.0282822352476261</v>
      </c>
      <c r="Q352" s="19" t="n">
        <v>0.0272618297118005</v>
      </c>
      <c r="R352" s="19" t="n">
        <v>0.0368895763105318</v>
      </c>
      <c r="S352" s="19" t="n">
        <v>0.0231388505588623</v>
      </c>
      <c r="T352" s="19" t="n">
        <v>0.0458983765003288</v>
      </c>
      <c r="U352" s="19" t="n">
        <v>0.0257636208306024</v>
      </c>
      <c r="V352" s="19" t="n">
        <v>0.0371879556469049</v>
      </c>
      <c r="W352" s="19" t="n">
        <v>0</v>
      </c>
      <c r="X352" s="19" t="n">
        <v>0.0101856036139488</v>
      </c>
      <c r="Y352" s="19" t="n">
        <v>0.0607178444089783</v>
      </c>
      <c r="Z352" s="19"/>
      <c r="AA352" s="19" t="n">
        <v>0.037782153881175</v>
      </c>
      <c r="AB352" s="19" t="n">
        <v>0.0181359947233025</v>
      </c>
      <c r="AC352" s="19" t="n">
        <v>0.0384897106317564</v>
      </c>
      <c r="AD352" s="19" t="n">
        <v>0.0274933338957153</v>
      </c>
      <c r="AE352" s="19"/>
      <c r="AF352" s="19" t="n">
        <v>0.0617715097389874</v>
      </c>
      <c r="AG352" s="19" t="n">
        <v>0.00564026717280029</v>
      </c>
      <c r="AH352" s="19" t="n">
        <v>0.0446118963724621</v>
      </c>
      <c r="AI352" s="19" t="n">
        <v>0.0902211040264998</v>
      </c>
      <c r="AJ352" s="19" t="n">
        <v>0.0318391533550767</v>
      </c>
      <c r="AK352" s="19" t="n">
        <v>0.0509322246740128</v>
      </c>
      <c r="AL352" s="19" t="n">
        <v>0.0544560539996133</v>
      </c>
      <c r="AM352" s="19" t="n">
        <v>0</v>
      </c>
      <c r="AN352" s="19" t="n">
        <v>0.0760803989123767</v>
      </c>
      <c r="AO352" s="19" t="n">
        <v>0.0139469893353643</v>
      </c>
      <c r="AP352" s="19" t="n">
        <v>0.0271053266936632</v>
      </c>
      <c r="AQ352" s="19" t="n">
        <v>0.0285406487977107</v>
      </c>
      <c r="AR352" s="19" t="n">
        <v>0</v>
      </c>
      <c r="AS352" s="19" t="n">
        <v>0.0957280519601972</v>
      </c>
      <c r="AT352" s="19" t="n">
        <v>0</v>
      </c>
      <c r="AU352" s="19" t="n">
        <v>0</v>
      </c>
      <c r="AV352" s="19" t="n">
        <v>0</v>
      </c>
      <c r="AW352" s="19" t="n">
        <v>0</v>
      </c>
      <c r="AX352" s="19" t="n">
        <v>0.242293032388405</v>
      </c>
    </row>
    <row r="353">
      <c r="B353" t="s">
        <v>188</v>
      </c>
      <c r="C353" s="19" t="n">
        <v>0.0736328308219</v>
      </c>
      <c r="D353" s="19" t="n">
        <v>0.0738778195451644</v>
      </c>
      <c r="E353" s="19" t="n">
        <v>0.153898410272372</v>
      </c>
      <c r="F353" s="19" t="n">
        <v>0.11396171569656</v>
      </c>
      <c r="G353" s="19" t="n">
        <v>0.0731295879516197</v>
      </c>
      <c r="H353" s="19" t="n">
        <v>0.0134340773509884</v>
      </c>
      <c r="I353" s="19" t="n">
        <v>0.0163658218204967</v>
      </c>
      <c r="J353" s="19"/>
      <c r="K353" s="19" t="n">
        <v>0.0983979918470086</v>
      </c>
      <c r="L353" s="19" t="n">
        <v>0.049557037732408</v>
      </c>
      <c r="M353" s="19"/>
      <c r="N353" s="19" t="n">
        <v>0.144461550260671</v>
      </c>
      <c r="O353" s="19" t="n">
        <v>0.0353293190961611</v>
      </c>
      <c r="P353" s="19" t="n">
        <v>0.0654501703841595</v>
      </c>
      <c r="Q353" s="19" t="n">
        <v>0.0522788727290511</v>
      </c>
      <c r="R353" s="19" t="n">
        <v>0.0513345878670906</v>
      </c>
      <c r="S353" s="19" t="n">
        <v>0.0771982286174569</v>
      </c>
      <c r="T353" s="19" t="n">
        <v>0.0599991783774693</v>
      </c>
      <c r="U353" s="19" t="n">
        <v>0.0469232033575436</v>
      </c>
      <c r="V353" s="19" t="n">
        <v>0.0776567633042972</v>
      </c>
      <c r="W353" s="19" t="n">
        <v>0.0794195585596408</v>
      </c>
      <c r="X353" s="19" t="n">
        <v>0.0613169000019812</v>
      </c>
      <c r="Y353" s="19" t="n">
        <v>0.0975012106140006</v>
      </c>
      <c r="Z353" s="19"/>
      <c r="AA353" s="19" t="n">
        <v>0.10645793766062</v>
      </c>
      <c r="AB353" s="19" t="n">
        <v>0.0511875568163725</v>
      </c>
      <c r="AC353" s="19" t="n">
        <v>0.0720214767077438</v>
      </c>
      <c r="AD353" s="19" t="n">
        <v>0.0647898624939311</v>
      </c>
      <c r="AE353" s="19"/>
      <c r="AF353" s="19" t="n">
        <v>0.133726318604027</v>
      </c>
      <c r="AG353" s="19" t="n">
        <v>0.0230864823037281</v>
      </c>
      <c r="AH353" s="19" t="n">
        <v>0.0821286532994994</v>
      </c>
      <c r="AI353" s="19" t="n">
        <v>0.234626186973249</v>
      </c>
      <c r="AJ353" s="19" t="n">
        <v>0.100984470676282</v>
      </c>
      <c r="AK353" s="19" t="n">
        <v>0.107710780063432</v>
      </c>
      <c r="AL353" s="19" t="n">
        <v>0.110489502259975</v>
      </c>
      <c r="AM353" s="19" t="n">
        <v>0</v>
      </c>
      <c r="AN353" s="19" t="n">
        <v>0.143197963186699</v>
      </c>
      <c r="AO353" s="19" t="n">
        <v>0.0800394269778624</v>
      </c>
      <c r="AP353" s="19" t="n">
        <v>0.0808281452458501</v>
      </c>
      <c r="AQ353" s="19" t="n">
        <v>0.0254189914038401</v>
      </c>
      <c r="AR353" s="19" t="n">
        <v>0</v>
      </c>
      <c r="AS353" s="19" t="n">
        <v>0</v>
      </c>
      <c r="AT353" s="19" t="n">
        <v>0</v>
      </c>
      <c r="AU353" s="19" t="n">
        <v>0.495619982425437</v>
      </c>
      <c r="AV353" s="19" t="n">
        <v>0.583057795492095</v>
      </c>
      <c r="AW353" s="19" t="n">
        <v>0.381473957467181</v>
      </c>
      <c r="AX353" s="19" t="n">
        <v>0.259244151683178</v>
      </c>
    </row>
    <row r="354">
      <c r="B354" t="s">
        <v>189</v>
      </c>
      <c r="C354" s="19" t="n">
        <v>0.131600535613244</v>
      </c>
      <c r="D354" s="19" t="n">
        <v>0.178955621595996</v>
      </c>
      <c r="E354" s="19" t="n">
        <v>0.231117318637263</v>
      </c>
      <c r="F354" s="19" t="n">
        <v>0.126209367034436</v>
      </c>
      <c r="G354" s="19" t="n">
        <v>0.127130502374881</v>
      </c>
      <c r="H354" s="19" t="n">
        <v>0.0701979791816223</v>
      </c>
      <c r="I354" s="19" t="n">
        <v>0.0686979313000954</v>
      </c>
      <c r="J354" s="19"/>
      <c r="K354" s="19" t="n">
        <v>0.140236405119331</v>
      </c>
      <c r="L354" s="19" t="n">
        <v>0.123307047833825</v>
      </c>
      <c r="M354" s="19"/>
      <c r="N354" s="19" t="n">
        <v>0.18291929161376</v>
      </c>
      <c r="O354" s="19" t="n">
        <v>0.100812939915901</v>
      </c>
      <c r="P354" s="19" t="n">
        <v>0.0741987202952741</v>
      </c>
      <c r="Q354" s="19" t="n">
        <v>0.153996850441303</v>
      </c>
      <c r="R354" s="19" t="n">
        <v>0.154291939259497</v>
      </c>
      <c r="S354" s="19" t="n">
        <v>0.132681748421143</v>
      </c>
      <c r="T354" s="19" t="n">
        <v>0.106900229895409</v>
      </c>
      <c r="U354" s="19" t="n">
        <v>0.162786658126866</v>
      </c>
      <c r="V354" s="19" t="n">
        <v>0.152194569552359</v>
      </c>
      <c r="W354" s="19" t="n">
        <v>0.092265872321836</v>
      </c>
      <c r="X354" s="19" t="n">
        <v>0.0915283980549909</v>
      </c>
      <c r="Y354" s="19" t="n">
        <v>0.189583208311942</v>
      </c>
      <c r="Z354" s="19"/>
      <c r="AA354" s="19" t="n">
        <v>0.161945695617116</v>
      </c>
      <c r="AB354" s="19" t="n">
        <v>0.102671149331411</v>
      </c>
      <c r="AC354" s="19" t="n">
        <v>0.142149827046684</v>
      </c>
      <c r="AD354" s="19" t="n">
        <v>0.120986276909423</v>
      </c>
      <c r="AE354" s="19"/>
      <c r="AF354" s="19" t="n">
        <v>0.248538764677674</v>
      </c>
      <c r="AG354" s="19" t="n">
        <v>0.0711168615715268</v>
      </c>
      <c r="AH354" s="19" t="n">
        <v>0.0671513390584059</v>
      </c>
      <c r="AI354" s="19" t="n">
        <v>0.234742224386636</v>
      </c>
      <c r="AJ354" s="19" t="n">
        <v>0.16126903672908</v>
      </c>
      <c r="AK354" s="19" t="n">
        <v>0.25218629101141</v>
      </c>
      <c r="AL354" s="19" t="n">
        <v>0.157566418488511</v>
      </c>
      <c r="AM354" s="19" t="n">
        <v>0</v>
      </c>
      <c r="AN354" s="19" t="n">
        <v>0.182981857955864</v>
      </c>
      <c r="AO354" s="19" t="n">
        <v>0.190004331726279</v>
      </c>
      <c r="AP354" s="19" t="n">
        <v>0.241551696520144</v>
      </c>
      <c r="AQ354" s="19" t="n">
        <v>0.0995983186988751</v>
      </c>
      <c r="AR354" s="19" t="n">
        <v>0.093885666242706</v>
      </c>
      <c r="AS354" s="19" t="n">
        <v>0.289576375085231</v>
      </c>
      <c r="AT354" s="19" t="n">
        <v>0</v>
      </c>
      <c r="AU354" s="19" t="n">
        <v>0.504380017574563</v>
      </c>
      <c r="AV354" s="19" t="n">
        <v>0.197100656412845</v>
      </c>
      <c r="AW354" s="19" t="n">
        <v>0.618526042532819</v>
      </c>
      <c r="AX354" s="19" t="n">
        <v>0</v>
      </c>
    </row>
    <row r="355">
      <c r="B355" t="s">
        <v>190</v>
      </c>
      <c r="C355" s="19" t="n">
        <v>0.160386433480547</v>
      </c>
      <c r="D355" s="19" t="n">
        <v>0.197382588775641</v>
      </c>
      <c r="E355" s="19" t="n">
        <v>0.18455183744786</v>
      </c>
      <c r="F355" s="19" t="n">
        <v>0.161123461216397</v>
      </c>
      <c r="G355" s="19" t="n">
        <v>0.181975829909074</v>
      </c>
      <c r="H355" s="19" t="n">
        <v>0.150545992117791</v>
      </c>
      <c r="I355" s="19" t="n">
        <v>0.104826317851645</v>
      </c>
      <c r="J355" s="19"/>
      <c r="K355" s="19" t="n">
        <v>0.184911229938253</v>
      </c>
      <c r="L355" s="19" t="n">
        <v>0.136628535439861</v>
      </c>
      <c r="M355" s="19"/>
      <c r="N355" s="19" t="n">
        <v>0.159232580535803</v>
      </c>
      <c r="O355" s="19" t="n">
        <v>0.164771671116512</v>
      </c>
      <c r="P355" s="19" t="n">
        <v>0.156219006692581</v>
      </c>
      <c r="Q355" s="19" t="n">
        <v>0.18572264309866</v>
      </c>
      <c r="R355" s="19" t="n">
        <v>0.195090973125037</v>
      </c>
      <c r="S355" s="19" t="n">
        <v>0.138569150984442</v>
      </c>
      <c r="T355" s="19" t="n">
        <v>0.156045616044776</v>
      </c>
      <c r="U355" s="19" t="n">
        <v>0.1911575340101</v>
      </c>
      <c r="V355" s="19" t="n">
        <v>0.127597583513425</v>
      </c>
      <c r="W355" s="19" t="n">
        <v>0.174707267404554</v>
      </c>
      <c r="X355" s="19" t="n">
        <v>0.119832274617122</v>
      </c>
      <c r="Y355" s="19" t="n">
        <v>0.182076934563362</v>
      </c>
      <c r="Z355" s="19"/>
      <c r="AA355" s="19" t="n">
        <v>0.175782179123445</v>
      </c>
      <c r="AB355" s="19" t="n">
        <v>0.144721660348601</v>
      </c>
      <c r="AC355" s="19" t="n">
        <v>0.194123062917014</v>
      </c>
      <c r="AD355" s="19" t="n">
        <v>0.134418886282445</v>
      </c>
      <c r="AE355" s="19"/>
      <c r="AF355" s="19" t="n">
        <v>0.246465037277319</v>
      </c>
      <c r="AG355" s="19" t="n">
        <v>0.113830850480496</v>
      </c>
      <c r="AH355" s="19" t="n">
        <v>0.187810404883625</v>
      </c>
      <c r="AI355" s="19" t="n">
        <v>0.2252730046359</v>
      </c>
      <c r="AJ355" s="19" t="n">
        <v>0.168525163158116</v>
      </c>
      <c r="AK355" s="19" t="n">
        <v>0.264280188829068</v>
      </c>
      <c r="AL355" s="19" t="n">
        <v>0.199417155425884</v>
      </c>
      <c r="AM355" s="19" t="n">
        <v>0</v>
      </c>
      <c r="AN355" s="19" t="n">
        <v>0.167672993134448</v>
      </c>
      <c r="AO355" s="19" t="n">
        <v>0.136988592415512</v>
      </c>
      <c r="AP355" s="19" t="n">
        <v>0.171241159776826</v>
      </c>
      <c r="AQ355" s="19" t="n">
        <v>0.206899799842233</v>
      </c>
      <c r="AR355" s="19" t="n">
        <v>0.193420104217876</v>
      </c>
      <c r="AS355" s="19" t="n">
        <v>0.102765527420802</v>
      </c>
      <c r="AT355" s="19" t="n">
        <v>0.610897407931974</v>
      </c>
      <c r="AU355" s="19" t="n">
        <v>0</v>
      </c>
      <c r="AV355" s="19" t="n">
        <v>0</v>
      </c>
      <c r="AW355" s="19" t="n">
        <v>0</v>
      </c>
      <c r="AX355" s="19" t="n">
        <v>0.277914084528257</v>
      </c>
    </row>
    <row r="356">
      <c r="B356" t="s">
        <v>191</v>
      </c>
      <c r="C356" s="19" t="n">
        <v>0.135174723776595</v>
      </c>
      <c r="D356" s="19" t="n">
        <v>0.143798882561085</v>
      </c>
      <c r="E356" s="19" t="n">
        <v>0.120366951699543</v>
      </c>
      <c r="F356" s="19" t="n">
        <v>0.143543094546767</v>
      </c>
      <c r="G356" s="19" t="n">
        <v>0.111087023476577</v>
      </c>
      <c r="H356" s="19" t="n">
        <v>0.151271689901066</v>
      </c>
      <c r="I356" s="19" t="n">
        <v>0.143511225461835</v>
      </c>
      <c r="J356" s="19"/>
      <c r="K356" s="19" t="n">
        <v>0.144894394094631</v>
      </c>
      <c r="L356" s="19" t="n">
        <v>0.12582794280633</v>
      </c>
      <c r="M356" s="19"/>
      <c r="N356" s="19" t="n">
        <v>0.13179325998091</v>
      </c>
      <c r="O356" s="19" t="n">
        <v>0.170172301000957</v>
      </c>
      <c r="P356" s="19" t="n">
        <v>0.124898860269656</v>
      </c>
      <c r="Q356" s="19" t="n">
        <v>0.127899927597719</v>
      </c>
      <c r="R356" s="19" t="n">
        <v>0.132456392585452</v>
      </c>
      <c r="S356" s="19" t="n">
        <v>0.160984590500825</v>
      </c>
      <c r="T356" s="19" t="n">
        <v>0.129057145614549</v>
      </c>
      <c r="U356" s="19" t="n">
        <v>0.0779415921815109</v>
      </c>
      <c r="V356" s="19" t="n">
        <v>0.1443847438178</v>
      </c>
      <c r="W356" s="19" t="n">
        <v>0.122428053991959</v>
      </c>
      <c r="X356" s="19" t="n">
        <v>0.132005607039515</v>
      </c>
      <c r="Y356" s="19" t="n">
        <v>0.078998371012887</v>
      </c>
      <c r="Z356" s="19"/>
      <c r="AA356" s="19" t="n">
        <v>0.122718862938869</v>
      </c>
      <c r="AB356" s="19" t="n">
        <v>0.163702539293163</v>
      </c>
      <c r="AC356" s="19" t="n">
        <v>0.154239902905989</v>
      </c>
      <c r="AD356" s="19" t="n">
        <v>0.103734487560407</v>
      </c>
      <c r="AE356" s="19"/>
      <c r="AF356" s="19" t="n">
        <v>0.11077233613752</v>
      </c>
      <c r="AG356" s="19" t="n">
        <v>0.154751654652609</v>
      </c>
      <c r="AH356" s="19" t="n">
        <v>0.127402990381441</v>
      </c>
      <c r="AI356" s="19" t="n">
        <v>0.0294941686048008</v>
      </c>
      <c r="AJ356" s="19" t="n">
        <v>0.170578893200581</v>
      </c>
      <c r="AK356" s="19" t="n">
        <v>0.0630016595277702</v>
      </c>
      <c r="AL356" s="19" t="n">
        <v>0.181499192871845</v>
      </c>
      <c r="AM356" s="19" t="n">
        <v>0</v>
      </c>
      <c r="AN356" s="19" t="n">
        <v>0.144483870267618</v>
      </c>
      <c r="AO356" s="19" t="n">
        <v>0.136621708126962</v>
      </c>
      <c r="AP356" s="19" t="n">
        <v>0.124068200899279</v>
      </c>
      <c r="AQ356" s="19" t="n">
        <v>0.0994213959404199</v>
      </c>
      <c r="AR356" s="19" t="n">
        <v>0.104566768874257</v>
      </c>
      <c r="AS356" s="19" t="n">
        <v>0.217621145529529</v>
      </c>
      <c r="AT356" s="19" t="n">
        <v>0</v>
      </c>
      <c r="AU356" s="19" t="n">
        <v>0</v>
      </c>
      <c r="AV356" s="19" t="n">
        <v>0.21984154809506</v>
      </c>
      <c r="AW356" s="19" t="n">
        <v>0</v>
      </c>
      <c r="AX356" s="19" t="n">
        <v>0</v>
      </c>
    </row>
    <row r="357">
      <c r="B357" t="s">
        <v>192</v>
      </c>
      <c r="C357" s="19" t="n">
        <v>0.0877284560590043</v>
      </c>
      <c r="D357" s="19" t="n">
        <v>0.058936606946219</v>
      </c>
      <c r="E357" s="19" t="n">
        <v>0.0699843183163793</v>
      </c>
      <c r="F357" s="19" t="n">
        <v>0.0922850718633609</v>
      </c>
      <c r="G357" s="19" t="n">
        <v>0.0957448302514543</v>
      </c>
      <c r="H357" s="19" t="n">
        <v>0.11948108000098</v>
      </c>
      <c r="I357" s="19" t="n">
        <v>0.0896319442716224</v>
      </c>
      <c r="J357" s="19"/>
      <c r="K357" s="19" t="n">
        <v>0.105262225596029</v>
      </c>
      <c r="L357" s="19" t="n">
        <v>0.0707170349296277</v>
      </c>
      <c r="M357" s="19"/>
      <c r="N357" s="19" t="n">
        <v>0.0745750135146561</v>
      </c>
      <c r="O357" s="19" t="n">
        <v>0.116528695643761</v>
      </c>
      <c r="P357" s="19" t="n">
        <v>0.0941546311353735</v>
      </c>
      <c r="Q357" s="19" t="n">
        <v>0.0533067150977873</v>
      </c>
      <c r="R357" s="19" t="n">
        <v>0.0951050757361006</v>
      </c>
      <c r="S357" s="19" t="n">
        <v>0.063278247104969</v>
      </c>
      <c r="T357" s="19" t="n">
        <v>0.103824273438363</v>
      </c>
      <c r="U357" s="19" t="n">
        <v>0.0447963208466687</v>
      </c>
      <c r="V357" s="19" t="n">
        <v>0.0772273144200493</v>
      </c>
      <c r="W357" s="19" t="n">
        <v>0.113129936971747</v>
      </c>
      <c r="X357" s="19" t="n">
        <v>0.113074467416844</v>
      </c>
      <c r="Y357" s="19" t="n">
        <v>0.100930376366835</v>
      </c>
      <c r="Z357" s="19"/>
      <c r="AA357" s="19" t="n">
        <v>0.0731956036908398</v>
      </c>
      <c r="AB357" s="19" t="n">
        <v>0.0917855344675802</v>
      </c>
      <c r="AC357" s="19" t="n">
        <v>0.0934110321902688</v>
      </c>
      <c r="AD357" s="19" t="n">
        <v>0.0964467763416371</v>
      </c>
      <c r="AE357" s="19"/>
      <c r="AF357" s="19" t="n">
        <v>0.0319611092844685</v>
      </c>
      <c r="AG357" s="19" t="n">
        <v>0.0997878865969523</v>
      </c>
      <c r="AH357" s="19" t="n">
        <v>0.0802180242593876</v>
      </c>
      <c r="AI357" s="19" t="n">
        <v>0.0824052035144921</v>
      </c>
      <c r="AJ357" s="19" t="n">
        <v>0.0432886437524212</v>
      </c>
      <c r="AK357" s="19" t="n">
        <v>0.0992365100571844</v>
      </c>
      <c r="AL357" s="19" t="n">
        <v>0.0798406586716765</v>
      </c>
      <c r="AM357" s="19" t="n">
        <v>0</v>
      </c>
      <c r="AN357" s="19" t="n">
        <v>0.0827839895615638</v>
      </c>
      <c r="AO357" s="19" t="n">
        <v>0.0701980145473384</v>
      </c>
      <c r="AP357" s="19" t="n">
        <v>0.130954324029236</v>
      </c>
      <c r="AQ357" s="19" t="n">
        <v>0.122054897159918</v>
      </c>
      <c r="AR357" s="19" t="n">
        <v>0.104221929479858</v>
      </c>
      <c r="AS357" s="19" t="n">
        <v>0.111537085003805</v>
      </c>
      <c r="AT357" s="19" t="n">
        <v>0</v>
      </c>
      <c r="AU357" s="19" t="n">
        <v>0</v>
      </c>
      <c r="AV357" s="19" t="n">
        <v>0</v>
      </c>
      <c r="AW357" s="19" t="n">
        <v>0</v>
      </c>
      <c r="AX357" s="19" t="n">
        <v>0.22054873140016</v>
      </c>
    </row>
    <row r="358">
      <c r="B358" t="s">
        <v>193</v>
      </c>
      <c r="C358" s="19" t="n">
        <v>0.0783384641076762</v>
      </c>
      <c r="D358" s="19" t="n">
        <v>0.0522666106648471</v>
      </c>
      <c r="E358" s="19" t="n">
        <v>0.0558964670399728</v>
      </c>
      <c r="F358" s="19" t="n">
        <v>0.0547755960733374</v>
      </c>
      <c r="G358" s="19" t="n">
        <v>0.0919875461494167</v>
      </c>
      <c r="H358" s="19" t="n">
        <v>0.10312633090524</v>
      </c>
      <c r="I358" s="19" t="n">
        <v>0.105140034924421</v>
      </c>
      <c r="J358" s="19"/>
      <c r="K358" s="19" t="n">
        <v>0.0797805282350813</v>
      </c>
      <c r="L358" s="19" t="n">
        <v>0.0760449649833168</v>
      </c>
      <c r="M358" s="19"/>
      <c r="N358" s="19" t="n">
        <v>0.0510885281443233</v>
      </c>
      <c r="O358" s="19" t="n">
        <v>0.104135931576362</v>
      </c>
      <c r="P358" s="19" t="n">
        <v>0.0750581275098441</v>
      </c>
      <c r="Q358" s="19" t="n">
        <v>0.0514566194905541</v>
      </c>
      <c r="R358" s="19" t="n">
        <v>0.0686154345466802</v>
      </c>
      <c r="S358" s="19" t="n">
        <v>0.0687695170891011</v>
      </c>
      <c r="T358" s="19" t="n">
        <v>0.095605210857218</v>
      </c>
      <c r="U358" s="19" t="n">
        <v>0.0449626869262945</v>
      </c>
      <c r="V358" s="19" t="n">
        <v>0.0937414051727264</v>
      </c>
      <c r="W358" s="19" t="n">
        <v>0.0926734397517355</v>
      </c>
      <c r="X358" s="19" t="n">
        <v>0.123216503530114</v>
      </c>
      <c r="Y358" s="19" t="n">
        <v>0.0580831383701619</v>
      </c>
      <c r="Z358" s="19"/>
      <c r="AA358" s="19" t="n">
        <v>0.0683069378256674</v>
      </c>
      <c r="AB358" s="19" t="n">
        <v>0.0841542578165096</v>
      </c>
      <c r="AC358" s="19" t="n">
        <v>0.0690953729202448</v>
      </c>
      <c r="AD358" s="19" t="n">
        <v>0.0893436372181072</v>
      </c>
      <c r="AE358" s="19"/>
      <c r="AF358" s="19" t="n">
        <v>0.0557407386977764</v>
      </c>
      <c r="AG358" s="19" t="n">
        <v>0.108797809131707</v>
      </c>
      <c r="AH358" s="19" t="n">
        <v>0.0893473093951331</v>
      </c>
      <c r="AI358" s="19" t="n">
        <v>0.0475880110001496</v>
      </c>
      <c r="AJ358" s="19" t="n">
        <v>0.0496131536840394</v>
      </c>
      <c r="AK358" s="19" t="n">
        <v>0.0288032055573897</v>
      </c>
      <c r="AL358" s="19" t="n">
        <v>0.0449747335719645</v>
      </c>
      <c r="AM358" s="19" t="n">
        <v>0.465554238906898</v>
      </c>
      <c r="AN358" s="19" t="n">
        <v>0.0437144233671519</v>
      </c>
      <c r="AO358" s="19" t="n">
        <v>0.0550902907994629</v>
      </c>
      <c r="AP358" s="19" t="n">
        <v>0.0452978603482411</v>
      </c>
      <c r="AQ358" s="19" t="n">
        <v>0.0609513344272064</v>
      </c>
      <c r="AR358" s="19" t="n">
        <v>0.226075874483179</v>
      </c>
      <c r="AS358" s="19" t="n">
        <v>0.0877207170025964</v>
      </c>
      <c r="AT358" s="19" t="n">
        <v>0</v>
      </c>
      <c r="AU358" s="19" t="n">
        <v>0</v>
      </c>
      <c r="AV358" s="19" t="n">
        <v>0</v>
      </c>
      <c r="AW358" s="19" t="n">
        <v>0</v>
      </c>
      <c r="AX358" s="19" t="n">
        <v>0</v>
      </c>
    </row>
    <row r="359">
      <c r="B359" t="s">
        <v>77</v>
      </c>
      <c r="C359" s="19" t="n">
        <v>0.302552298965838</v>
      </c>
      <c r="D359" s="19" t="n">
        <v>0.259005434262565</v>
      </c>
      <c r="E359" s="19" t="n">
        <v>0.12963548327412</v>
      </c>
      <c r="F359" s="19" t="n">
        <v>0.264522989261736</v>
      </c>
      <c r="G359" s="19" t="n">
        <v>0.289344564139381</v>
      </c>
      <c r="H359" s="19" t="n">
        <v>0.378628191324461</v>
      </c>
      <c r="I359" s="19" t="n">
        <v>0.462273365826294</v>
      </c>
      <c r="J359" s="19"/>
      <c r="K359" s="19" t="n">
        <v>0.213123833646366</v>
      </c>
      <c r="L359" s="19" t="n">
        <v>0.390038759112526</v>
      </c>
      <c r="M359" s="19"/>
      <c r="N359" s="19" t="n">
        <v>0.195989247550436</v>
      </c>
      <c r="O359" s="19" t="n">
        <v>0.295076081728928</v>
      </c>
      <c r="P359" s="19" t="n">
        <v>0.381738248465486</v>
      </c>
      <c r="Q359" s="19" t="n">
        <v>0.348076541833125</v>
      </c>
      <c r="R359" s="19" t="n">
        <v>0.26621602056961</v>
      </c>
      <c r="S359" s="19" t="n">
        <v>0.335379666723202</v>
      </c>
      <c r="T359" s="19" t="n">
        <v>0.302669969271886</v>
      </c>
      <c r="U359" s="19" t="n">
        <v>0.405668383720413</v>
      </c>
      <c r="V359" s="19" t="n">
        <v>0.290009664572438</v>
      </c>
      <c r="W359" s="19" t="n">
        <v>0.325375870998528</v>
      </c>
      <c r="X359" s="19" t="n">
        <v>0.348840245725485</v>
      </c>
      <c r="Y359" s="19" t="n">
        <v>0.232108916351832</v>
      </c>
      <c r="Z359" s="19"/>
      <c r="AA359" s="19" t="n">
        <v>0.253810629262268</v>
      </c>
      <c r="AB359" s="19" t="n">
        <v>0.34364130720306</v>
      </c>
      <c r="AC359" s="19" t="n">
        <v>0.236469614680299</v>
      </c>
      <c r="AD359" s="19" t="n">
        <v>0.362786739298335</v>
      </c>
      <c r="AE359" s="19"/>
      <c r="AF359" s="19" t="n">
        <v>0.111024185582227</v>
      </c>
      <c r="AG359" s="19" t="n">
        <v>0.42298818809018</v>
      </c>
      <c r="AH359" s="19" t="n">
        <v>0.321329382350047</v>
      </c>
      <c r="AI359" s="19" t="n">
        <v>0.0556500968582721</v>
      </c>
      <c r="AJ359" s="19" t="n">
        <v>0.273901485444404</v>
      </c>
      <c r="AK359" s="19" t="n">
        <v>0.133849140279733</v>
      </c>
      <c r="AL359" s="19" t="n">
        <v>0.171756284710531</v>
      </c>
      <c r="AM359" s="19" t="n">
        <v>0.534445761093102</v>
      </c>
      <c r="AN359" s="19" t="n">
        <v>0.159084503614279</v>
      </c>
      <c r="AO359" s="19" t="n">
        <v>0.31711064607122</v>
      </c>
      <c r="AP359" s="19" t="n">
        <v>0.178953286486761</v>
      </c>
      <c r="AQ359" s="19" t="n">
        <v>0.357114613729797</v>
      </c>
      <c r="AR359" s="19" t="n">
        <v>0.277829656702124</v>
      </c>
      <c r="AS359" s="19" t="n">
        <v>0.0950510979978406</v>
      </c>
      <c r="AT359" s="19" t="n">
        <v>0.389102592068026</v>
      </c>
      <c r="AU359" s="19" t="n">
        <v>0</v>
      </c>
      <c r="AV359" s="19" t="n">
        <v>0</v>
      </c>
      <c r="AW359" s="19" t="n">
        <v>0</v>
      </c>
      <c r="AX359" s="19" t="n">
        <v>0</v>
      </c>
    </row>
    <row r="360">
      <c r="C360" s="19"/>
      <c r="D360" s="19"/>
      <c r="E360" s="19"/>
      <c r="F360" s="19"/>
      <c r="G360" s="19"/>
      <c r="H360" s="19"/>
      <c r="I360" s="19"/>
      <c r="J360" s="19"/>
      <c r="K360" s="19"/>
      <c r="L360" s="19"/>
      <c r="M360" s="19"/>
      <c r="N360" s="19"/>
      <c r="O360" s="19"/>
      <c r="P360" s="19"/>
      <c r="Q360" s="19"/>
      <c r="R360" s="19"/>
      <c r="S360" s="19"/>
      <c r="T360" s="19"/>
      <c r="U360" s="19"/>
      <c r="V360" s="19"/>
      <c r="W360" s="19"/>
      <c r="X360" s="19"/>
      <c r="Y360" s="19"/>
      <c r="Z360" s="19"/>
      <c r="AA360" s="19"/>
      <c r="AB360" s="19"/>
      <c r="AC360" s="19"/>
      <c r="AD360" s="19"/>
      <c r="AE360" s="19"/>
      <c r="AF360" s="19"/>
      <c r="AG360" s="19"/>
      <c r="AH360" s="19"/>
      <c r="AI360" s="19"/>
      <c r="AJ360" s="19"/>
      <c r="AK360" s="19"/>
      <c r="AL360" s="19"/>
      <c r="AM360" s="19"/>
      <c r="AN360" s="19"/>
      <c r="AO360" s="19"/>
      <c r="AP360" s="19"/>
      <c r="AQ360" s="19"/>
      <c r="AR360" s="19"/>
      <c r="AS360" s="19"/>
      <c r="AT360" s="19"/>
      <c r="AU360" s="19"/>
      <c r="AV360" s="19"/>
      <c r="AW360" s="19"/>
      <c r="AX360" s="19"/>
    </row>
    <row r="361">
      <c r="B361" s="7" t="s">
        <v>202</v>
      </c>
      <c r="C361" s="19"/>
      <c r="D361" s="19"/>
      <c r="E361" s="19"/>
      <c r="F361" s="19"/>
      <c r="G361" s="19"/>
      <c r="H361" s="19"/>
      <c r="I361" s="19"/>
      <c r="J361" s="19"/>
      <c r="K361" s="19"/>
      <c r="L361" s="19"/>
      <c r="M361" s="19"/>
      <c r="N361" s="19"/>
      <c r="O361" s="19"/>
      <c r="P361" s="19"/>
      <c r="Q361" s="19"/>
      <c r="R361" s="19"/>
      <c r="S361" s="19"/>
      <c r="T361" s="19"/>
      <c r="U361" s="19"/>
      <c r="V361" s="19"/>
      <c r="W361" s="19"/>
      <c r="X361" s="19"/>
      <c r="Y361" s="19"/>
      <c r="Z361" s="19"/>
      <c r="AA361" s="19"/>
      <c r="AB361" s="19"/>
      <c r="AC361" s="19"/>
      <c r="AD361" s="19"/>
      <c r="AE361" s="19"/>
      <c r="AF361" s="19"/>
      <c r="AG361" s="19"/>
      <c r="AH361" s="19"/>
      <c r="AI361" s="19"/>
      <c r="AJ361" s="19"/>
      <c r="AK361" s="19"/>
      <c r="AL361" s="19"/>
      <c r="AM361" s="19"/>
      <c r="AN361" s="19"/>
      <c r="AO361" s="19"/>
      <c r="AP361" s="19"/>
      <c r="AQ361" s="19"/>
      <c r="AR361" s="19"/>
      <c r="AS361" s="19"/>
      <c r="AT361" s="19"/>
      <c r="AU361" s="19"/>
      <c r="AV361" s="19"/>
      <c r="AW361" s="19"/>
      <c r="AX361" s="19"/>
    </row>
    <row r="362">
      <c r="B362" s="23" t="s">
        <v>79</v>
      </c>
      <c r="C362" s="19"/>
      <c r="D362" s="19"/>
      <c r="E362" s="19"/>
      <c r="F362" s="19"/>
      <c r="G362" s="19"/>
      <c r="H362" s="19"/>
      <c r="I362" s="19"/>
      <c r="J362" s="19"/>
      <c r="K362" s="19"/>
      <c r="L362" s="19"/>
      <c r="M362" s="19"/>
      <c r="N362" s="19"/>
      <c r="O362" s="19"/>
      <c r="P362" s="19"/>
      <c r="Q362" s="19"/>
      <c r="R362" s="19"/>
      <c r="S362" s="19"/>
      <c r="T362" s="19"/>
      <c r="U362" s="19"/>
      <c r="V362" s="19"/>
      <c r="W362" s="19"/>
      <c r="X362" s="19"/>
      <c r="Y362" s="19"/>
      <c r="Z362" s="19"/>
      <c r="AA362" s="19"/>
      <c r="AB362" s="19"/>
      <c r="AC362" s="19"/>
      <c r="AD362" s="19"/>
      <c r="AE362" s="19"/>
      <c r="AF362" s="19"/>
      <c r="AG362" s="19"/>
      <c r="AH362" s="19"/>
      <c r="AI362" s="19"/>
      <c r="AJ362" s="19"/>
      <c r="AK362" s="19"/>
      <c r="AL362" s="19"/>
      <c r="AM362" s="19"/>
      <c r="AN362" s="19"/>
      <c r="AO362" s="19"/>
      <c r="AP362" s="19"/>
      <c r="AQ362" s="19"/>
      <c r="AR362" s="19"/>
      <c r="AS362" s="19"/>
      <c r="AT362" s="19"/>
      <c r="AU362" s="19"/>
      <c r="AV362" s="19"/>
      <c r="AW362" s="19"/>
      <c r="AX362" s="19"/>
    </row>
    <row r="363">
      <c r="B363" t="s">
        <v>187</v>
      </c>
      <c r="C363" s="19" t="n">
        <v>0.0596787115473588</v>
      </c>
      <c r="D363" s="19" t="n">
        <v>0.0693257400463434</v>
      </c>
      <c r="E363" s="19" t="n">
        <v>0.0894032008104005</v>
      </c>
      <c r="F363" s="19" t="n">
        <v>0.0695302400544925</v>
      </c>
      <c r="G363" s="19" t="n">
        <v>0.0459712811276449</v>
      </c>
      <c r="H363" s="19" t="n">
        <v>0.0405277977363163</v>
      </c>
      <c r="I363" s="19" t="n">
        <v>0.0451637428187804</v>
      </c>
      <c r="J363" s="19"/>
      <c r="K363" s="19" t="n">
        <v>0.0712969387184992</v>
      </c>
      <c r="L363" s="19" t="n">
        <v>0.0484080935130517</v>
      </c>
      <c r="M363" s="19"/>
      <c r="N363" s="19" t="n">
        <v>0.115828519141911</v>
      </c>
      <c r="O363" s="19" t="n">
        <v>0.0244482005042092</v>
      </c>
      <c r="P363" s="19" t="n">
        <v>0.0543463622751169</v>
      </c>
      <c r="Q363" s="19" t="n">
        <v>0.0741436321395426</v>
      </c>
      <c r="R363" s="19" t="n">
        <v>0.0536640824246027</v>
      </c>
      <c r="S363" s="19" t="n">
        <v>0.0524156148311586</v>
      </c>
      <c r="T363" s="19" t="n">
        <v>0.0418298466595522</v>
      </c>
      <c r="U363" s="19" t="n">
        <v>0.0334555284052174</v>
      </c>
      <c r="V363" s="19" t="n">
        <v>0.0553440032357188</v>
      </c>
      <c r="W363" s="19" t="n">
        <v>0.0506778269569198</v>
      </c>
      <c r="X363" s="19" t="n">
        <v>0.0601185750139415</v>
      </c>
      <c r="Y363" s="19" t="n">
        <v>0.0822307832098368</v>
      </c>
      <c r="Z363" s="19"/>
      <c r="AA363" s="19" t="n">
        <v>0.0796630229676264</v>
      </c>
      <c r="AB363" s="19" t="n">
        <v>0.0454320647652076</v>
      </c>
      <c r="AC363" s="19" t="n">
        <v>0.0572141130191802</v>
      </c>
      <c r="AD363" s="19" t="n">
        <v>0.0545056401020934</v>
      </c>
      <c r="AE363" s="19"/>
      <c r="AF363" s="19" t="n">
        <v>0.0987648829470548</v>
      </c>
      <c r="AG363" s="19" t="n">
        <v>0.0377138104573722</v>
      </c>
      <c r="AH363" s="19" t="n">
        <v>0.0569914799129874</v>
      </c>
      <c r="AI363" s="19" t="n">
        <v>0.135814539729619</v>
      </c>
      <c r="AJ363" s="19" t="n">
        <v>0.0621221082300655</v>
      </c>
      <c r="AK363" s="19" t="n">
        <v>0.047881770329737</v>
      </c>
      <c r="AL363" s="19" t="n">
        <v>0.102228265077994</v>
      </c>
      <c r="AM363" s="19" t="n">
        <v>0.465554238906898</v>
      </c>
      <c r="AN363" s="19" t="n">
        <v>0.0760007228725111</v>
      </c>
      <c r="AO363" s="19" t="n">
        <v>0.0535305799527266</v>
      </c>
      <c r="AP363" s="19" t="n">
        <v>0.0261263017127716</v>
      </c>
      <c r="AQ363" s="19" t="n">
        <v>0.0443442572966707</v>
      </c>
      <c r="AR363" s="19" t="n">
        <v>0</v>
      </c>
      <c r="AS363" s="19" t="n">
        <v>0.0957280519601972</v>
      </c>
      <c r="AT363" s="19" t="n">
        <v>0</v>
      </c>
      <c r="AU363" s="19" t="n">
        <v>0</v>
      </c>
      <c r="AV363" s="19" t="n">
        <v>0</v>
      </c>
      <c r="AW363" s="19" t="n">
        <v>0.323798654447605</v>
      </c>
      <c r="AX363" s="19" t="n">
        <v>0.479792883083338</v>
      </c>
    </row>
    <row r="364">
      <c r="B364" t="s">
        <v>188</v>
      </c>
      <c r="C364" s="19" t="n">
        <v>0.174282977447505</v>
      </c>
      <c r="D364" s="19" t="n">
        <v>0.114914697236266</v>
      </c>
      <c r="E364" s="19" t="n">
        <v>0.197220506372946</v>
      </c>
      <c r="F364" s="19" t="n">
        <v>0.138806269059184</v>
      </c>
      <c r="G364" s="19" t="n">
        <v>0.157326847187984</v>
      </c>
      <c r="H364" s="19" t="n">
        <v>0.185359072722087</v>
      </c>
      <c r="I364" s="19" t="n">
        <v>0.229872589489544</v>
      </c>
      <c r="J364" s="19"/>
      <c r="K364" s="19" t="n">
        <v>0.186409270082457</v>
      </c>
      <c r="L364" s="19" t="n">
        <v>0.162627332025213</v>
      </c>
      <c r="M364" s="19"/>
      <c r="N364" s="19" t="n">
        <v>0.180283042519842</v>
      </c>
      <c r="O364" s="19" t="n">
        <v>0.16606461135051</v>
      </c>
      <c r="P364" s="19" t="n">
        <v>0.227805819396807</v>
      </c>
      <c r="Q364" s="19" t="n">
        <v>0.158062110397933</v>
      </c>
      <c r="R364" s="19" t="n">
        <v>0.150793114452521</v>
      </c>
      <c r="S364" s="19" t="n">
        <v>0.123294838525069</v>
      </c>
      <c r="T364" s="19" t="n">
        <v>0.253950943384411</v>
      </c>
      <c r="U364" s="19" t="n">
        <v>0.138309154396927</v>
      </c>
      <c r="V364" s="19" t="n">
        <v>0.177371241580125</v>
      </c>
      <c r="W364" s="19" t="n">
        <v>0.221710308120597</v>
      </c>
      <c r="X364" s="19" t="n">
        <v>0.102298029737195</v>
      </c>
      <c r="Y364" s="19" t="n">
        <v>0.0978456152915935</v>
      </c>
      <c r="Z364" s="19"/>
      <c r="AA364" s="19" t="n">
        <v>0.214913474237863</v>
      </c>
      <c r="AB364" s="19" t="n">
        <v>0.169217337433702</v>
      </c>
      <c r="AC364" s="19" t="n">
        <v>0.167075487302143</v>
      </c>
      <c r="AD364" s="19" t="n">
        <v>0.140824716314949</v>
      </c>
      <c r="AE364" s="19"/>
      <c r="AF364" s="19" t="n">
        <v>0.144908200881988</v>
      </c>
      <c r="AG364" s="19" t="n">
        <v>0.19937977043796</v>
      </c>
      <c r="AH364" s="19" t="n">
        <v>0.121721902665626</v>
      </c>
      <c r="AI364" s="19" t="n">
        <v>0.257227053658339</v>
      </c>
      <c r="AJ364" s="19" t="n">
        <v>0.112333772979255</v>
      </c>
      <c r="AK364" s="19" t="n">
        <v>0.213940364658383</v>
      </c>
      <c r="AL364" s="19" t="n">
        <v>0.184934098288005</v>
      </c>
      <c r="AM364" s="19" t="n">
        <v>0</v>
      </c>
      <c r="AN364" s="19" t="n">
        <v>0.184145488698208</v>
      </c>
      <c r="AO364" s="19" t="n">
        <v>0.110429930999274</v>
      </c>
      <c r="AP364" s="19" t="n">
        <v>0.174362083034686</v>
      </c>
      <c r="AQ364" s="19" t="n">
        <v>0.0813097016935558</v>
      </c>
      <c r="AR364" s="19" t="n">
        <v>0.0944187737802553</v>
      </c>
      <c r="AS364" s="19" t="n">
        <v>0.409614006066798</v>
      </c>
      <c r="AT364" s="19" t="n">
        <v>0</v>
      </c>
      <c r="AU364" s="19" t="n">
        <v>0</v>
      </c>
      <c r="AV364" s="19" t="n">
        <v>0.583057795492095</v>
      </c>
      <c r="AW364" s="19" t="n">
        <v>0.381473957467181</v>
      </c>
      <c r="AX364" s="19" t="n">
        <v>0.242293032388405</v>
      </c>
    </row>
    <row r="365">
      <c r="B365" t="s">
        <v>189</v>
      </c>
      <c r="C365" s="19" t="n">
        <v>0.220146266136881</v>
      </c>
      <c r="D365" s="19" t="n">
        <v>0.2499956147784</v>
      </c>
      <c r="E365" s="19" t="n">
        <v>0.2273640250316</v>
      </c>
      <c r="F365" s="19" t="n">
        <v>0.193211892040326</v>
      </c>
      <c r="G365" s="19" t="n">
        <v>0.213691571851048</v>
      </c>
      <c r="H365" s="19" t="n">
        <v>0.162905947833826</v>
      </c>
      <c r="I365" s="19" t="n">
        <v>0.260049765290209</v>
      </c>
      <c r="J365" s="19"/>
      <c r="K365" s="19" t="n">
        <v>0.220384156101568</v>
      </c>
      <c r="L365" s="19" t="n">
        <v>0.220126291196554</v>
      </c>
      <c r="M365" s="19"/>
      <c r="N365" s="19" t="n">
        <v>0.199917863499053</v>
      </c>
      <c r="O365" s="19" t="n">
        <v>0.22014273747542</v>
      </c>
      <c r="P365" s="19" t="n">
        <v>0.231097879812056</v>
      </c>
      <c r="Q365" s="19" t="n">
        <v>0.26315140330556</v>
      </c>
      <c r="R365" s="19" t="n">
        <v>0.250383631627111</v>
      </c>
      <c r="S365" s="19" t="n">
        <v>0.19953966819485</v>
      </c>
      <c r="T365" s="19" t="n">
        <v>0.187797456926573</v>
      </c>
      <c r="U365" s="19" t="n">
        <v>0.324357394000113</v>
      </c>
      <c r="V365" s="19" t="n">
        <v>0.186993672245918</v>
      </c>
      <c r="W365" s="19" t="n">
        <v>0.175406789353429</v>
      </c>
      <c r="X365" s="19" t="n">
        <v>0.252845295920639</v>
      </c>
      <c r="Y365" s="19" t="n">
        <v>0.296789885849295</v>
      </c>
      <c r="Z365" s="19"/>
      <c r="AA365" s="19" t="n">
        <v>0.218430061152381</v>
      </c>
      <c r="AB365" s="19" t="n">
        <v>0.237084237398452</v>
      </c>
      <c r="AC365" s="19" t="n">
        <v>0.237708483083546</v>
      </c>
      <c r="AD365" s="19" t="n">
        <v>0.194548168545811</v>
      </c>
      <c r="AE365" s="19"/>
      <c r="AF365" s="19" t="n">
        <v>0.245418365488275</v>
      </c>
      <c r="AG365" s="19" t="n">
        <v>0.21619662815667</v>
      </c>
      <c r="AH365" s="19" t="n">
        <v>0.273919901794279</v>
      </c>
      <c r="AI365" s="19" t="n">
        <v>0.23003295980269</v>
      </c>
      <c r="AJ365" s="19" t="n">
        <v>0.266219314512889</v>
      </c>
      <c r="AK365" s="19" t="n">
        <v>0.300341249438702</v>
      </c>
      <c r="AL365" s="19" t="n">
        <v>0.194140739163783</v>
      </c>
      <c r="AM365" s="19" t="n">
        <v>0</v>
      </c>
      <c r="AN365" s="19" t="n">
        <v>0.180464991179441</v>
      </c>
      <c r="AO365" s="19" t="n">
        <v>0.223524516379141</v>
      </c>
      <c r="AP365" s="19" t="n">
        <v>0.339024678109347</v>
      </c>
      <c r="AQ365" s="19" t="n">
        <v>0.158366137109331</v>
      </c>
      <c r="AR365" s="19" t="n">
        <v>0.093885666242706</v>
      </c>
      <c r="AS365" s="19" t="n">
        <v>0.108831880209197</v>
      </c>
      <c r="AT365" s="19" t="n">
        <v>0</v>
      </c>
      <c r="AU365" s="19" t="n">
        <v>0.504380017574563</v>
      </c>
      <c r="AV365" s="19" t="n">
        <v>0.197100656412845</v>
      </c>
      <c r="AW365" s="19" t="n">
        <v>0.294727388085214</v>
      </c>
      <c r="AX365" s="19" t="n">
        <v>0</v>
      </c>
    </row>
    <row r="366">
      <c r="B366" t="s">
        <v>190</v>
      </c>
      <c r="C366" s="19" t="n">
        <v>0.225099191131399</v>
      </c>
      <c r="D366" s="19" t="n">
        <v>0.210590707629885</v>
      </c>
      <c r="E366" s="19" t="n">
        <v>0.195808860312919</v>
      </c>
      <c r="F366" s="19" t="n">
        <v>0.210117515120715</v>
      </c>
      <c r="G366" s="19" t="n">
        <v>0.245667207270304</v>
      </c>
      <c r="H366" s="19" t="n">
        <v>0.247935058842156</v>
      </c>
      <c r="I366" s="19" t="n">
        <v>0.238578751801912</v>
      </c>
      <c r="J366" s="19"/>
      <c r="K366" s="19" t="n">
        <v>0.212479641752939</v>
      </c>
      <c r="L366" s="19" t="n">
        <v>0.237620331564107</v>
      </c>
      <c r="M366" s="19"/>
      <c r="N366" s="19" t="n">
        <v>0.185052393421962</v>
      </c>
      <c r="O366" s="19" t="n">
        <v>0.247539695661636</v>
      </c>
      <c r="P366" s="19" t="n">
        <v>0.25904484065322</v>
      </c>
      <c r="Q366" s="19" t="n">
        <v>0.27334604687079</v>
      </c>
      <c r="R366" s="19" t="n">
        <v>0.233290166000169</v>
      </c>
      <c r="S366" s="19" t="n">
        <v>0.225444590286626</v>
      </c>
      <c r="T366" s="19" t="n">
        <v>0.212882526909346</v>
      </c>
      <c r="U366" s="19" t="n">
        <v>0.23632885913261</v>
      </c>
      <c r="V366" s="19" t="n">
        <v>0.214630358465886</v>
      </c>
      <c r="W366" s="19" t="n">
        <v>0.216398151141749</v>
      </c>
      <c r="X366" s="19" t="n">
        <v>0.225315207209343</v>
      </c>
      <c r="Y366" s="19" t="n">
        <v>0.13991638936473</v>
      </c>
      <c r="Z366" s="19"/>
      <c r="AA366" s="19" t="n">
        <v>0.230114084055352</v>
      </c>
      <c r="AB366" s="19" t="n">
        <v>0.238996861704833</v>
      </c>
      <c r="AC366" s="19" t="n">
        <v>0.220177436767379</v>
      </c>
      <c r="AD366" s="19" t="n">
        <v>0.211449916822978</v>
      </c>
      <c r="AE366" s="19"/>
      <c r="AF366" s="19" t="n">
        <v>0.231635803945504</v>
      </c>
      <c r="AG366" s="19" t="n">
        <v>0.245789511651966</v>
      </c>
      <c r="AH366" s="19" t="n">
        <v>0.208797195884358</v>
      </c>
      <c r="AI366" s="19" t="n">
        <v>0.155959881313258</v>
      </c>
      <c r="AJ366" s="19" t="n">
        <v>0.178691558682404</v>
      </c>
      <c r="AK366" s="19" t="n">
        <v>0.157383744755522</v>
      </c>
      <c r="AL366" s="19" t="n">
        <v>0.20426362670717</v>
      </c>
      <c r="AM366" s="19" t="n">
        <v>0.534445761093102</v>
      </c>
      <c r="AN366" s="19" t="n">
        <v>0.237960336119587</v>
      </c>
      <c r="AO366" s="19" t="n">
        <v>0.218144736468545</v>
      </c>
      <c r="AP366" s="19" t="n">
        <v>0.111610984305574</v>
      </c>
      <c r="AQ366" s="19" t="n">
        <v>0.263401513718378</v>
      </c>
      <c r="AR366" s="19" t="n">
        <v>0.391609440364</v>
      </c>
      <c r="AS366" s="19" t="n">
        <v>0.0777789944370755</v>
      </c>
      <c r="AT366" s="19" t="n">
        <v>0.389102592068026</v>
      </c>
      <c r="AU366" s="19" t="n">
        <v>0</v>
      </c>
      <c r="AV366" s="19" t="n">
        <v>0</v>
      </c>
      <c r="AW366" s="19" t="n">
        <v>0</v>
      </c>
      <c r="AX366" s="19" t="n">
        <v>0.277914084528257</v>
      </c>
    </row>
    <row r="367">
      <c r="B367" t="s">
        <v>191</v>
      </c>
      <c r="C367" s="19" t="n">
        <v>0.12452606112855</v>
      </c>
      <c r="D367" s="19" t="n">
        <v>0.117425561414761</v>
      </c>
      <c r="E367" s="19" t="n">
        <v>0.132824332962413</v>
      </c>
      <c r="F367" s="19" t="n">
        <v>0.13798389790394</v>
      </c>
      <c r="G367" s="19" t="n">
        <v>0.135045871528813</v>
      </c>
      <c r="H367" s="19" t="n">
        <v>0.118582999976731</v>
      </c>
      <c r="I367" s="19" t="n">
        <v>0.107004143861257</v>
      </c>
      <c r="J367" s="19"/>
      <c r="K367" s="19" t="n">
        <v>0.123891019224074</v>
      </c>
      <c r="L367" s="19" t="n">
        <v>0.12430226883527</v>
      </c>
      <c r="M367" s="19"/>
      <c r="N367" s="19" t="n">
        <v>0.120805276070093</v>
      </c>
      <c r="O367" s="19" t="n">
        <v>0.151925495317873</v>
      </c>
      <c r="P367" s="19" t="n">
        <v>0.0840595812958257</v>
      </c>
      <c r="Q367" s="19" t="n">
        <v>0.0985276364719657</v>
      </c>
      <c r="R367" s="19" t="n">
        <v>0.129933494964361</v>
      </c>
      <c r="S367" s="19" t="n">
        <v>0.171623436760638</v>
      </c>
      <c r="T367" s="19" t="n">
        <v>0.0726931693289916</v>
      </c>
      <c r="U367" s="19" t="n">
        <v>0.12282471724117</v>
      </c>
      <c r="V367" s="19" t="n">
        <v>0.129866887287552</v>
      </c>
      <c r="W367" s="19" t="n">
        <v>0.156947604067581</v>
      </c>
      <c r="X367" s="19" t="n">
        <v>0.0919208977388729</v>
      </c>
      <c r="Y367" s="19" t="n">
        <v>0.132737989442534</v>
      </c>
      <c r="Z367" s="19"/>
      <c r="AA367" s="19" t="n">
        <v>0.104387367184059</v>
      </c>
      <c r="AB367" s="19" t="n">
        <v>0.145791945776234</v>
      </c>
      <c r="AC367" s="19" t="n">
        <v>0.129567889022649</v>
      </c>
      <c r="AD367" s="19" t="n">
        <v>0.120811884042357</v>
      </c>
      <c r="AE367" s="19"/>
      <c r="AF367" s="19" t="n">
        <v>0.136767505145206</v>
      </c>
      <c r="AG367" s="19" t="n">
        <v>0.115899155410986</v>
      </c>
      <c r="AH367" s="19" t="n">
        <v>0.119162210057241</v>
      </c>
      <c r="AI367" s="19" t="n">
        <v>0.101367712104839</v>
      </c>
      <c r="AJ367" s="19" t="n">
        <v>0.103077435184394</v>
      </c>
      <c r="AK367" s="19" t="n">
        <v>0.140998965814373</v>
      </c>
      <c r="AL367" s="19" t="n">
        <v>0.116861539815799</v>
      </c>
      <c r="AM367" s="19" t="n">
        <v>0</v>
      </c>
      <c r="AN367" s="19" t="n">
        <v>0.13771910672635</v>
      </c>
      <c r="AO367" s="19" t="n">
        <v>0.155700663558538</v>
      </c>
      <c r="AP367" s="19" t="n">
        <v>0.0945807327221101</v>
      </c>
      <c r="AQ367" s="19" t="n">
        <v>0.159552839308095</v>
      </c>
      <c r="AR367" s="19" t="n">
        <v>0.204860508584871</v>
      </c>
      <c r="AS367" s="19" t="n">
        <v>0.108789265320331</v>
      </c>
      <c r="AT367" s="19" t="n">
        <v>0</v>
      </c>
      <c r="AU367" s="19" t="n">
        <v>0.495619982425437</v>
      </c>
      <c r="AV367" s="19" t="n">
        <v>0</v>
      </c>
      <c r="AW367" s="19" t="n">
        <v>0</v>
      </c>
      <c r="AX367" s="19" t="n">
        <v>0</v>
      </c>
    </row>
    <row r="368">
      <c r="B368" t="s">
        <v>192</v>
      </c>
      <c r="C368" s="19" t="n">
        <v>0.0544775093859515</v>
      </c>
      <c r="D368" s="19" t="n">
        <v>0.0245985392941814</v>
      </c>
      <c r="E368" s="19" t="n">
        <v>0.064266762221041</v>
      </c>
      <c r="F368" s="19" t="n">
        <v>0.0842452703131416</v>
      </c>
      <c r="G368" s="19" t="n">
        <v>0.0409752590043584</v>
      </c>
      <c r="H368" s="19" t="n">
        <v>0.0802191026264042</v>
      </c>
      <c r="I368" s="19" t="n">
        <v>0.0358138244390243</v>
      </c>
      <c r="J368" s="19"/>
      <c r="K368" s="19" t="n">
        <v>0.0684623201474061</v>
      </c>
      <c r="L368" s="19" t="n">
        <v>0.040894401100828</v>
      </c>
      <c r="M368" s="19"/>
      <c r="N368" s="19" t="n">
        <v>0.0597630301255952</v>
      </c>
      <c r="O368" s="19" t="n">
        <v>0.0496431282299797</v>
      </c>
      <c r="P368" s="19" t="n">
        <v>0.0180003439272453</v>
      </c>
      <c r="Q368" s="19" t="n">
        <v>0.0370419371895746</v>
      </c>
      <c r="R368" s="19" t="n">
        <v>0.057161600933004</v>
      </c>
      <c r="S368" s="19" t="n">
        <v>0.0635992001252327</v>
      </c>
      <c r="T368" s="19" t="n">
        <v>0.0769967060745446</v>
      </c>
      <c r="U368" s="19" t="n">
        <v>0.0787508701062932</v>
      </c>
      <c r="V368" s="19" t="n">
        <v>0.062029220522633</v>
      </c>
      <c r="W368" s="19" t="n">
        <v>0.0163801516302863</v>
      </c>
      <c r="X368" s="19" t="n">
        <v>0.0827098475206147</v>
      </c>
      <c r="Y368" s="19" t="n">
        <v>0.114408409695444</v>
      </c>
      <c r="Z368" s="19"/>
      <c r="AA368" s="19" t="n">
        <v>0.0387044309028428</v>
      </c>
      <c r="AB368" s="19" t="n">
        <v>0.0454657168809889</v>
      </c>
      <c r="AC368" s="19" t="n">
        <v>0.0475379791593643</v>
      </c>
      <c r="AD368" s="19" t="n">
        <v>0.0864702729497131</v>
      </c>
      <c r="AE368" s="19"/>
      <c r="AF368" s="19" t="n">
        <v>0.0810469929017796</v>
      </c>
      <c r="AG368" s="19" t="n">
        <v>0.0465484246489413</v>
      </c>
      <c r="AH368" s="19" t="n">
        <v>0.0669111373101878</v>
      </c>
      <c r="AI368" s="19" t="n">
        <v>0.0626929472256384</v>
      </c>
      <c r="AJ368" s="19" t="n">
        <v>0.0281923353019952</v>
      </c>
      <c r="AK368" s="19" t="n">
        <v>0.0782552399420228</v>
      </c>
      <c r="AL368" s="19" t="n">
        <v>0.0348594459271116</v>
      </c>
      <c r="AM368" s="19" t="n">
        <v>0</v>
      </c>
      <c r="AN368" s="19" t="n">
        <v>0.0603786790977211</v>
      </c>
      <c r="AO368" s="19" t="n">
        <v>0.0459021113508989</v>
      </c>
      <c r="AP368" s="19" t="n">
        <v>0.0247853631175268</v>
      </c>
      <c r="AQ368" s="19" t="n">
        <v>0.0756724568606129</v>
      </c>
      <c r="AR368" s="19" t="n">
        <v>0.215225611028168</v>
      </c>
      <c r="AS368" s="19" t="n">
        <v>0.0877207170025964</v>
      </c>
      <c r="AT368" s="19" t="n">
        <v>0.296096190633258</v>
      </c>
      <c r="AU368" s="19" t="n">
        <v>0</v>
      </c>
      <c r="AV368" s="19" t="n">
        <v>0</v>
      </c>
      <c r="AW368" s="19" t="n">
        <v>0</v>
      </c>
      <c r="AX368" s="19" t="n">
        <v>0</v>
      </c>
    </row>
    <row r="369">
      <c r="B369" t="s">
        <v>193</v>
      </c>
      <c r="C369" s="19" t="n">
        <v>0.053254204994529</v>
      </c>
      <c r="D369" s="19" t="n">
        <v>0.0511620354305492</v>
      </c>
      <c r="E369" s="19" t="n">
        <v>0.0407118295545369</v>
      </c>
      <c r="F369" s="19" t="n">
        <v>0.0594475293698141</v>
      </c>
      <c r="G369" s="19" t="n">
        <v>0.0752464954485838</v>
      </c>
      <c r="H369" s="19" t="n">
        <v>0.0687860630111386</v>
      </c>
      <c r="I369" s="19" t="n">
        <v>0.0315279057437752</v>
      </c>
      <c r="J369" s="19"/>
      <c r="K369" s="19" t="n">
        <v>0.0634212113891013</v>
      </c>
      <c r="L369" s="19" t="n">
        <v>0.0433923799063365</v>
      </c>
      <c r="M369" s="19"/>
      <c r="N369" s="19" t="n">
        <v>0.0529782829704787</v>
      </c>
      <c r="O369" s="19" t="n">
        <v>0.0463834785257125</v>
      </c>
      <c r="P369" s="19" t="n">
        <v>0.0593670886955211</v>
      </c>
      <c r="Q369" s="19" t="n">
        <v>0.0216085150961896</v>
      </c>
      <c r="R369" s="19" t="n">
        <v>0.0764093585962185</v>
      </c>
      <c r="S369" s="19" t="n">
        <v>0.0207977108788607</v>
      </c>
      <c r="T369" s="19" t="n">
        <v>0.0538924143730131</v>
      </c>
      <c r="U369" s="19" t="n">
        <v>0.0108143918540584</v>
      </c>
      <c r="V369" s="19" t="n">
        <v>0.0755746589916592</v>
      </c>
      <c r="W369" s="19" t="n">
        <v>0.0594393341343083</v>
      </c>
      <c r="X369" s="19" t="n">
        <v>0.102058292428224</v>
      </c>
      <c r="Y369" s="19" t="n">
        <v>0.0794124465440525</v>
      </c>
      <c r="Z369" s="19"/>
      <c r="AA369" s="19" t="n">
        <v>0.0565052710249071</v>
      </c>
      <c r="AB369" s="19" t="n">
        <v>0.0373978977396249</v>
      </c>
      <c r="AC369" s="19" t="n">
        <v>0.0641062221756</v>
      </c>
      <c r="AD369" s="19" t="n">
        <v>0.0558912567772629</v>
      </c>
      <c r="AE369" s="19"/>
      <c r="AF369" s="19" t="n">
        <v>0.0356971596205645</v>
      </c>
      <c r="AG369" s="19" t="n">
        <v>0.0533090249112275</v>
      </c>
      <c r="AH369" s="19" t="n">
        <v>0.0594319818452969</v>
      </c>
      <c r="AI369" s="19" t="n">
        <v>0.0199889258655956</v>
      </c>
      <c r="AJ369" s="19" t="n">
        <v>0.0329216377234396</v>
      </c>
      <c r="AK369" s="19" t="n">
        <v>0.0611986650612601</v>
      </c>
      <c r="AL369" s="19" t="n">
        <v>0.0726705236094498</v>
      </c>
      <c r="AM369" s="19" t="n">
        <v>0</v>
      </c>
      <c r="AN369" s="19" t="n">
        <v>0.0793198414252647</v>
      </c>
      <c r="AO369" s="19" t="n">
        <v>0.0317301983578058</v>
      </c>
      <c r="AP369" s="19" t="n">
        <v>0.0725175305068404</v>
      </c>
      <c r="AQ369" s="19" t="n">
        <v>0.0685542448627545</v>
      </c>
      <c r="AR369" s="19" t="n">
        <v>0</v>
      </c>
      <c r="AS369" s="19" t="n">
        <v>0.111537085003805</v>
      </c>
      <c r="AT369" s="19" t="n">
        <v>0</v>
      </c>
      <c r="AU369" s="19" t="n">
        <v>0</v>
      </c>
      <c r="AV369" s="19" t="n">
        <v>0.21984154809506</v>
      </c>
      <c r="AW369" s="19" t="n">
        <v>0</v>
      </c>
      <c r="AX369" s="19" t="n">
        <v>0</v>
      </c>
    </row>
    <row r="370">
      <c r="B370" t="s">
        <v>77</v>
      </c>
      <c r="C370" s="19" t="n">
        <v>0.0885350782278255</v>
      </c>
      <c r="D370" s="19" t="n">
        <v>0.161987104169614</v>
      </c>
      <c r="E370" s="19" t="n">
        <v>0.0524004827341438</v>
      </c>
      <c r="F370" s="19" t="n">
        <v>0.106657386138386</v>
      </c>
      <c r="G370" s="19" t="n">
        <v>0.0860754665812638</v>
      </c>
      <c r="H370" s="19" t="n">
        <v>0.0956839572513415</v>
      </c>
      <c r="I370" s="19" t="n">
        <v>0.051989276555498</v>
      </c>
      <c r="J370" s="19"/>
      <c r="K370" s="19" t="n">
        <v>0.0536554425839546</v>
      </c>
      <c r="L370" s="19" t="n">
        <v>0.12262890185864</v>
      </c>
      <c r="M370" s="19"/>
      <c r="N370" s="19" t="n">
        <v>0.0853715922510652</v>
      </c>
      <c r="O370" s="19" t="n">
        <v>0.0938526529346592</v>
      </c>
      <c r="P370" s="19" t="n">
        <v>0.0662780839442081</v>
      </c>
      <c r="Q370" s="19" t="n">
        <v>0.0741187185284437</v>
      </c>
      <c r="R370" s="19" t="n">
        <v>0.048364551002013</v>
      </c>
      <c r="S370" s="19" t="n">
        <v>0.143284940397565</v>
      </c>
      <c r="T370" s="19" t="n">
        <v>0.0999569363435685</v>
      </c>
      <c r="U370" s="19" t="n">
        <v>0.0551590848636113</v>
      </c>
      <c r="V370" s="19" t="n">
        <v>0.0981899576705074</v>
      </c>
      <c r="W370" s="19" t="n">
        <v>0.103039834595129</v>
      </c>
      <c r="X370" s="19" t="n">
        <v>0.0827338544311704</v>
      </c>
      <c r="Y370" s="19" t="n">
        <v>0.0566584806025138</v>
      </c>
      <c r="Z370" s="19"/>
      <c r="AA370" s="19" t="n">
        <v>0.0572822884749684</v>
      </c>
      <c r="AB370" s="19" t="n">
        <v>0.0806139383009573</v>
      </c>
      <c r="AC370" s="19" t="n">
        <v>0.0766123894701385</v>
      </c>
      <c r="AD370" s="19" t="n">
        <v>0.135498144444836</v>
      </c>
      <c r="AE370" s="19"/>
      <c r="AF370" s="19" t="n">
        <v>0.0257610890696274</v>
      </c>
      <c r="AG370" s="19" t="n">
        <v>0.085163674324877</v>
      </c>
      <c r="AH370" s="19" t="n">
        <v>0.0930641905300239</v>
      </c>
      <c r="AI370" s="19" t="n">
        <v>0.0369159803000213</v>
      </c>
      <c r="AJ370" s="19" t="n">
        <v>0.216441837385558</v>
      </c>
      <c r="AK370" s="19" t="n">
        <v>0</v>
      </c>
      <c r="AL370" s="19" t="n">
        <v>0.0900417614106874</v>
      </c>
      <c r="AM370" s="19" t="n">
        <v>0</v>
      </c>
      <c r="AN370" s="19" t="n">
        <v>0.0440108338809175</v>
      </c>
      <c r="AO370" s="19" t="n">
        <v>0.161037262933071</v>
      </c>
      <c r="AP370" s="19" t="n">
        <v>0.156992326491144</v>
      </c>
      <c r="AQ370" s="19" t="n">
        <v>0.148798849150601</v>
      </c>
      <c r="AR370" s="19" t="n">
        <v>0</v>
      </c>
      <c r="AS370" s="19" t="n">
        <v>0</v>
      </c>
      <c r="AT370" s="19" t="n">
        <v>0.314801217298716</v>
      </c>
      <c r="AU370" s="19" t="n">
        <v>0</v>
      </c>
      <c r="AV370" s="19" t="n">
        <v>0</v>
      </c>
      <c r="AW370" s="19" t="n">
        <v>0</v>
      </c>
      <c r="AX370" s="19" t="n">
        <v>0</v>
      </c>
    </row>
    <row r="371">
      <c r="C371" s="19"/>
      <c r="D371" s="19"/>
      <c r="E371" s="19"/>
      <c r="F371" s="19"/>
      <c r="G371" s="19"/>
      <c r="H371" s="19"/>
      <c r="I371" s="19"/>
      <c r="J371" s="19"/>
      <c r="K371" s="19"/>
      <c r="L371" s="19"/>
      <c r="M371" s="19"/>
      <c r="N371" s="19"/>
      <c r="O371" s="19"/>
      <c r="P371" s="19"/>
      <c r="Q371" s="19"/>
      <c r="R371" s="19"/>
      <c r="S371" s="19"/>
      <c r="T371" s="19"/>
      <c r="U371" s="19"/>
      <c r="V371" s="19"/>
      <c r="W371" s="19"/>
      <c r="X371" s="19"/>
      <c r="Y371" s="19"/>
      <c r="Z371" s="19"/>
      <c r="AA371" s="19"/>
      <c r="AB371" s="19"/>
      <c r="AC371" s="19"/>
      <c r="AD371" s="19"/>
      <c r="AE371" s="19"/>
      <c r="AF371" s="19"/>
      <c r="AG371" s="19"/>
      <c r="AH371" s="19"/>
      <c r="AI371" s="19"/>
      <c r="AJ371" s="19"/>
      <c r="AK371" s="19"/>
      <c r="AL371" s="19"/>
      <c r="AM371" s="19"/>
      <c r="AN371" s="19"/>
      <c r="AO371" s="19"/>
      <c r="AP371" s="19"/>
      <c r="AQ371" s="19"/>
      <c r="AR371" s="19"/>
      <c r="AS371" s="19"/>
      <c r="AT371" s="19"/>
      <c r="AU371" s="19"/>
      <c r="AV371" s="19"/>
      <c r="AW371" s="19"/>
      <c r="AX371" s="19"/>
    </row>
    <row r="372">
      <c r="B372" s="7" t="s">
        <v>203</v>
      </c>
      <c r="C372" s="19"/>
      <c r="D372" s="19"/>
      <c r="E372" s="19"/>
      <c r="F372" s="19"/>
      <c r="G372" s="19"/>
      <c r="H372" s="19"/>
      <c r="I372" s="19"/>
      <c r="J372" s="19"/>
      <c r="K372" s="19"/>
      <c r="L372" s="19"/>
      <c r="M372" s="19"/>
      <c r="N372" s="19"/>
      <c r="O372" s="19"/>
      <c r="P372" s="19"/>
      <c r="Q372" s="19"/>
      <c r="R372" s="19"/>
      <c r="S372" s="19"/>
      <c r="T372" s="19"/>
      <c r="U372" s="19"/>
      <c r="V372" s="19"/>
      <c r="W372" s="19"/>
      <c r="X372" s="19"/>
      <c r="Y372" s="19"/>
      <c r="Z372" s="19"/>
      <c r="AA372" s="19"/>
      <c r="AB372" s="19"/>
      <c r="AC372" s="19"/>
      <c r="AD372" s="19"/>
      <c r="AE372" s="19"/>
      <c r="AF372" s="19"/>
      <c r="AG372" s="19"/>
      <c r="AH372" s="19"/>
      <c r="AI372" s="19"/>
      <c r="AJ372" s="19"/>
      <c r="AK372" s="19"/>
      <c r="AL372" s="19"/>
      <c r="AM372" s="19"/>
      <c r="AN372" s="19"/>
      <c r="AO372" s="19"/>
      <c r="AP372" s="19"/>
      <c r="AQ372" s="19"/>
      <c r="AR372" s="19"/>
      <c r="AS372" s="19"/>
      <c r="AT372" s="19"/>
      <c r="AU372" s="19"/>
      <c r="AV372" s="19"/>
      <c r="AW372" s="19"/>
      <c r="AX372" s="19"/>
    </row>
    <row r="373">
      <c r="B373" s="23" t="s">
        <v>79</v>
      </c>
      <c r="C373" s="19"/>
      <c r="D373" s="19"/>
      <c r="E373" s="19"/>
      <c r="F373" s="19"/>
      <c r="G373" s="19"/>
      <c r="H373" s="19"/>
      <c r="I373" s="19"/>
      <c r="J373" s="19"/>
      <c r="K373" s="19"/>
      <c r="L373" s="19"/>
      <c r="M373" s="19"/>
      <c r="N373" s="19"/>
      <c r="O373" s="19"/>
      <c r="P373" s="19"/>
      <c r="Q373" s="19"/>
      <c r="R373" s="19"/>
      <c r="S373" s="19"/>
      <c r="T373" s="19"/>
      <c r="U373" s="19"/>
      <c r="V373" s="19"/>
      <c r="W373" s="19"/>
      <c r="X373" s="19"/>
      <c r="Y373" s="19"/>
      <c r="Z373" s="19"/>
      <c r="AA373" s="19"/>
      <c r="AB373" s="19"/>
      <c r="AC373" s="19"/>
      <c r="AD373" s="19"/>
      <c r="AE373" s="19"/>
      <c r="AF373" s="19"/>
      <c r="AG373" s="19"/>
      <c r="AH373" s="19"/>
      <c r="AI373" s="19"/>
      <c r="AJ373" s="19"/>
      <c r="AK373" s="19"/>
      <c r="AL373" s="19"/>
      <c r="AM373" s="19"/>
      <c r="AN373" s="19"/>
      <c r="AO373" s="19"/>
      <c r="AP373" s="19"/>
      <c r="AQ373" s="19"/>
      <c r="AR373" s="19"/>
      <c r="AS373" s="19"/>
      <c r="AT373" s="19"/>
      <c r="AU373" s="19"/>
      <c r="AV373" s="19"/>
      <c r="AW373" s="19"/>
      <c r="AX373" s="19"/>
    </row>
    <row r="374">
      <c r="B374" t="s">
        <v>187</v>
      </c>
      <c r="C374" s="19" t="n">
        <v>0.0451486158205795</v>
      </c>
      <c r="D374" s="19" t="n">
        <v>0.0411232732585811</v>
      </c>
      <c r="E374" s="19" t="n">
        <v>0.0805918783421724</v>
      </c>
      <c r="F374" s="19" t="n">
        <v>0.0524211516843279</v>
      </c>
      <c r="G374" s="19" t="n">
        <v>0.0317710191886818</v>
      </c>
      <c r="H374" s="19" t="n">
        <v>0.0263001584182395</v>
      </c>
      <c r="I374" s="19" t="n">
        <v>0.0366200404079392</v>
      </c>
      <c r="J374" s="19"/>
      <c r="K374" s="19" t="n">
        <v>0.0539831813758392</v>
      </c>
      <c r="L374" s="19" t="n">
        <v>0.0365781513930252</v>
      </c>
      <c r="M374" s="19"/>
      <c r="N374" s="19" t="n">
        <v>0.0908856412785722</v>
      </c>
      <c r="O374" s="19" t="n">
        <v>0.024997742782311</v>
      </c>
      <c r="P374" s="19" t="n">
        <v>0.029875572295624</v>
      </c>
      <c r="Q374" s="19" t="n">
        <v>0.0405242658490595</v>
      </c>
      <c r="R374" s="19" t="n">
        <v>0.0365894326910715</v>
      </c>
      <c r="S374" s="19" t="n">
        <v>0.0419364129521438</v>
      </c>
      <c r="T374" s="19" t="n">
        <v>0.0296337406728091</v>
      </c>
      <c r="U374" s="19" t="n">
        <v>0.0603890088297235</v>
      </c>
      <c r="V374" s="19" t="n">
        <v>0.0569672193685194</v>
      </c>
      <c r="W374" s="19" t="n">
        <v>0.0445908816041184</v>
      </c>
      <c r="X374" s="19" t="n">
        <v>0.0101856036139488</v>
      </c>
      <c r="Y374" s="19" t="n">
        <v>0.0413529943790025</v>
      </c>
      <c r="Z374" s="19"/>
      <c r="AA374" s="19" t="n">
        <v>0.0600268840509261</v>
      </c>
      <c r="AB374" s="19" t="n">
        <v>0.0436861302384245</v>
      </c>
      <c r="AC374" s="19" t="n">
        <v>0.0370464568594032</v>
      </c>
      <c r="AD374" s="19" t="n">
        <v>0.0369546581350391</v>
      </c>
      <c r="AE374" s="19"/>
      <c r="AF374" s="19" t="n">
        <v>0.0664133283809855</v>
      </c>
      <c r="AG374" s="19" t="n">
        <v>0.0222515676387239</v>
      </c>
      <c r="AH374" s="19" t="n">
        <v>0.0597953854363674</v>
      </c>
      <c r="AI374" s="19" t="n">
        <v>0.126518696421433</v>
      </c>
      <c r="AJ374" s="19" t="n">
        <v>0.0596706931776597</v>
      </c>
      <c r="AK374" s="19" t="n">
        <v>0.0286742078995374</v>
      </c>
      <c r="AL374" s="19" t="n">
        <v>0.0717606137524521</v>
      </c>
      <c r="AM374" s="19" t="n">
        <v>0.465554238906898</v>
      </c>
      <c r="AN374" s="19" t="n">
        <v>0.0732813127047822</v>
      </c>
      <c r="AO374" s="19" t="n">
        <v>0.0409039196078772</v>
      </c>
      <c r="AP374" s="19" t="n">
        <v>0.0280457151311961</v>
      </c>
      <c r="AQ374" s="19" t="n">
        <v>0.035015252725608</v>
      </c>
      <c r="AR374" s="19" t="n">
        <v>0</v>
      </c>
      <c r="AS374" s="19" t="n">
        <v>0.0957280519601972</v>
      </c>
      <c r="AT374" s="19" t="n">
        <v>0</v>
      </c>
      <c r="AU374" s="19" t="n">
        <v>0.495619982425437</v>
      </c>
      <c r="AV374" s="19" t="n">
        <v>0</v>
      </c>
      <c r="AW374" s="19" t="n">
        <v>0</v>
      </c>
      <c r="AX374" s="19" t="n">
        <v>0</v>
      </c>
    </row>
    <row r="375">
      <c r="B375" t="s">
        <v>188</v>
      </c>
      <c r="C375" s="19" t="n">
        <v>0.114688903497396</v>
      </c>
      <c r="D375" s="19" t="n">
        <v>0.128059765421597</v>
      </c>
      <c r="E375" s="19" t="n">
        <v>0.154914555755515</v>
      </c>
      <c r="F375" s="19" t="n">
        <v>0.0938623401032955</v>
      </c>
      <c r="G375" s="19" t="n">
        <v>0.0963589244863391</v>
      </c>
      <c r="H375" s="19" t="n">
        <v>0.078644945565655</v>
      </c>
      <c r="I375" s="19" t="n">
        <v>0.129121714671563</v>
      </c>
      <c r="J375" s="19"/>
      <c r="K375" s="19" t="n">
        <v>0.137144818065715</v>
      </c>
      <c r="L375" s="19" t="n">
        <v>0.0929042193103914</v>
      </c>
      <c r="M375" s="19"/>
      <c r="N375" s="19" t="n">
        <v>0.172298212098599</v>
      </c>
      <c r="O375" s="19" t="n">
        <v>0.103447459069709</v>
      </c>
      <c r="P375" s="19" t="n">
        <v>0.147104344959787</v>
      </c>
      <c r="Q375" s="19" t="n">
        <v>0.136130527228313</v>
      </c>
      <c r="R375" s="19" t="n">
        <v>0.106877355212833</v>
      </c>
      <c r="S375" s="19" t="n">
        <v>0.0952508012793316</v>
      </c>
      <c r="T375" s="19" t="n">
        <v>0.107202023881535</v>
      </c>
      <c r="U375" s="19" t="n">
        <v>0.102215336457096</v>
      </c>
      <c r="V375" s="19" t="n">
        <v>0.116437194220808</v>
      </c>
      <c r="W375" s="19" t="n">
        <v>0.052922115801624</v>
      </c>
      <c r="X375" s="19" t="n">
        <v>0.0808331048395777</v>
      </c>
      <c r="Y375" s="19" t="n">
        <v>0.0929559257568937</v>
      </c>
      <c r="Z375" s="19"/>
      <c r="AA375" s="19" t="n">
        <v>0.140476058594226</v>
      </c>
      <c r="AB375" s="19" t="n">
        <v>0.0948213110828023</v>
      </c>
      <c r="AC375" s="19" t="n">
        <v>0.127601620271533</v>
      </c>
      <c r="AD375" s="19" t="n">
        <v>0.0970875793148796</v>
      </c>
      <c r="AE375" s="19"/>
      <c r="AF375" s="19" t="n">
        <v>0.197166172238166</v>
      </c>
      <c r="AG375" s="19" t="n">
        <v>0.0964716259470235</v>
      </c>
      <c r="AH375" s="19" t="n">
        <v>0.083173795134287</v>
      </c>
      <c r="AI375" s="19" t="n">
        <v>0.193610449323272</v>
      </c>
      <c r="AJ375" s="19" t="n">
        <v>0.0965119274933347</v>
      </c>
      <c r="AK375" s="19" t="n">
        <v>0.183538341472069</v>
      </c>
      <c r="AL375" s="19" t="n">
        <v>0.104263108915362</v>
      </c>
      <c r="AM375" s="19" t="n">
        <v>0</v>
      </c>
      <c r="AN375" s="19" t="n">
        <v>0.147703538410566</v>
      </c>
      <c r="AO375" s="19" t="n">
        <v>0.0644499712480389</v>
      </c>
      <c r="AP375" s="19" t="n">
        <v>0.19071953421296</v>
      </c>
      <c r="AQ375" s="19" t="n">
        <v>0.061430920607878</v>
      </c>
      <c r="AR375" s="19" t="n">
        <v>0.093885666242706</v>
      </c>
      <c r="AS375" s="19" t="n">
        <v>0.211597407629999</v>
      </c>
      <c r="AT375" s="19" t="n">
        <v>0</v>
      </c>
      <c r="AU375" s="19" t="n">
        <v>0</v>
      </c>
      <c r="AV375" s="19" t="n">
        <v>0.78015845190494</v>
      </c>
      <c r="AW375" s="19" t="n">
        <v>0.676201345552395</v>
      </c>
      <c r="AX375" s="19" t="n">
        <v>0.242293032388405</v>
      </c>
    </row>
    <row r="376">
      <c r="B376" t="s">
        <v>189</v>
      </c>
      <c r="C376" s="19" t="n">
        <v>0.160231665965822</v>
      </c>
      <c r="D376" s="19" t="n">
        <v>0.202726146312186</v>
      </c>
      <c r="E376" s="19" t="n">
        <v>0.200662661141588</v>
      </c>
      <c r="F376" s="19" t="n">
        <v>0.190632230603379</v>
      </c>
      <c r="G376" s="19" t="n">
        <v>0.129431157448554</v>
      </c>
      <c r="H376" s="19" t="n">
        <v>0.112623120441018</v>
      </c>
      <c r="I376" s="19" t="n">
        <v>0.131682653464957</v>
      </c>
      <c r="J376" s="19"/>
      <c r="K376" s="19" t="n">
        <v>0.166206917836767</v>
      </c>
      <c r="L376" s="19" t="n">
        <v>0.154559919649338</v>
      </c>
      <c r="M376" s="19"/>
      <c r="N376" s="19" t="n">
        <v>0.190400259730298</v>
      </c>
      <c r="O376" s="19" t="n">
        <v>0.144064118717084</v>
      </c>
      <c r="P376" s="19" t="n">
        <v>0.149429577255055</v>
      </c>
      <c r="Q376" s="19" t="n">
        <v>0.174825547701087</v>
      </c>
      <c r="R376" s="19" t="n">
        <v>0.153191009578157</v>
      </c>
      <c r="S376" s="19" t="n">
        <v>0.127126624004576</v>
      </c>
      <c r="T376" s="19" t="n">
        <v>0.152516025630929</v>
      </c>
      <c r="U376" s="19" t="n">
        <v>0.104221868240138</v>
      </c>
      <c r="V376" s="19" t="n">
        <v>0.212778781886047</v>
      </c>
      <c r="W376" s="19" t="n">
        <v>0.137320967395505</v>
      </c>
      <c r="X376" s="19" t="n">
        <v>0.150680536493557</v>
      </c>
      <c r="Y376" s="19" t="n">
        <v>0.177803601250566</v>
      </c>
      <c r="Z376" s="19"/>
      <c r="AA376" s="19" t="n">
        <v>0.191204178605027</v>
      </c>
      <c r="AB376" s="19" t="n">
        <v>0.159714058959075</v>
      </c>
      <c r="AC376" s="19" t="n">
        <v>0.153434233868613</v>
      </c>
      <c r="AD376" s="19" t="n">
        <v>0.133544108893334</v>
      </c>
      <c r="AE376" s="19"/>
      <c r="AF376" s="19" t="n">
        <v>0.206506370410194</v>
      </c>
      <c r="AG376" s="19" t="n">
        <v>0.119248417211054</v>
      </c>
      <c r="AH376" s="19" t="n">
        <v>0.14831546957117</v>
      </c>
      <c r="AI376" s="19" t="n">
        <v>0.250608303743774</v>
      </c>
      <c r="AJ376" s="19" t="n">
        <v>0.126194095611096</v>
      </c>
      <c r="AK376" s="19" t="n">
        <v>0.21787952863295</v>
      </c>
      <c r="AL376" s="19" t="n">
        <v>0.171953385762162</v>
      </c>
      <c r="AM376" s="19" t="n">
        <v>0</v>
      </c>
      <c r="AN376" s="19" t="n">
        <v>0.200095058620572</v>
      </c>
      <c r="AO376" s="19" t="n">
        <v>0.234579341051485</v>
      </c>
      <c r="AP376" s="19" t="n">
        <v>0.226347991513334</v>
      </c>
      <c r="AQ376" s="19" t="n">
        <v>0.15375131081441</v>
      </c>
      <c r="AR376" s="19" t="n">
        <v>0</v>
      </c>
      <c r="AS376" s="19" t="n">
        <v>0.1807871097649</v>
      </c>
      <c r="AT376" s="19" t="n">
        <v>0</v>
      </c>
      <c r="AU376" s="19" t="n">
        <v>0</v>
      </c>
      <c r="AV376" s="19" t="n">
        <v>0</v>
      </c>
      <c r="AW376" s="19" t="n">
        <v>0.323798654447605</v>
      </c>
      <c r="AX376" s="19" t="n">
        <v>0.479792883083338</v>
      </c>
    </row>
    <row r="377">
      <c r="B377" t="s">
        <v>190</v>
      </c>
      <c r="C377" s="19" t="n">
        <v>0.183980436236904</v>
      </c>
      <c r="D377" s="19" t="n">
        <v>0.173209734907271</v>
      </c>
      <c r="E377" s="19" t="n">
        <v>0.206417238699664</v>
      </c>
      <c r="F377" s="19" t="n">
        <v>0.169788439070483</v>
      </c>
      <c r="G377" s="19" t="n">
        <v>0.201313656802608</v>
      </c>
      <c r="H377" s="19" t="n">
        <v>0.184739611667729</v>
      </c>
      <c r="I377" s="19" t="n">
        <v>0.169760645705406</v>
      </c>
      <c r="J377" s="19"/>
      <c r="K377" s="19" t="n">
        <v>0.197751311478982</v>
      </c>
      <c r="L377" s="19" t="n">
        <v>0.170730616381686</v>
      </c>
      <c r="M377" s="19"/>
      <c r="N377" s="19" t="n">
        <v>0.172380228112741</v>
      </c>
      <c r="O377" s="19" t="n">
        <v>0.19542452150475</v>
      </c>
      <c r="P377" s="19" t="n">
        <v>0.182571116023328</v>
      </c>
      <c r="Q377" s="19" t="n">
        <v>0.219932534134523</v>
      </c>
      <c r="R377" s="19" t="n">
        <v>0.232507361862389</v>
      </c>
      <c r="S377" s="19" t="n">
        <v>0.227929280618185</v>
      </c>
      <c r="T377" s="19" t="n">
        <v>0.193501467911951</v>
      </c>
      <c r="U377" s="19" t="n">
        <v>0.258798567505896</v>
      </c>
      <c r="V377" s="19" t="n">
        <v>0.0975874741685665</v>
      </c>
      <c r="W377" s="19" t="n">
        <v>0.15003915530287</v>
      </c>
      <c r="X377" s="19" t="n">
        <v>0.169680562553383</v>
      </c>
      <c r="Y377" s="19" t="n">
        <v>0.156376226837397</v>
      </c>
      <c r="Z377" s="19"/>
      <c r="AA377" s="19" t="n">
        <v>0.192558938708721</v>
      </c>
      <c r="AB377" s="19" t="n">
        <v>0.171394304267948</v>
      </c>
      <c r="AC377" s="19" t="n">
        <v>0.216640046141667</v>
      </c>
      <c r="AD377" s="19" t="n">
        <v>0.161829453559512</v>
      </c>
      <c r="AE377" s="19"/>
      <c r="AF377" s="19" t="n">
        <v>0.200717793437603</v>
      </c>
      <c r="AG377" s="19" t="n">
        <v>0.18706820522626</v>
      </c>
      <c r="AH377" s="19" t="n">
        <v>0.156327052318563</v>
      </c>
      <c r="AI377" s="19" t="n">
        <v>0.176493125398885</v>
      </c>
      <c r="AJ377" s="19" t="n">
        <v>0.288522414517684</v>
      </c>
      <c r="AK377" s="19" t="n">
        <v>0.202338382181272</v>
      </c>
      <c r="AL377" s="19" t="n">
        <v>0.208987238808182</v>
      </c>
      <c r="AM377" s="19" t="n">
        <v>0</v>
      </c>
      <c r="AN377" s="19" t="n">
        <v>0.16941798643881</v>
      </c>
      <c r="AO377" s="19" t="n">
        <v>0.156585344042594</v>
      </c>
      <c r="AP377" s="19" t="n">
        <v>0.201220518081938</v>
      </c>
      <c r="AQ377" s="19" t="n">
        <v>0.154041987957645</v>
      </c>
      <c r="AR377" s="19" t="n">
        <v>0.193420104217876</v>
      </c>
      <c r="AS377" s="19" t="n">
        <v>0.217578530640662</v>
      </c>
      <c r="AT377" s="19" t="n">
        <v>0</v>
      </c>
      <c r="AU377" s="19" t="n">
        <v>0</v>
      </c>
      <c r="AV377" s="19" t="n">
        <v>0</v>
      </c>
      <c r="AW377" s="19" t="n">
        <v>0</v>
      </c>
      <c r="AX377" s="19" t="n">
        <v>0.277914084528257</v>
      </c>
    </row>
    <row r="378">
      <c r="B378" t="s">
        <v>191</v>
      </c>
      <c r="C378" s="19" t="n">
        <v>0.144250319776047</v>
      </c>
      <c r="D378" s="19" t="n">
        <v>0.155791992922157</v>
      </c>
      <c r="E378" s="19" t="n">
        <v>0.147603058868826</v>
      </c>
      <c r="F378" s="19" t="n">
        <v>0.16157772440173</v>
      </c>
      <c r="G378" s="19" t="n">
        <v>0.143286869388406</v>
      </c>
      <c r="H378" s="19" t="n">
        <v>0.141057621446458</v>
      </c>
      <c r="I378" s="19" t="n">
        <v>0.122803759737904</v>
      </c>
      <c r="J378" s="19"/>
      <c r="K378" s="19" t="n">
        <v>0.144120535458479</v>
      </c>
      <c r="L378" s="19" t="n">
        <v>0.14451575848813</v>
      </c>
      <c r="M378" s="19"/>
      <c r="N378" s="19" t="n">
        <v>0.126712117651595</v>
      </c>
      <c r="O378" s="19" t="n">
        <v>0.191742641577657</v>
      </c>
      <c r="P378" s="19" t="n">
        <v>0.136119668984945</v>
      </c>
      <c r="Q378" s="19" t="n">
        <v>0.113320085471576</v>
      </c>
      <c r="R378" s="19" t="n">
        <v>0.126456376149273</v>
      </c>
      <c r="S378" s="19" t="n">
        <v>0.16519916109303</v>
      </c>
      <c r="T378" s="19" t="n">
        <v>0.147052957482405</v>
      </c>
      <c r="U378" s="19" t="n">
        <v>0.112233469843325</v>
      </c>
      <c r="V378" s="19" t="n">
        <v>0.128286720401105</v>
      </c>
      <c r="W378" s="19" t="n">
        <v>0.170811196300319</v>
      </c>
      <c r="X378" s="19" t="n">
        <v>0.125002565379403</v>
      </c>
      <c r="Y378" s="19" t="n">
        <v>0.159625155083717</v>
      </c>
      <c r="Z378" s="19"/>
      <c r="AA378" s="19" t="n">
        <v>0.119617068248081</v>
      </c>
      <c r="AB378" s="19" t="n">
        <v>0.154767493213701</v>
      </c>
      <c r="AC378" s="19" t="n">
        <v>0.140148800162604</v>
      </c>
      <c r="AD378" s="19" t="n">
        <v>0.165310501316083</v>
      </c>
      <c r="AE378" s="19"/>
      <c r="AF378" s="19" t="n">
        <v>0.13779526456693</v>
      </c>
      <c r="AG378" s="19" t="n">
        <v>0.142264046291884</v>
      </c>
      <c r="AH378" s="19" t="n">
        <v>0.11044140983324</v>
      </c>
      <c r="AI378" s="19" t="n">
        <v>0.0743179852940874</v>
      </c>
      <c r="AJ378" s="19" t="n">
        <v>0.149099632020685</v>
      </c>
      <c r="AK378" s="19" t="n">
        <v>0.176862976901726</v>
      </c>
      <c r="AL378" s="19" t="n">
        <v>0.196121824194402</v>
      </c>
      <c r="AM378" s="19" t="n">
        <v>0</v>
      </c>
      <c r="AN378" s="19" t="n">
        <v>0.143157164864061</v>
      </c>
      <c r="AO378" s="19" t="n">
        <v>0.184320906107648</v>
      </c>
      <c r="AP378" s="19" t="n">
        <v>0.0781106085706824</v>
      </c>
      <c r="AQ378" s="19" t="n">
        <v>0.156972445689811</v>
      </c>
      <c r="AR378" s="19" t="n">
        <v>0.104566768874257</v>
      </c>
      <c r="AS378" s="19" t="n">
        <v>0.0950510979978406</v>
      </c>
      <c r="AT378" s="19" t="n">
        <v>0.296096190633258</v>
      </c>
      <c r="AU378" s="19" t="n">
        <v>0.504380017574563</v>
      </c>
      <c r="AV378" s="19" t="n">
        <v>0.21984154809506</v>
      </c>
      <c r="AW378" s="19" t="n">
        <v>0</v>
      </c>
      <c r="AX378" s="19" t="n">
        <v>0</v>
      </c>
    </row>
    <row r="379">
      <c r="B379" t="s">
        <v>192</v>
      </c>
      <c r="C379" s="19" t="n">
        <v>0.0751878074857068</v>
      </c>
      <c r="D379" s="19" t="n">
        <v>0.045898960445722</v>
      </c>
      <c r="E379" s="19" t="n">
        <v>0.0688809876933435</v>
      </c>
      <c r="F379" s="19" t="n">
        <v>0.0765451236415975</v>
      </c>
      <c r="G379" s="19" t="n">
        <v>0.0833225908484986</v>
      </c>
      <c r="H379" s="19" t="n">
        <v>0.0983327971551209</v>
      </c>
      <c r="I379" s="19" t="n">
        <v>0.0763941912186348</v>
      </c>
      <c r="J379" s="19"/>
      <c r="K379" s="19" t="n">
        <v>0.0852992239977037</v>
      </c>
      <c r="L379" s="19" t="n">
        <v>0.0644384248478761</v>
      </c>
      <c r="M379" s="19"/>
      <c r="N379" s="19" t="n">
        <v>0.073826735559868</v>
      </c>
      <c r="O379" s="19" t="n">
        <v>0.0724534112461239</v>
      </c>
      <c r="P379" s="19" t="n">
        <v>0.0665693348514745</v>
      </c>
      <c r="Q379" s="19" t="n">
        <v>0.0259533433531107</v>
      </c>
      <c r="R379" s="19" t="n">
        <v>0.0704203094665146</v>
      </c>
      <c r="S379" s="19" t="n">
        <v>0.0900006225275597</v>
      </c>
      <c r="T379" s="19" t="n">
        <v>0.0738502850869428</v>
      </c>
      <c r="U379" s="19" t="n">
        <v>0.057257105652823</v>
      </c>
      <c r="V379" s="19" t="n">
        <v>0.114673434849428</v>
      </c>
      <c r="W379" s="19" t="n">
        <v>0.0815713909822889</v>
      </c>
      <c r="X379" s="19" t="n">
        <v>0.0832454079156901</v>
      </c>
      <c r="Y379" s="19" t="n">
        <v>0.0808090222614157</v>
      </c>
      <c r="Z379" s="19"/>
      <c r="AA379" s="19" t="n">
        <v>0.0651411053503573</v>
      </c>
      <c r="AB379" s="19" t="n">
        <v>0.0805691625219611</v>
      </c>
      <c r="AC379" s="19" t="n">
        <v>0.0912097716030511</v>
      </c>
      <c r="AD379" s="19" t="n">
        <v>0.0682607375170585</v>
      </c>
      <c r="AE379" s="19"/>
      <c r="AF379" s="19" t="n">
        <v>0.0534684899646281</v>
      </c>
      <c r="AG379" s="19" t="n">
        <v>0.0787468573165922</v>
      </c>
      <c r="AH379" s="19" t="n">
        <v>0.0872700018486977</v>
      </c>
      <c r="AI379" s="19" t="n">
        <v>0.086258790083012</v>
      </c>
      <c r="AJ379" s="19" t="n">
        <v>0.0333282276614782</v>
      </c>
      <c r="AK379" s="19" t="n">
        <v>0.064136390127218</v>
      </c>
      <c r="AL379" s="19" t="n">
        <v>0.0648380396353638</v>
      </c>
      <c r="AM379" s="19" t="n">
        <v>0</v>
      </c>
      <c r="AN379" s="19" t="n">
        <v>0.0690287918571722</v>
      </c>
      <c r="AO379" s="19" t="n">
        <v>0.0612180525040525</v>
      </c>
      <c r="AP379" s="19" t="n">
        <v>0.0482059197887157</v>
      </c>
      <c r="AQ379" s="19" t="n">
        <v>0.116340736812933</v>
      </c>
      <c r="AR379" s="19" t="n">
        <v>0.208240410997885</v>
      </c>
      <c r="AS379" s="19" t="n">
        <v>0.111537085003805</v>
      </c>
      <c r="AT379" s="19" t="n">
        <v>0</v>
      </c>
      <c r="AU379" s="19" t="n">
        <v>0</v>
      </c>
      <c r="AV379" s="19" t="n">
        <v>0</v>
      </c>
      <c r="AW379" s="19" t="n">
        <v>0</v>
      </c>
      <c r="AX379" s="19" t="n">
        <v>0</v>
      </c>
    </row>
    <row r="380">
      <c r="B380" t="s">
        <v>193</v>
      </c>
      <c r="C380" s="19" t="n">
        <v>0.0705652340446657</v>
      </c>
      <c r="D380" s="19" t="n">
        <v>0.0715254375269332</v>
      </c>
      <c r="E380" s="19" t="n">
        <v>0.0406090686758564</v>
      </c>
      <c r="F380" s="19" t="n">
        <v>0.0897679715288319</v>
      </c>
      <c r="G380" s="19" t="n">
        <v>0.093493968622554</v>
      </c>
      <c r="H380" s="19" t="n">
        <v>0.0848467091609247</v>
      </c>
      <c r="I380" s="19" t="n">
        <v>0.0505142204392227</v>
      </c>
      <c r="J380" s="19"/>
      <c r="K380" s="19" t="n">
        <v>0.0811593322926364</v>
      </c>
      <c r="L380" s="19" t="n">
        <v>0.0603036514263185</v>
      </c>
      <c r="M380" s="19"/>
      <c r="N380" s="19" t="n">
        <v>0.0398394739895975</v>
      </c>
      <c r="O380" s="19" t="n">
        <v>0.0684329937680154</v>
      </c>
      <c r="P380" s="19" t="n">
        <v>0.0701551888861359</v>
      </c>
      <c r="Q380" s="19" t="n">
        <v>0.032096053468549</v>
      </c>
      <c r="R380" s="19" t="n">
        <v>0.0758442893782115</v>
      </c>
      <c r="S380" s="19" t="n">
        <v>0.0437293825240055</v>
      </c>
      <c r="T380" s="19" t="n">
        <v>0.0841520992303156</v>
      </c>
      <c r="U380" s="19" t="n">
        <v>0.0813221369758941</v>
      </c>
      <c r="V380" s="19" t="n">
        <v>0.0853182212725158</v>
      </c>
      <c r="W380" s="19" t="n">
        <v>0.114542639976883</v>
      </c>
      <c r="X380" s="19" t="n">
        <v>0.09061454371066</v>
      </c>
      <c r="Y380" s="19" t="n">
        <v>0.138289130682425</v>
      </c>
      <c r="Z380" s="19"/>
      <c r="AA380" s="19" t="n">
        <v>0.0646437972698078</v>
      </c>
      <c r="AB380" s="19" t="n">
        <v>0.0587982806276321</v>
      </c>
      <c r="AC380" s="19" t="n">
        <v>0.0692144638598065</v>
      </c>
      <c r="AD380" s="19" t="n">
        <v>0.084069703281859</v>
      </c>
      <c r="AE380" s="19"/>
      <c r="AF380" s="19" t="n">
        <v>0.053828021364914</v>
      </c>
      <c r="AG380" s="19" t="n">
        <v>0.0806306153901313</v>
      </c>
      <c r="AH380" s="19" t="n">
        <v>0.0896205348827093</v>
      </c>
      <c r="AI380" s="19" t="n">
        <v>0.0282029056907287</v>
      </c>
      <c r="AJ380" s="19" t="n">
        <v>0.0169255185941359</v>
      </c>
      <c r="AK380" s="19" t="n">
        <v>0.0698014042711082</v>
      </c>
      <c r="AL380" s="19" t="n">
        <v>0.0731237717992017</v>
      </c>
      <c r="AM380" s="19" t="n">
        <v>0</v>
      </c>
      <c r="AN380" s="19" t="n">
        <v>0.0515827083952129</v>
      </c>
      <c r="AO380" s="19" t="n">
        <v>0.0571302258936123</v>
      </c>
      <c r="AP380" s="19" t="n">
        <v>0.0988863753610535</v>
      </c>
      <c r="AQ380" s="19" t="n">
        <v>0.0931055570320963</v>
      </c>
      <c r="AR380" s="19" t="n">
        <v>0.215225611028168</v>
      </c>
      <c r="AS380" s="19" t="n">
        <v>0</v>
      </c>
      <c r="AT380" s="19" t="n">
        <v>0</v>
      </c>
      <c r="AU380" s="19" t="n">
        <v>0</v>
      </c>
      <c r="AV380" s="19" t="n">
        <v>0</v>
      </c>
      <c r="AW380" s="19" t="n">
        <v>0</v>
      </c>
      <c r="AX380" s="19" t="n">
        <v>0</v>
      </c>
    </row>
    <row r="381">
      <c r="B381" t="s">
        <v>77</v>
      </c>
      <c r="C381" s="19" t="n">
        <v>0.205947017172878</v>
      </c>
      <c r="D381" s="19" t="n">
        <v>0.181664689205552</v>
      </c>
      <c r="E381" s="19" t="n">
        <v>0.100320550823034</v>
      </c>
      <c r="F381" s="19" t="n">
        <v>0.165405018966355</v>
      </c>
      <c r="G381" s="19" t="n">
        <v>0.221021813214359</v>
      </c>
      <c r="H381" s="19" t="n">
        <v>0.273455036144854</v>
      </c>
      <c r="I381" s="19" t="n">
        <v>0.283102774354373</v>
      </c>
      <c r="J381" s="19"/>
      <c r="K381" s="19" t="n">
        <v>0.134334679493877</v>
      </c>
      <c r="L381" s="19" t="n">
        <v>0.275969258503235</v>
      </c>
      <c r="M381" s="19"/>
      <c r="N381" s="19" t="n">
        <v>0.13365733157873</v>
      </c>
      <c r="O381" s="19" t="n">
        <v>0.199437111334349</v>
      </c>
      <c r="P381" s="19" t="n">
        <v>0.21817519674365</v>
      </c>
      <c r="Q381" s="19" t="n">
        <v>0.257217642793781</v>
      </c>
      <c r="R381" s="19" t="n">
        <v>0.198113865661551</v>
      </c>
      <c r="S381" s="19" t="n">
        <v>0.208827715001168</v>
      </c>
      <c r="T381" s="19" t="n">
        <v>0.212091400103112</v>
      </c>
      <c r="U381" s="19" t="n">
        <v>0.223562506495104</v>
      </c>
      <c r="V381" s="19" t="n">
        <v>0.187950953833011</v>
      </c>
      <c r="W381" s="19" t="n">
        <v>0.248201652636392</v>
      </c>
      <c r="X381" s="19" t="n">
        <v>0.289757675493781</v>
      </c>
      <c r="Y381" s="19" t="n">
        <v>0.152787943748583</v>
      </c>
      <c r="Z381" s="19"/>
      <c r="AA381" s="19" t="n">
        <v>0.166331969172855</v>
      </c>
      <c r="AB381" s="19" t="n">
        <v>0.236249259088457</v>
      </c>
      <c r="AC381" s="19" t="n">
        <v>0.164704607233322</v>
      </c>
      <c r="AD381" s="19" t="n">
        <v>0.252943257982235</v>
      </c>
      <c r="AE381" s="19"/>
      <c r="AF381" s="19" t="n">
        <v>0.0841045596365793</v>
      </c>
      <c r="AG381" s="19" t="n">
        <v>0.273318664978331</v>
      </c>
      <c r="AH381" s="19" t="n">
        <v>0.265056350974966</v>
      </c>
      <c r="AI381" s="19" t="n">
        <v>0.0639897440448079</v>
      </c>
      <c r="AJ381" s="19" t="n">
        <v>0.229747490923925</v>
      </c>
      <c r="AK381" s="19" t="n">
        <v>0.0567687685141186</v>
      </c>
      <c r="AL381" s="19" t="n">
        <v>0.108952017132874</v>
      </c>
      <c r="AM381" s="19" t="n">
        <v>0.534445761093102</v>
      </c>
      <c r="AN381" s="19" t="n">
        <v>0.145733438708823</v>
      </c>
      <c r="AO381" s="19" t="n">
        <v>0.200812239544691</v>
      </c>
      <c r="AP381" s="19" t="n">
        <v>0.12846333734012</v>
      </c>
      <c r="AQ381" s="19" t="n">
        <v>0.229341788359618</v>
      </c>
      <c r="AR381" s="19" t="n">
        <v>0.184661438639109</v>
      </c>
      <c r="AS381" s="19" t="n">
        <v>0.0877207170025964</v>
      </c>
      <c r="AT381" s="19" t="n">
        <v>0.703903809366742</v>
      </c>
      <c r="AU381" s="19" t="n">
        <v>0</v>
      </c>
      <c r="AV381" s="19" t="n">
        <v>0</v>
      </c>
      <c r="AW381" s="19" t="n">
        <v>0</v>
      </c>
      <c r="AX381" s="19" t="n">
        <v>0</v>
      </c>
    </row>
    <row r="382">
      <c r="C382" s="19"/>
      <c r="D382" s="19"/>
      <c r="E382" s="19"/>
      <c r="F382" s="19"/>
      <c r="G382" s="19"/>
      <c r="H382" s="19"/>
      <c r="I382" s="19"/>
      <c r="J382" s="19"/>
      <c r="K382" s="19"/>
      <c r="L382" s="19"/>
      <c r="M382" s="19"/>
      <c r="N382" s="19"/>
      <c r="O382" s="19"/>
      <c r="P382" s="19"/>
      <c r="Q382" s="19"/>
      <c r="R382" s="19"/>
      <c r="S382" s="19"/>
      <c r="T382" s="19"/>
      <c r="U382" s="19"/>
      <c r="V382" s="19"/>
      <c r="W382" s="19"/>
      <c r="X382" s="19"/>
      <c r="Y382" s="19"/>
      <c r="Z382" s="19"/>
      <c r="AA382" s="19"/>
      <c r="AB382" s="19"/>
      <c r="AC382" s="19"/>
      <c r="AD382" s="19"/>
      <c r="AE382" s="19"/>
      <c r="AF382" s="19"/>
      <c r="AG382" s="19"/>
      <c r="AH382" s="19"/>
      <c r="AI382" s="19"/>
      <c r="AJ382" s="19"/>
      <c r="AK382" s="19"/>
      <c r="AL382" s="19"/>
      <c r="AM382" s="19"/>
      <c r="AN382" s="19"/>
      <c r="AO382" s="19"/>
      <c r="AP382" s="19"/>
      <c r="AQ382" s="19"/>
      <c r="AR382" s="19"/>
      <c r="AS382" s="19"/>
      <c r="AT382" s="19"/>
      <c r="AU382" s="19"/>
      <c r="AV382" s="19"/>
      <c r="AW382" s="19"/>
      <c r="AX382" s="19"/>
    </row>
    <row r="383">
      <c r="B383" s="7" t="s">
        <v>204</v>
      </c>
      <c r="C383" s="19"/>
      <c r="D383" s="19"/>
      <c r="E383" s="19"/>
      <c r="F383" s="19"/>
      <c r="G383" s="19"/>
      <c r="H383" s="19"/>
      <c r="I383" s="19"/>
      <c r="J383" s="19"/>
      <c r="K383" s="19"/>
      <c r="L383" s="19"/>
      <c r="M383" s="19"/>
      <c r="N383" s="19"/>
      <c r="O383" s="19"/>
      <c r="P383" s="19"/>
      <c r="Q383" s="19"/>
      <c r="R383" s="19"/>
      <c r="S383" s="19"/>
      <c r="T383" s="19"/>
      <c r="U383" s="19"/>
      <c r="V383" s="19"/>
      <c r="W383" s="19"/>
      <c r="X383" s="19"/>
      <c r="Y383" s="19"/>
      <c r="Z383" s="19"/>
      <c r="AA383" s="19"/>
      <c r="AB383" s="19"/>
      <c r="AC383" s="19"/>
      <c r="AD383" s="19"/>
      <c r="AE383" s="19"/>
      <c r="AF383" s="19"/>
      <c r="AG383" s="19"/>
      <c r="AH383" s="19"/>
      <c r="AI383" s="19"/>
      <c r="AJ383" s="19"/>
      <c r="AK383" s="19"/>
      <c r="AL383" s="19"/>
      <c r="AM383" s="19"/>
      <c r="AN383" s="19"/>
      <c r="AO383" s="19"/>
      <c r="AP383" s="19"/>
      <c r="AQ383" s="19"/>
      <c r="AR383" s="19"/>
      <c r="AS383" s="19"/>
      <c r="AT383" s="19"/>
      <c r="AU383" s="19"/>
      <c r="AV383" s="19"/>
      <c r="AW383" s="19"/>
      <c r="AX383" s="19"/>
    </row>
    <row r="384">
      <c r="B384" s="23" t="s">
        <v>79</v>
      </c>
      <c r="C384" s="19"/>
      <c r="D384" s="19"/>
      <c r="E384" s="19"/>
      <c r="F384" s="19"/>
      <c r="G384" s="19"/>
      <c r="H384" s="19"/>
      <c r="I384" s="19"/>
      <c r="J384" s="19"/>
      <c r="K384" s="19"/>
      <c r="L384" s="19"/>
      <c r="M384" s="19"/>
      <c r="N384" s="19"/>
      <c r="O384" s="19"/>
      <c r="P384" s="19"/>
      <c r="Q384" s="19"/>
      <c r="R384" s="19"/>
      <c r="S384" s="19"/>
      <c r="T384" s="19"/>
      <c r="U384" s="19"/>
      <c r="V384" s="19"/>
      <c r="W384" s="19"/>
      <c r="X384" s="19"/>
      <c r="Y384" s="19"/>
      <c r="Z384" s="19"/>
      <c r="AA384" s="19"/>
      <c r="AB384" s="19"/>
      <c r="AC384" s="19"/>
      <c r="AD384" s="19"/>
      <c r="AE384" s="19"/>
      <c r="AF384" s="19"/>
      <c r="AG384" s="19"/>
      <c r="AH384" s="19"/>
      <c r="AI384" s="19"/>
      <c r="AJ384" s="19"/>
      <c r="AK384" s="19"/>
      <c r="AL384" s="19"/>
      <c r="AM384" s="19"/>
      <c r="AN384" s="19"/>
      <c r="AO384" s="19"/>
      <c r="AP384" s="19"/>
      <c r="AQ384" s="19"/>
      <c r="AR384" s="19"/>
      <c r="AS384" s="19"/>
      <c r="AT384" s="19"/>
      <c r="AU384" s="19"/>
      <c r="AV384" s="19"/>
      <c r="AW384" s="19"/>
      <c r="AX384" s="19"/>
    </row>
    <row r="385">
      <c r="B385" t="s">
        <v>187</v>
      </c>
      <c r="C385" s="19" t="n">
        <v>0.0702673634700482</v>
      </c>
      <c r="D385" s="19" t="n">
        <v>0.087167722194765</v>
      </c>
      <c r="E385" s="19" t="n">
        <v>0.0717982885479166</v>
      </c>
      <c r="F385" s="19" t="n">
        <v>0.0724773897938259</v>
      </c>
      <c r="G385" s="19" t="n">
        <v>0.0631122509740577</v>
      </c>
      <c r="H385" s="19" t="n">
        <v>0.0642426898035729</v>
      </c>
      <c r="I385" s="19" t="n">
        <v>0.065942552334707</v>
      </c>
      <c r="J385" s="19"/>
      <c r="K385" s="19" t="n">
        <v>0.0816049221082031</v>
      </c>
      <c r="L385" s="19" t="n">
        <v>0.059280600327664</v>
      </c>
      <c r="M385" s="19"/>
      <c r="N385" s="19" t="n">
        <v>0.0924305047184154</v>
      </c>
      <c r="O385" s="19" t="n">
        <v>0.0528741573096809</v>
      </c>
      <c r="P385" s="19" t="n">
        <v>0.0653404043159552</v>
      </c>
      <c r="Q385" s="19" t="n">
        <v>0.0795140958642537</v>
      </c>
      <c r="R385" s="19" t="n">
        <v>0.079498406927331</v>
      </c>
      <c r="S385" s="19" t="n">
        <v>0.0734891543059203</v>
      </c>
      <c r="T385" s="19" t="n">
        <v>0.0479755573107299</v>
      </c>
      <c r="U385" s="19" t="n">
        <v>0.0724985708243178</v>
      </c>
      <c r="V385" s="19" t="n">
        <v>0.0849767155857422</v>
      </c>
      <c r="W385" s="19" t="n">
        <v>0.0609980924185918</v>
      </c>
      <c r="X385" s="19" t="n">
        <v>0.0406040059359407</v>
      </c>
      <c r="Y385" s="19" t="n">
        <v>0.0763912713293705</v>
      </c>
      <c r="Z385" s="19"/>
      <c r="AA385" s="19" t="n">
        <v>0.0832781318963868</v>
      </c>
      <c r="AB385" s="19" t="n">
        <v>0.0647174281259877</v>
      </c>
      <c r="AC385" s="19" t="n">
        <v>0.0592486229211453</v>
      </c>
      <c r="AD385" s="19" t="n">
        <v>0.063601906207133</v>
      </c>
      <c r="AE385" s="19"/>
      <c r="AF385" s="19" t="n">
        <v>0.0654662673015964</v>
      </c>
      <c r="AG385" s="19" t="n">
        <v>0.054451015165951</v>
      </c>
      <c r="AH385" s="19" t="n">
        <v>0.0498768228558158</v>
      </c>
      <c r="AI385" s="19" t="n">
        <v>0.129834137634651</v>
      </c>
      <c r="AJ385" s="19" t="n">
        <v>0.0765462589957884</v>
      </c>
      <c r="AK385" s="19" t="n">
        <v>0.110293191178762</v>
      </c>
      <c r="AL385" s="19" t="n">
        <v>0.105724097360178</v>
      </c>
      <c r="AM385" s="19" t="n">
        <v>0</v>
      </c>
      <c r="AN385" s="19" t="n">
        <v>0.108961560048168</v>
      </c>
      <c r="AO385" s="19" t="n">
        <v>0.071424015076712</v>
      </c>
      <c r="AP385" s="19" t="n">
        <v>0.0254298120753177</v>
      </c>
      <c r="AQ385" s="19" t="n">
        <v>0.0619183722336402</v>
      </c>
      <c r="AR385" s="19" t="n">
        <v>0.188304440022961</v>
      </c>
      <c r="AS385" s="19" t="n">
        <v>0</v>
      </c>
      <c r="AT385" s="19" t="n">
        <v>0</v>
      </c>
      <c r="AU385" s="19" t="n">
        <v>0</v>
      </c>
      <c r="AV385" s="19" t="n">
        <v>0.197100656412845</v>
      </c>
      <c r="AW385" s="19" t="n">
        <v>0</v>
      </c>
      <c r="AX385" s="19" t="n">
        <v>0</v>
      </c>
    </row>
    <row r="386">
      <c r="B386" t="s">
        <v>188</v>
      </c>
      <c r="C386" s="19" t="n">
        <v>0.163266500320032</v>
      </c>
      <c r="D386" s="19" t="n">
        <v>0.141406200097234</v>
      </c>
      <c r="E386" s="19" t="n">
        <v>0.149882756560349</v>
      </c>
      <c r="F386" s="19" t="n">
        <v>0.157317208106767</v>
      </c>
      <c r="G386" s="19" t="n">
        <v>0.157141887022273</v>
      </c>
      <c r="H386" s="19" t="n">
        <v>0.157111019002589</v>
      </c>
      <c r="I386" s="19" t="n">
        <v>0.202475500918079</v>
      </c>
      <c r="J386" s="19"/>
      <c r="K386" s="19" t="n">
        <v>0.161115368798608</v>
      </c>
      <c r="L386" s="19" t="n">
        <v>0.165521116744139</v>
      </c>
      <c r="M386" s="19"/>
      <c r="N386" s="19" t="n">
        <v>0.179442796242447</v>
      </c>
      <c r="O386" s="19" t="n">
        <v>0.162102370206845</v>
      </c>
      <c r="P386" s="19" t="n">
        <v>0.205356963058865</v>
      </c>
      <c r="Q386" s="19" t="n">
        <v>0.186395988362163</v>
      </c>
      <c r="R386" s="19" t="n">
        <v>0.163105621226621</v>
      </c>
      <c r="S386" s="19" t="n">
        <v>0.156486494970586</v>
      </c>
      <c r="T386" s="19" t="n">
        <v>0.185231662082439</v>
      </c>
      <c r="U386" s="19" t="n">
        <v>0.158299601284146</v>
      </c>
      <c r="V386" s="19" t="n">
        <v>0.139120401974858</v>
      </c>
      <c r="W386" s="19" t="n">
        <v>0.13938893641032</v>
      </c>
      <c r="X386" s="19" t="n">
        <v>0.117393629665474</v>
      </c>
      <c r="Y386" s="19" t="n">
        <v>0.116838192889504</v>
      </c>
      <c r="Z386" s="19"/>
      <c r="AA386" s="19" t="n">
        <v>0.210101499586778</v>
      </c>
      <c r="AB386" s="19" t="n">
        <v>0.159142978494132</v>
      </c>
      <c r="AC386" s="19" t="n">
        <v>0.120279801508747</v>
      </c>
      <c r="AD386" s="19" t="n">
        <v>0.155188158675498</v>
      </c>
      <c r="AE386" s="19"/>
      <c r="AF386" s="19" t="n">
        <v>0.112152103443613</v>
      </c>
      <c r="AG386" s="19" t="n">
        <v>0.17910939759425</v>
      </c>
      <c r="AH386" s="19" t="n">
        <v>0.189721325104716</v>
      </c>
      <c r="AI386" s="19" t="n">
        <v>0.246957666389497</v>
      </c>
      <c r="AJ386" s="19" t="n">
        <v>0.065958426779547</v>
      </c>
      <c r="AK386" s="19" t="n">
        <v>0.161696770870136</v>
      </c>
      <c r="AL386" s="19" t="n">
        <v>0.168114262361437</v>
      </c>
      <c r="AM386" s="19" t="n">
        <v>0.465554238906898</v>
      </c>
      <c r="AN386" s="19" t="n">
        <v>0.159417734554299</v>
      </c>
      <c r="AO386" s="19" t="n">
        <v>0.124813480848247</v>
      </c>
      <c r="AP386" s="19" t="n">
        <v>0.132823801507737</v>
      </c>
      <c r="AQ386" s="19" t="n">
        <v>0.119423939018729</v>
      </c>
      <c r="AR386" s="19" t="n">
        <v>0</v>
      </c>
      <c r="AS386" s="19" t="n">
        <v>0.286214296383595</v>
      </c>
      <c r="AT386" s="19" t="n">
        <v>0</v>
      </c>
      <c r="AU386" s="19" t="n">
        <v>0</v>
      </c>
      <c r="AV386" s="19" t="n">
        <v>0.423723826349258</v>
      </c>
      <c r="AW386" s="19" t="n">
        <v>0.618526042532819</v>
      </c>
      <c r="AX386" s="19" t="n">
        <v>0</v>
      </c>
    </row>
    <row r="387">
      <c r="B387" t="s">
        <v>189</v>
      </c>
      <c r="C387" s="19" t="n">
        <v>0.210593200870054</v>
      </c>
      <c r="D387" s="19" t="n">
        <v>0.224935768845549</v>
      </c>
      <c r="E387" s="19" t="n">
        <v>0.246256525479172</v>
      </c>
      <c r="F387" s="19" t="n">
        <v>0.198362155712496</v>
      </c>
      <c r="G387" s="19" t="n">
        <v>0.182333744168395</v>
      </c>
      <c r="H387" s="19" t="n">
        <v>0.190920170180996</v>
      </c>
      <c r="I387" s="19" t="n">
        <v>0.218215812110632</v>
      </c>
      <c r="J387" s="19"/>
      <c r="K387" s="19" t="n">
        <v>0.216416354298699</v>
      </c>
      <c r="L387" s="19" t="n">
        <v>0.205118246634142</v>
      </c>
      <c r="M387" s="19"/>
      <c r="N387" s="19" t="n">
        <v>0.173562501366787</v>
      </c>
      <c r="O387" s="19" t="n">
        <v>0.201429544205991</v>
      </c>
      <c r="P387" s="19" t="n">
        <v>0.248962317905077</v>
      </c>
      <c r="Q387" s="19" t="n">
        <v>0.182289154204595</v>
      </c>
      <c r="R387" s="19" t="n">
        <v>0.192070402063141</v>
      </c>
      <c r="S387" s="19" t="n">
        <v>0.214419666151912</v>
      </c>
      <c r="T387" s="19" t="n">
        <v>0.219493238687151</v>
      </c>
      <c r="U387" s="19" t="n">
        <v>0.233173959234634</v>
      </c>
      <c r="V387" s="19" t="n">
        <v>0.237417842223279</v>
      </c>
      <c r="W387" s="19" t="n">
        <v>0.210885350014676</v>
      </c>
      <c r="X387" s="19" t="n">
        <v>0.251345840810758</v>
      </c>
      <c r="Y387" s="19" t="n">
        <v>0.216371112900129</v>
      </c>
      <c r="Z387" s="19"/>
      <c r="AA387" s="19" t="n">
        <v>0.213766651527956</v>
      </c>
      <c r="AB387" s="19" t="n">
        <v>0.207291382337783</v>
      </c>
      <c r="AC387" s="19" t="n">
        <v>0.233255101743238</v>
      </c>
      <c r="AD387" s="19" t="n">
        <v>0.193905202329919</v>
      </c>
      <c r="AE387" s="19"/>
      <c r="AF387" s="19" t="n">
        <v>0.300153527841196</v>
      </c>
      <c r="AG387" s="19" t="n">
        <v>0.202416435814106</v>
      </c>
      <c r="AH387" s="19" t="n">
        <v>0.175822536358597</v>
      </c>
      <c r="AI387" s="19" t="n">
        <v>0.234146954965803</v>
      </c>
      <c r="AJ387" s="19" t="n">
        <v>0.245446466648289</v>
      </c>
      <c r="AK387" s="19" t="n">
        <v>0.263044542567022</v>
      </c>
      <c r="AL387" s="19" t="n">
        <v>0.1819114846334</v>
      </c>
      <c r="AM387" s="19" t="n">
        <v>0.534445761093102</v>
      </c>
      <c r="AN387" s="19" t="n">
        <v>0.176049293379726</v>
      </c>
      <c r="AO387" s="19" t="n">
        <v>0.201272347027897</v>
      </c>
      <c r="AP387" s="19" t="n">
        <v>0.217812102240301</v>
      </c>
      <c r="AQ387" s="19" t="n">
        <v>0.203348072559682</v>
      </c>
      <c r="AR387" s="19" t="n">
        <v>0.19680000663089</v>
      </c>
      <c r="AS387" s="19" t="n">
        <v>0.289618989974097</v>
      </c>
      <c r="AT387" s="19" t="n">
        <v>0.296096190633258</v>
      </c>
      <c r="AU387" s="19" t="n">
        <v>0</v>
      </c>
      <c r="AV387" s="19" t="n">
        <v>0.159333969142837</v>
      </c>
      <c r="AW387" s="19" t="n">
        <v>0</v>
      </c>
      <c r="AX387" s="19" t="n">
        <v>0.501537184071583</v>
      </c>
    </row>
    <row r="388">
      <c r="B388" t="s">
        <v>190</v>
      </c>
      <c r="C388" s="19" t="n">
        <v>0.200623870835052</v>
      </c>
      <c r="D388" s="19" t="n">
        <v>0.197324529868397</v>
      </c>
      <c r="E388" s="19" t="n">
        <v>0.253458699419669</v>
      </c>
      <c r="F388" s="19" t="n">
        <v>0.168606539378848</v>
      </c>
      <c r="G388" s="19" t="n">
        <v>0.214703842330776</v>
      </c>
      <c r="H388" s="19" t="n">
        <v>0.189973624877337</v>
      </c>
      <c r="I388" s="19" t="n">
        <v>0.181513753984181</v>
      </c>
      <c r="J388" s="19"/>
      <c r="K388" s="19" t="n">
        <v>0.206204128604666</v>
      </c>
      <c r="L388" s="19" t="n">
        <v>0.195376147091298</v>
      </c>
      <c r="M388" s="19"/>
      <c r="N388" s="19" t="n">
        <v>0.218887857120356</v>
      </c>
      <c r="O388" s="19" t="n">
        <v>0.191280063834098</v>
      </c>
      <c r="P388" s="19" t="n">
        <v>0.164454513747281</v>
      </c>
      <c r="Q388" s="19" t="n">
        <v>0.260001657044823</v>
      </c>
      <c r="R388" s="19" t="n">
        <v>0.251584718430079</v>
      </c>
      <c r="S388" s="19" t="n">
        <v>0.195354654400385</v>
      </c>
      <c r="T388" s="19" t="n">
        <v>0.205627467107834</v>
      </c>
      <c r="U388" s="19" t="n">
        <v>0.209258155293931</v>
      </c>
      <c r="V388" s="19" t="n">
        <v>0.136946727300598</v>
      </c>
      <c r="W388" s="19" t="n">
        <v>0.183984655762348</v>
      </c>
      <c r="X388" s="19" t="n">
        <v>0.208355809805467</v>
      </c>
      <c r="Y388" s="19" t="n">
        <v>0.216701268076467</v>
      </c>
      <c r="Z388" s="19"/>
      <c r="AA388" s="19" t="n">
        <v>0.195997139549014</v>
      </c>
      <c r="AB388" s="19" t="n">
        <v>0.187293103154118</v>
      </c>
      <c r="AC388" s="19" t="n">
        <v>0.220930879418014</v>
      </c>
      <c r="AD388" s="19" t="n">
        <v>0.202852466109909</v>
      </c>
      <c r="AE388" s="19"/>
      <c r="AF388" s="19" t="n">
        <v>0.219310850476579</v>
      </c>
      <c r="AG388" s="19" t="n">
        <v>0.197118140350526</v>
      </c>
      <c r="AH388" s="19" t="n">
        <v>0.180527639952485</v>
      </c>
      <c r="AI388" s="19" t="n">
        <v>0.207717178996332</v>
      </c>
      <c r="AJ388" s="19" t="n">
        <v>0.256898210236039</v>
      </c>
      <c r="AK388" s="19" t="n">
        <v>0.201836125123982</v>
      </c>
      <c r="AL388" s="19" t="n">
        <v>0.226224450412037</v>
      </c>
      <c r="AM388" s="19" t="n">
        <v>0</v>
      </c>
      <c r="AN388" s="19" t="n">
        <v>0.191444961845765</v>
      </c>
      <c r="AO388" s="19" t="n">
        <v>0.234102510674363</v>
      </c>
      <c r="AP388" s="19" t="n">
        <v>0.221088865641628</v>
      </c>
      <c r="AQ388" s="19" t="n">
        <v>0.128624267750317</v>
      </c>
      <c r="AR388" s="19" t="n">
        <v>0.0902426648588534</v>
      </c>
      <c r="AS388" s="19" t="n">
        <v>0.220326350324136</v>
      </c>
      <c r="AT388" s="19" t="n">
        <v>0.389102592068026</v>
      </c>
      <c r="AU388" s="19" t="n">
        <v>0.504380017574563</v>
      </c>
      <c r="AV388" s="19" t="n">
        <v>0.21984154809506</v>
      </c>
      <c r="AW388" s="19" t="n">
        <v>0.381473957467181</v>
      </c>
      <c r="AX388" s="19" t="n">
        <v>0.22054873140016</v>
      </c>
    </row>
    <row r="389">
      <c r="B389" t="s">
        <v>191</v>
      </c>
      <c r="C389" s="19" t="n">
        <v>0.149075715558097</v>
      </c>
      <c r="D389" s="19" t="n">
        <v>0.138798108274191</v>
      </c>
      <c r="E389" s="19" t="n">
        <v>0.144568444509355</v>
      </c>
      <c r="F389" s="19" t="n">
        <v>0.16959961115454</v>
      </c>
      <c r="G389" s="19" t="n">
        <v>0.166189223698136</v>
      </c>
      <c r="H389" s="19" t="n">
        <v>0.152609485974386</v>
      </c>
      <c r="I389" s="19" t="n">
        <v>0.12661776720441</v>
      </c>
      <c r="J389" s="19"/>
      <c r="K389" s="19" t="n">
        <v>0.13116874516872</v>
      </c>
      <c r="L389" s="19" t="n">
        <v>0.166679031133566</v>
      </c>
      <c r="M389" s="19"/>
      <c r="N389" s="19" t="n">
        <v>0.158013271314835</v>
      </c>
      <c r="O389" s="19" t="n">
        <v>0.172380979640241</v>
      </c>
      <c r="P389" s="19" t="n">
        <v>0.149565850005641</v>
      </c>
      <c r="Q389" s="19" t="n">
        <v>0.105405290172477</v>
      </c>
      <c r="R389" s="19" t="n">
        <v>0.156133819655799</v>
      </c>
      <c r="S389" s="19" t="n">
        <v>0.168250356058284</v>
      </c>
      <c r="T389" s="19" t="n">
        <v>0.139041004692146</v>
      </c>
      <c r="U389" s="19" t="n">
        <v>0.111889928002723</v>
      </c>
      <c r="V389" s="19" t="n">
        <v>0.124680740078992</v>
      </c>
      <c r="W389" s="19" t="n">
        <v>0.161720649931034</v>
      </c>
      <c r="X389" s="19" t="n">
        <v>0.135469297561499</v>
      </c>
      <c r="Y389" s="19" t="n">
        <v>0.213290776830854</v>
      </c>
      <c r="Z389" s="19"/>
      <c r="AA389" s="19" t="n">
        <v>0.126939901669933</v>
      </c>
      <c r="AB389" s="19" t="n">
        <v>0.191618857440669</v>
      </c>
      <c r="AC389" s="19" t="n">
        <v>0.148518483268419</v>
      </c>
      <c r="AD389" s="19" t="n">
        <v>0.131158433806874</v>
      </c>
      <c r="AE389" s="19"/>
      <c r="AF389" s="19" t="n">
        <v>0.163627482397112</v>
      </c>
      <c r="AG389" s="19" t="n">
        <v>0.149341463360292</v>
      </c>
      <c r="AH389" s="19" t="n">
        <v>0.138333691114971</v>
      </c>
      <c r="AI389" s="19" t="n">
        <v>0.0765996835144822</v>
      </c>
      <c r="AJ389" s="19" t="n">
        <v>0.0696113033245295</v>
      </c>
      <c r="AK389" s="19" t="n">
        <v>0.106197566379327</v>
      </c>
      <c r="AL389" s="19" t="n">
        <v>0.155317310923682</v>
      </c>
      <c r="AM389" s="19" t="n">
        <v>0</v>
      </c>
      <c r="AN389" s="19" t="n">
        <v>0.173062881619056</v>
      </c>
      <c r="AO389" s="19" t="n">
        <v>0.178100882687348</v>
      </c>
      <c r="AP389" s="19" t="n">
        <v>0.152945184641442</v>
      </c>
      <c r="AQ389" s="19" t="n">
        <v>0.185280797302619</v>
      </c>
      <c r="AR389" s="19" t="n">
        <v>0.309427277459127</v>
      </c>
      <c r="AS389" s="19" t="n">
        <v>0.108789265320331</v>
      </c>
      <c r="AT389" s="19" t="n">
        <v>0.314801217298716</v>
      </c>
      <c r="AU389" s="19" t="n">
        <v>0.495619982425437</v>
      </c>
      <c r="AV389" s="19" t="n">
        <v>0</v>
      </c>
      <c r="AW389" s="19" t="n">
        <v>0</v>
      </c>
      <c r="AX389" s="19" t="n">
        <v>0</v>
      </c>
    </row>
    <row r="390">
      <c r="B390" t="s">
        <v>192</v>
      </c>
      <c r="C390" s="19" t="n">
        <v>0.0702015556964094</v>
      </c>
      <c r="D390" s="19" t="n">
        <v>0.0560102373110039</v>
      </c>
      <c r="E390" s="19" t="n">
        <v>0.0617277120669165</v>
      </c>
      <c r="F390" s="19" t="n">
        <v>0.0867541962615457</v>
      </c>
      <c r="G390" s="19" t="n">
        <v>0.0655760078872695</v>
      </c>
      <c r="H390" s="19" t="n">
        <v>0.0849840820864786</v>
      </c>
      <c r="I390" s="19" t="n">
        <v>0.0668777987397077</v>
      </c>
      <c r="J390" s="19"/>
      <c r="K390" s="19" t="n">
        <v>0.0815053553669623</v>
      </c>
      <c r="L390" s="19" t="n">
        <v>0.059247645083</v>
      </c>
      <c r="M390" s="19"/>
      <c r="N390" s="19" t="n">
        <v>0.0455588264866672</v>
      </c>
      <c r="O390" s="19" t="n">
        <v>0.0717623978805807</v>
      </c>
      <c r="P390" s="19" t="n">
        <v>0.0414320569412283</v>
      </c>
      <c r="Q390" s="19" t="n">
        <v>0.0751824063409471</v>
      </c>
      <c r="R390" s="19" t="n">
        <v>0.0636703133552766</v>
      </c>
      <c r="S390" s="19" t="n">
        <v>0.0577851432646995</v>
      </c>
      <c r="T390" s="19" t="n">
        <v>0.0922183949529176</v>
      </c>
      <c r="U390" s="19" t="n">
        <v>0.0911054511835194</v>
      </c>
      <c r="V390" s="19" t="n">
        <v>0.0840556025576446</v>
      </c>
      <c r="W390" s="19" t="n">
        <v>0.0807407355679177</v>
      </c>
      <c r="X390" s="19" t="n">
        <v>0.0836233024892802</v>
      </c>
      <c r="Y390" s="19" t="n">
        <v>0.101379237502775</v>
      </c>
      <c r="Z390" s="19"/>
      <c r="AA390" s="19" t="n">
        <v>0.0667778438251816</v>
      </c>
      <c r="AB390" s="19" t="n">
        <v>0.0712176806599059</v>
      </c>
      <c r="AC390" s="19" t="n">
        <v>0.0688070202554253</v>
      </c>
      <c r="AD390" s="19" t="n">
        <v>0.075861723632583</v>
      </c>
      <c r="AE390" s="19"/>
      <c r="AF390" s="19" t="n">
        <v>0.0856510902225838</v>
      </c>
      <c r="AG390" s="19" t="n">
        <v>0.0694877191527627</v>
      </c>
      <c r="AH390" s="19" t="n">
        <v>0.0748551662057683</v>
      </c>
      <c r="AI390" s="19" t="n">
        <v>0.0684850496449827</v>
      </c>
      <c r="AJ390" s="19" t="n">
        <v>0.0772620833997043</v>
      </c>
      <c r="AK390" s="19" t="n">
        <v>0.0305619542095734</v>
      </c>
      <c r="AL390" s="19" t="n">
        <v>0.0673872902857784</v>
      </c>
      <c r="AM390" s="19" t="n">
        <v>0</v>
      </c>
      <c r="AN390" s="19" t="n">
        <v>0.0808099205071621</v>
      </c>
      <c r="AO390" s="19" t="n">
        <v>0.0381483050400456</v>
      </c>
      <c r="AP390" s="19" t="n">
        <v>0.0488311512794166</v>
      </c>
      <c r="AQ390" s="19" t="n">
        <v>0.0996529264881647</v>
      </c>
      <c r="AR390" s="19" t="n">
        <v>0.215225611028168</v>
      </c>
      <c r="AS390" s="19" t="n">
        <v>0.0950510979978406</v>
      </c>
      <c r="AT390" s="19" t="n">
        <v>0</v>
      </c>
      <c r="AU390" s="19" t="n">
        <v>0</v>
      </c>
      <c r="AV390" s="19" t="n">
        <v>0</v>
      </c>
      <c r="AW390" s="19" t="n">
        <v>0</v>
      </c>
      <c r="AX390" s="19" t="n">
        <v>0</v>
      </c>
    </row>
    <row r="391">
      <c r="B391" t="s">
        <v>193</v>
      </c>
      <c r="C391" s="19" t="n">
        <v>0.0600664771694094</v>
      </c>
      <c r="D391" s="19" t="n">
        <v>0.0505935767127343</v>
      </c>
      <c r="E391" s="19" t="n">
        <v>0.0285094540673901</v>
      </c>
      <c r="F391" s="19" t="n">
        <v>0.0752479059168804</v>
      </c>
      <c r="G391" s="19" t="n">
        <v>0.091001321754941</v>
      </c>
      <c r="H391" s="19" t="n">
        <v>0.0736648270591418</v>
      </c>
      <c r="I391" s="19" t="n">
        <v>0.0454075428425637</v>
      </c>
      <c r="J391" s="19"/>
      <c r="K391" s="19" t="n">
        <v>0.0707076652353344</v>
      </c>
      <c r="L391" s="19" t="n">
        <v>0.0487859931310187</v>
      </c>
      <c r="M391" s="19"/>
      <c r="N391" s="19" t="n">
        <v>0.064035307739991</v>
      </c>
      <c r="O391" s="19" t="n">
        <v>0.0725008614641213</v>
      </c>
      <c r="P391" s="19" t="n">
        <v>0.0643794647017246</v>
      </c>
      <c r="Q391" s="19" t="n">
        <v>0.0212987175866245</v>
      </c>
      <c r="R391" s="19" t="n">
        <v>0.0430606438034193</v>
      </c>
      <c r="S391" s="19" t="n">
        <v>0.0488072827730296</v>
      </c>
      <c r="T391" s="19" t="n">
        <v>0.0407049157036982</v>
      </c>
      <c r="U391" s="19" t="n">
        <v>0.036156070310361</v>
      </c>
      <c r="V391" s="19" t="n">
        <v>0.0814818580072799</v>
      </c>
      <c r="W391" s="19" t="n">
        <v>0.0930360150826117</v>
      </c>
      <c r="X391" s="19" t="n">
        <v>0.0803642421183308</v>
      </c>
      <c r="Y391" s="19" t="n">
        <v>0.0378462268619554</v>
      </c>
      <c r="Z391" s="19"/>
      <c r="AA391" s="19" t="n">
        <v>0.0516591947313847</v>
      </c>
      <c r="AB391" s="19" t="n">
        <v>0.0504199702505603</v>
      </c>
      <c r="AC391" s="19" t="n">
        <v>0.0695301390926892</v>
      </c>
      <c r="AD391" s="19" t="n">
        <v>0.0723738130321375</v>
      </c>
      <c r="AE391" s="19"/>
      <c r="AF391" s="19" t="n">
        <v>0.0140726591474371</v>
      </c>
      <c r="AG391" s="19" t="n">
        <v>0.0590004224198197</v>
      </c>
      <c r="AH391" s="19" t="n">
        <v>0.099555363533855</v>
      </c>
      <c r="AI391" s="19" t="n">
        <v>0.0285913310398635</v>
      </c>
      <c r="AJ391" s="19" t="n">
        <v>0.0346900632248674</v>
      </c>
      <c r="AK391" s="19" t="n">
        <v>0.110888674936269</v>
      </c>
      <c r="AL391" s="19" t="n">
        <v>0.0438698361283885</v>
      </c>
      <c r="AM391" s="19" t="n">
        <v>0</v>
      </c>
      <c r="AN391" s="19" t="n">
        <v>0.0667633350407557</v>
      </c>
      <c r="AO391" s="19" t="n">
        <v>0.0491433454249484</v>
      </c>
      <c r="AP391" s="19" t="n">
        <v>0.124010449904251</v>
      </c>
      <c r="AQ391" s="19" t="n">
        <v>0.109320255499584</v>
      </c>
      <c r="AR391" s="19" t="n">
        <v>0</v>
      </c>
      <c r="AS391" s="19" t="n">
        <v>0</v>
      </c>
      <c r="AT391" s="19" t="n">
        <v>0</v>
      </c>
      <c r="AU391" s="19" t="n">
        <v>0</v>
      </c>
      <c r="AV391" s="19" t="n">
        <v>0</v>
      </c>
      <c r="AW391" s="19" t="n">
        <v>0</v>
      </c>
      <c r="AX391" s="19" t="n">
        <v>0</v>
      </c>
    </row>
    <row r="392">
      <c r="B392" t="s">
        <v>77</v>
      </c>
      <c r="C392" s="19" t="n">
        <v>0.075905316080898</v>
      </c>
      <c r="D392" s="19" t="n">
        <v>0.103763856696126</v>
      </c>
      <c r="E392" s="19" t="n">
        <v>0.0437981193492325</v>
      </c>
      <c r="F392" s="19" t="n">
        <v>0.0716349936750968</v>
      </c>
      <c r="G392" s="19" t="n">
        <v>0.0599417221641514</v>
      </c>
      <c r="H392" s="19" t="n">
        <v>0.086494101015499</v>
      </c>
      <c r="I392" s="19" t="n">
        <v>0.0929492718657201</v>
      </c>
      <c r="J392" s="19"/>
      <c r="K392" s="19" t="n">
        <v>0.0512774604188065</v>
      </c>
      <c r="L392" s="19" t="n">
        <v>0.0999912198551726</v>
      </c>
      <c r="M392" s="19"/>
      <c r="N392" s="19" t="n">
        <v>0.0680689350105004</v>
      </c>
      <c r="O392" s="19" t="n">
        <v>0.0756696254584426</v>
      </c>
      <c r="P392" s="19" t="n">
        <v>0.0605084293242283</v>
      </c>
      <c r="Q392" s="19" t="n">
        <v>0.089912690424116</v>
      </c>
      <c r="R392" s="19" t="n">
        <v>0.050876074538333</v>
      </c>
      <c r="S392" s="19" t="n">
        <v>0.0854072480751822</v>
      </c>
      <c r="T392" s="19" t="n">
        <v>0.0697077594630844</v>
      </c>
      <c r="U392" s="19" t="n">
        <v>0.087618263866368</v>
      </c>
      <c r="V392" s="19" t="n">
        <v>0.111320112271607</v>
      </c>
      <c r="W392" s="19" t="n">
        <v>0.0692455648125009</v>
      </c>
      <c r="X392" s="19" t="n">
        <v>0.0828438716132506</v>
      </c>
      <c r="Y392" s="19" t="n">
        <v>0.0211819136089438</v>
      </c>
      <c r="Z392" s="19"/>
      <c r="AA392" s="19" t="n">
        <v>0.0514796372133662</v>
      </c>
      <c r="AB392" s="19" t="n">
        <v>0.0682985995368446</v>
      </c>
      <c r="AC392" s="19" t="n">
        <v>0.0794299517923229</v>
      </c>
      <c r="AD392" s="19" t="n">
        <v>0.105058296205946</v>
      </c>
      <c r="AE392" s="19"/>
      <c r="AF392" s="19" t="n">
        <v>0.0395660191698824</v>
      </c>
      <c r="AG392" s="19" t="n">
        <v>0.0890754061422926</v>
      </c>
      <c r="AH392" s="19" t="n">
        <v>0.0913074548737911</v>
      </c>
      <c r="AI392" s="19" t="n">
        <v>0.00766799781438852</v>
      </c>
      <c r="AJ392" s="19" t="n">
        <v>0.173587187391235</v>
      </c>
      <c r="AK392" s="19" t="n">
        <v>0.0154811747349295</v>
      </c>
      <c r="AL392" s="19" t="n">
        <v>0.0514512678950985</v>
      </c>
      <c r="AM392" s="19" t="n">
        <v>0</v>
      </c>
      <c r="AN392" s="19" t="n">
        <v>0.0434903130050681</v>
      </c>
      <c r="AO392" s="19" t="n">
        <v>0.102995113220439</v>
      </c>
      <c r="AP392" s="19" t="n">
        <v>0.0770586327099063</v>
      </c>
      <c r="AQ392" s="19" t="n">
        <v>0.0924313691472636</v>
      </c>
      <c r="AR392" s="19" t="n">
        <v>0</v>
      </c>
      <c r="AS392" s="19" t="n">
        <v>0</v>
      </c>
      <c r="AT392" s="19" t="n">
        <v>0</v>
      </c>
      <c r="AU392" s="19" t="n">
        <v>0</v>
      </c>
      <c r="AV392" s="19" t="n">
        <v>0</v>
      </c>
      <c r="AW392" s="19" t="n">
        <v>0</v>
      </c>
      <c r="AX392" s="19" t="n">
        <v>0.277914084528257</v>
      </c>
    </row>
    <row r="393">
      <c r="C393" s="19"/>
      <c r="D393" s="19"/>
      <c r="E393" s="19"/>
      <c r="F393" s="19"/>
      <c r="G393" s="19"/>
      <c r="H393" s="19"/>
      <c r="I393" s="19"/>
      <c r="J393" s="19"/>
      <c r="K393" s="19"/>
      <c r="L393" s="19"/>
      <c r="M393" s="19"/>
      <c r="N393" s="19"/>
      <c r="O393" s="19"/>
      <c r="P393" s="19"/>
      <c r="Q393" s="19"/>
      <c r="R393" s="19"/>
      <c r="S393" s="19"/>
      <c r="T393" s="19"/>
      <c r="U393" s="19"/>
      <c r="V393" s="19"/>
      <c r="W393" s="19"/>
      <c r="X393" s="19"/>
      <c r="Y393" s="19"/>
      <c r="Z393" s="19"/>
      <c r="AA393" s="19"/>
      <c r="AB393" s="19"/>
      <c r="AC393" s="19"/>
      <c r="AD393" s="19"/>
      <c r="AE393" s="19"/>
      <c r="AF393" s="19"/>
      <c r="AG393" s="19"/>
      <c r="AH393" s="19"/>
      <c r="AI393" s="19"/>
      <c r="AJ393" s="19"/>
      <c r="AK393" s="19"/>
      <c r="AL393" s="19"/>
      <c r="AM393" s="19"/>
      <c r="AN393" s="19"/>
      <c r="AO393" s="19"/>
      <c r="AP393" s="19"/>
      <c r="AQ393" s="19"/>
      <c r="AR393" s="19"/>
      <c r="AS393" s="19"/>
      <c r="AT393" s="19"/>
      <c r="AU393" s="19"/>
      <c r="AV393" s="19"/>
      <c r="AW393" s="19"/>
      <c r="AX393" s="19"/>
    </row>
    <row r="394">
      <c r="B394" s="7" t="s">
        <v>205</v>
      </c>
      <c r="C394" s="19"/>
      <c r="D394" s="19"/>
      <c r="E394" s="19"/>
      <c r="F394" s="19"/>
      <c r="G394" s="19"/>
      <c r="H394" s="19"/>
      <c r="I394" s="19"/>
      <c r="J394" s="19"/>
      <c r="K394" s="19"/>
      <c r="L394" s="19"/>
      <c r="M394" s="19"/>
      <c r="N394" s="19"/>
      <c r="O394" s="19"/>
      <c r="P394" s="19"/>
      <c r="Q394" s="19"/>
      <c r="R394" s="19"/>
      <c r="S394" s="19"/>
      <c r="T394" s="19"/>
      <c r="U394" s="19"/>
      <c r="V394" s="19"/>
      <c r="W394" s="19"/>
      <c r="X394" s="19"/>
      <c r="Y394" s="19"/>
      <c r="Z394" s="19"/>
      <c r="AA394" s="19"/>
      <c r="AB394" s="19"/>
      <c r="AC394" s="19"/>
      <c r="AD394" s="19"/>
      <c r="AE394" s="19"/>
      <c r="AF394" s="19"/>
      <c r="AG394" s="19"/>
      <c r="AH394" s="19"/>
      <c r="AI394" s="19"/>
      <c r="AJ394" s="19"/>
      <c r="AK394" s="19"/>
      <c r="AL394" s="19"/>
      <c r="AM394" s="19"/>
      <c r="AN394" s="19"/>
      <c r="AO394" s="19"/>
      <c r="AP394" s="19"/>
      <c r="AQ394" s="19"/>
      <c r="AR394" s="19"/>
      <c r="AS394" s="19"/>
      <c r="AT394" s="19"/>
      <c r="AU394" s="19"/>
      <c r="AV394" s="19"/>
      <c r="AW394" s="19"/>
      <c r="AX394" s="19"/>
    </row>
    <row r="395">
      <c r="B395" s="23" t="s">
        <v>79</v>
      </c>
      <c r="C395" s="19"/>
      <c r="D395" s="19"/>
      <c r="E395" s="19"/>
      <c r="F395" s="19"/>
      <c r="G395" s="19"/>
      <c r="H395" s="19"/>
      <c r="I395" s="19"/>
      <c r="J395" s="19"/>
      <c r="K395" s="19"/>
      <c r="L395" s="19"/>
      <c r="M395" s="19"/>
      <c r="N395" s="19"/>
      <c r="O395" s="19"/>
      <c r="P395" s="19"/>
      <c r="Q395" s="19"/>
      <c r="R395" s="19"/>
      <c r="S395" s="19"/>
      <c r="T395" s="19"/>
      <c r="U395" s="19"/>
      <c r="V395" s="19"/>
      <c r="W395" s="19"/>
      <c r="X395" s="19"/>
      <c r="Y395" s="19"/>
      <c r="Z395" s="19"/>
      <c r="AA395" s="19"/>
      <c r="AB395" s="19"/>
      <c r="AC395" s="19"/>
      <c r="AD395" s="19"/>
      <c r="AE395" s="19"/>
      <c r="AF395" s="19"/>
      <c r="AG395" s="19"/>
      <c r="AH395" s="19"/>
      <c r="AI395" s="19"/>
      <c r="AJ395" s="19"/>
      <c r="AK395" s="19"/>
      <c r="AL395" s="19"/>
      <c r="AM395" s="19"/>
      <c r="AN395" s="19"/>
      <c r="AO395" s="19"/>
      <c r="AP395" s="19"/>
      <c r="AQ395" s="19"/>
      <c r="AR395" s="19"/>
      <c r="AS395" s="19"/>
      <c r="AT395" s="19"/>
      <c r="AU395" s="19"/>
      <c r="AV395" s="19"/>
      <c r="AW395" s="19"/>
      <c r="AX395" s="19"/>
    </row>
    <row r="396">
      <c r="B396" t="s">
        <v>187</v>
      </c>
      <c r="C396" s="19" t="n">
        <v>0.111969597498611</v>
      </c>
      <c r="D396" s="19" t="n">
        <v>0.132387477941866</v>
      </c>
      <c r="E396" s="19" t="n">
        <v>0.118801183566105</v>
      </c>
      <c r="F396" s="19" t="n">
        <v>0.0987414934048777</v>
      </c>
      <c r="G396" s="19" t="n">
        <v>0.0871575743517157</v>
      </c>
      <c r="H396" s="19" t="n">
        <v>0.0908648185684038</v>
      </c>
      <c r="I396" s="19" t="n">
        <v>0.137979780371282</v>
      </c>
      <c r="J396" s="19"/>
      <c r="K396" s="19" t="n">
        <v>0.127857484385568</v>
      </c>
      <c r="L396" s="19" t="n">
        <v>0.0965862971293417</v>
      </c>
      <c r="M396" s="19"/>
      <c r="N396" s="19" t="n">
        <v>0.185453296330962</v>
      </c>
      <c r="O396" s="19" t="n">
        <v>0.068932093894572</v>
      </c>
      <c r="P396" s="19" t="n">
        <v>0.136069002496362</v>
      </c>
      <c r="Q396" s="19" t="n">
        <v>0.120970451545318</v>
      </c>
      <c r="R396" s="19" t="n">
        <v>0.14069193379272</v>
      </c>
      <c r="S396" s="19" t="n">
        <v>0.100659026750702</v>
      </c>
      <c r="T396" s="19" t="n">
        <v>0.0752629939894155</v>
      </c>
      <c r="U396" s="19" t="n">
        <v>0.128307726200445</v>
      </c>
      <c r="V396" s="19" t="n">
        <v>0.118579887346306</v>
      </c>
      <c r="W396" s="19" t="n">
        <v>0.0752230840077033</v>
      </c>
      <c r="X396" s="19" t="n">
        <v>0.0597508923902152</v>
      </c>
      <c r="Y396" s="19" t="n">
        <v>0.0808649012393868</v>
      </c>
      <c r="Z396" s="19"/>
      <c r="AA396" s="19" t="n">
        <v>0.145271219713463</v>
      </c>
      <c r="AB396" s="19" t="n">
        <v>0.0922350779015923</v>
      </c>
      <c r="AC396" s="19" t="n">
        <v>0.110231262262767</v>
      </c>
      <c r="AD396" s="19" t="n">
        <v>0.0910595166491503</v>
      </c>
      <c r="AE396" s="19"/>
      <c r="AF396" s="19" t="n">
        <v>0.113130931655436</v>
      </c>
      <c r="AG396" s="19" t="n">
        <v>0.103298573897199</v>
      </c>
      <c r="AH396" s="19" t="n">
        <v>0.112449985063687</v>
      </c>
      <c r="AI396" s="19" t="n">
        <v>0.222307858848853</v>
      </c>
      <c r="AJ396" s="19" t="n">
        <v>0.0774851905843984</v>
      </c>
      <c r="AK396" s="19" t="n">
        <v>0.166886336958482</v>
      </c>
      <c r="AL396" s="19" t="n">
        <v>0.143940077359241</v>
      </c>
      <c r="AM396" s="19" t="n">
        <v>1</v>
      </c>
      <c r="AN396" s="19" t="n">
        <v>0.104676090961599</v>
      </c>
      <c r="AO396" s="19" t="n">
        <v>0.0961514600094002</v>
      </c>
      <c r="AP396" s="19" t="n">
        <v>0.0735467542896045</v>
      </c>
      <c r="AQ396" s="19" t="n">
        <v>0.0676687563306071</v>
      </c>
      <c r="AR396" s="19" t="n">
        <v>0</v>
      </c>
      <c r="AS396" s="19" t="n">
        <v>0.102765527420802</v>
      </c>
      <c r="AT396" s="19" t="n">
        <v>0</v>
      </c>
      <c r="AU396" s="19" t="n">
        <v>0</v>
      </c>
      <c r="AV396" s="19" t="n">
        <v>0</v>
      </c>
      <c r="AW396" s="19" t="n">
        <v>0.323798654447605</v>
      </c>
      <c r="AX396" s="19" t="n">
        <v>0.479792883083338</v>
      </c>
    </row>
    <row r="397">
      <c r="B397" t="s">
        <v>188</v>
      </c>
      <c r="C397" s="19" t="n">
        <v>0.211090962811416</v>
      </c>
      <c r="D397" s="19" t="n">
        <v>0.145702399571831</v>
      </c>
      <c r="E397" s="19" t="n">
        <v>0.183792557356057</v>
      </c>
      <c r="F397" s="19" t="n">
        <v>0.187749177921389</v>
      </c>
      <c r="G397" s="19" t="n">
        <v>0.188277423255555</v>
      </c>
      <c r="H397" s="19" t="n">
        <v>0.228476216547146</v>
      </c>
      <c r="I397" s="19" t="n">
        <v>0.302162381196205</v>
      </c>
      <c r="J397" s="19"/>
      <c r="K397" s="19" t="n">
        <v>0.2175391654044</v>
      </c>
      <c r="L397" s="19" t="n">
        <v>0.205007048252559</v>
      </c>
      <c r="M397" s="19"/>
      <c r="N397" s="19" t="n">
        <v>0.176347670638258</v>
      </c>
      <c r="O397" s="19" t="n">
        <v>0.252409157443341</v>
      </c>
      <c r="P397" s="19" t="n">
        <v>0.272211231000277</v>
      </c>
      <c r="Q397" s="19" t="n">
        <v>0.238356369265628</v>
      </c>
      <c r="R397" s="19" t="n">
        <v>0.176059713149462</v>
      </c>
      <c r="S397" s="19" t="n">
        <v>0.173600255232634</v>
      </c>
      <c r="T397" s="19" t="n">
        <v>0.238269704995943</v>
      </c>
      <c r="U397" s="19" t="n">
        <v>0.252235104370896</v>
      </c>
      <c r="V397" s="19" t="n">
        <v>0.223909012906495</v>
      </c>
      <c r="W397" s="19" t="n">
        <v>0.164510612267799</v>
      </c>
      <c r="X397" s="19" t="n">
        <v>0.158276340845423</v>
      </c>
      <c r="Y397" s="19" t="n">
        <v>0.197679778699564</v>
      </c>
      <c r="Z397" s="19"/>
      <c r="AA397" s="19" t="n">
        <v>0.261201535808221</v>
      </c>
      <c r="AB397" s="19" t="n">
        <v>0.221478493903243</v>
      </c>
      <c r="AC397" s="19" t="n">
        <v>0.187343181311137</v>
      </c>
      <c r="AD397" s="19" t="n">
        <v>0.170502132305381</v>
      </c>
      <c r="AE397" s="19"/>
      <c r="AF397" s="19" t="n">
        <v>0.169279736759419</v>
      </c>
      <c r="AG397" s="19" t="n">
        <v>0.259289523907651</v>
      </c>
      <c r="AH397" s="19" t="n">
        <v>0.204353127636892</v>
      </c>
      <c r="AI397" s="19" t="n">
        <v>0.155871482354679</v>
      </c>
      <c r="AJ397" s="19" t="n">
        <v>0.0985756576542704</v>
      </c>
      <c r="AK397" s="19" t="n">
        <v>0.173568162886514</v>
      </c>
      <c r="AL397" s="19" t="n">
        <v>0.185341842594174</v>
      </c>
      <c r="AM397" s="19" t="n">
        <v>0</v>
      </c>
      <c r="AN397" s="19" t="n">
        <v>0.185838937394749</v>
      </c>
      <c r="AO397" s="19" t="n">
        <v>0.150760582043488</v>
      </c>
      <c r="AP397" s="19" t="n">
        <v>0.283341507028633</v>
      </c>
      <c r="AQ397" s="19" t="n">
        <v>0.172946619500489</v>
      </c>
      <c r="AR397" s="19" t="n">
        <v>0.0944187737802553</v>
      </c>
      <c r="AS397" s="19" t="n">
        <v>0.282296311717604</v>
      </c>
      <c r="AT397" s="19" t="n">
        <v>0</v>
      </c>
      <c r="AU397" s="19" t="n">
        <v>0</v>
      </c>
      <c r="AV397" s="19" t="n">
        <v>0.78015845190494</v>
      </c>
      <c r="AW397" s="19" t="n">
        <v>0.381473957467181</v>
      </c>
      <c r="AX397" s="19" t="n">
        <v>0</v>
      </c>
    </row>
    <row r="398">
      <c r="B398" t="s">
        <v>189</v>
      </c>
      <c r="C398" s="19" t="n">
        <v>0.22375201121305</v>
      </c>
      <c r="D398" s="19" t="n">
        <v>0.273903614604112</v>
      </c>
      <c r="E398" s="19" t="n">
        <v>0.239974463885996</v>
      </c>
      <c r="F398" s="19" t="n">
        <v>0.2031404003729</v>
      </c>
      <c r="G398" s="19" t="n">
        <v>0.214806308938183</v>
      </c>
      <c r="H398" s="19" t="n">
        <v>0.197525092942112</v>
      </c>
      <c r="I398" s="19" t="n">
        <v>0.219057120243523</v>
      </c>
      <c r="J398" s="19"/>
      <c r="K398" s="19" t="n">
        <v>0.210942902903831</v>
      </c>
      <c r="L398" s="19" t="n">
        <v>0.236456679488715</v>
      </c>
      <c r="M398" s="19"/>
      <c r="N398" s="19" t="n">
        <v>0.219863773199289</v>
      </c>
      <c r="O398" s="19" t="n">
        <v>0.250699257187894</v>
      </c>
      <c r="P398" s="19" t="n">
        <v>0.211875899303496</v>
      </c>
      <c r="Q398" s="19" t="n">
        <v>0.238586222470385</v>
      </c>
      <c r="R398" s="19" t="n">
        <v>0.247033302022139</v>
      </c>
      <c r="S398" s="19" t="n">
        <v>0.229218275219045</v>
      </c>
      <c r="T398" s="19" t="n">
        <v>0.254729484075927</v>
      </c>
      <c r="U398" s="19" t="n">
        <v>0.182365901338095</v>
      </c>
      <c r="V398" s="19" t="n">
        <v>0.212009529883034</v>
      </c>
      <c r="W398" s="19" t="n">
        <v>0.176908685668836</v>
      </c>
      <c r="X398" s="19" t="n">
        <v>0.201889587849765</v>
      </c>
      <c r="Y398" s="19" t="n">
        <v>0.234313507445054</v>
      </c>
      <c r="Z398" s="19"/>
      <c r="AA398" s="19" t="n">
        <v>0.208251489308305</v>
      </c>
      <c r="AB398" s="19" t="n">
        <v>0.233416341057005</v>
      </c>
      <c r="AC398" s="19" t="n">
        <v>0.233818782246883</v>
      </c>
      <c r="AD398" s="19" t="n">
        <v>0.227296106710691</v>
      </c>
      <c r="AE398" s="19"/>
      <c r="AF398" s="19" t="n">
        <v>0.328617448372536</v>
      </c>
      <c r="AG398" s="19" t="n">
        <v>0.209774098301459</v>
      </c>
      <c r="AH398" s="19" t="n">
        <v>0.188865767364471</v>
      </c>
      <c r="AI398" s="19" t="n">
        <v>0.195113159835215</v>
      </c>
      <c r="AJ398" s="19" t="n">
        <v>0.324372898306822</v>
      </c>
      <c r="AK398" s="19" t="n">
        <v>0.22608258584575</v>
      </c>
      <c r="AL398" s="19" t="n">
        <v>0.258928227546643</v>
      </c>
      <c r="AM398" s="19" t="n">
        <v>0</v>
      </c>
      <c r="AN398" s="19" t="n">
        <v>0.229335219093542</v>
      </c>
      <c r="AO398" s="19" t="n">
        <v>0.219202338982615</v>
      </c>
      <c r="AP398" s="19" t="n">
        <v>0.188706791741779</v>
      </c>
      <c r="AQ398" s="19" t="n">
        <v>0.198298823169199</v>
      </c>
      <c r="AR398" s="19" t="n">
        <v>0.0902426648588534</v>
      </c>
      <c r="AS398" s="19" t="n">
        <v>0.211839995537022</v>
      </c>
      <c r="AT398" s="19" t="n">
        <v>0.314801217298716</v>
      </c>
      <c r="AU398" s="19" t="n">
        <v>0.495619982425437</v>
      </c>
      <c r="AV398" s="19" t="n">
        <v>0.21984154809506</v>
      </c>
      <c r="AW398" s="19" t="n">
        <v>0</v>
      </c>
      <c r="AX398" s="19" t="n">
        <v>0</v>
      </c>
    </row>
    <row r="399">
      <c r="B399" t="s">
        <v>190</v>
      </c>
      <c r="C399" s="19" t="n">
        <v>0.18310344624167</v>
      </c>
      <c r="D399" s="19" t="n">
        <v>0.167148558847134</v>
      </c>
      <c r="E399" s="19" t="n">
        <v>0.166775157633121</v>
      </c>
      <c r="F399" s="19" t="n">
        <v>0.170826725192436</v>
      </c>
      <c r="G399" s="19" t="n">
        <v>0.235640720097506</v>
      </c>
      <c r="H399" s="19" t="n">
        <v>0.201230884290195</v>
      </c>
      <c r="I399" s="19" t="n">
        <v>0.162004371170505</v>
      </c>
      <c r="J399" s="19"/>
      <c r="K399" s="19" t="n">
        <v>0.177023939177226</v>
      </c>
      <c r="L399" s="19" t="n">
        <v>0.189207434172293</v>
      </c>
      <c r="M399" s="19"/>
      <c r="N399" s="19" t="n">
        <v>0.145024328455367</v>
      </c>
      <c r="O399" s="19" t="n">
        <v>0.19329388679015</v>
      </c>
      <c r="P399" s="19" t="n">
        <v>0.180610883680281</v>
      </c>
      <c r="Q399" s="19" t="n">
        <v>0.181723875287087</v>
      </c>
      <c r="R399" s="19" t="n">
        <v>0.185908113015118</v>
      </c>
      <c r="S399" s="19" t="n">
        <v>0.215941394447616</v>
      </c>
      <c r="T399" s="19" t="n">
        <v>0.203088160760837</v>
      </c>
      <c r="U399" s="19" t="n">
        <v>0.245129456841641</v>
      </c>
      <c r="V399" s="19" t="n">
        <v>0.138920956128457</v>
      </c>
      <c r="W399" s="19" t="n">
        <v>0.196152126527595</v>
      </c>
      <c r="X399" s="19" t="n">
        <v>0.237975336228078</v>
      </c>
      <c r="Y399" s="19" t="n">
        <v>0.11671279145159</v>
      </c>
      <c r="Z399" s="19"/>
      <c r="AA399" s="19" t="n">
        <v>0.17797837964029</v>
      </c>
      <c r="AB399" s="19" t="n">
        <v>0.182879324809823</v>
      </c>
      <c r="AC399" s="19" t="n">
        <v>0.183929288670458</v>
      </c>
      <c r="AD399" s="19" t="n">
        <v>0.183234183581629</v>
      </c>
      <c r="AE399" s="19"/>
      <c r="AF399" s="19" t="n">
        <v>0.142268689262772</v>
      </c>
      <c r="AG399" s="19" t="n">
        <v>0.199511568368606</v>
      </c>
      <c r="AH399" s="19" t="n">
        <v>0.156546437312401</v>
      </c>
      <c r="AI399" s="19" t="n">
        <v>0.213330844107392</v>
      </c>
      <c r="AJ399" s="19" t="n">
        <v>0.168389599010707</v>
      </c>
      <c r="AK399" s="19" t="n">
        <v>0.132056046446696</v>
      </c>
      <c r="AL399" s="19" t="n">
        <v>0.144782494487573</v>
      </c>
      <c r="AM399" s="19" t="n">
        <v>0</v>
      </c>
      <c r="AN399" s="19" t="n">
        <v>0.231943744137062</v>
      </c>
      <c r="AO399" s="19" t="n">
        <v>0.18252570723075</v>
      </c>
      <c r="AP399" s="19" t="n">
        <v>0.178457591805979</v>
      </c>
      <c r="AQ399" s="19" t="n">
        <v>0.15388519429843</v>
      </c>
      <c r="AR399" s="19" t="n">
        <v>0.395252441747853</v>
      </c>
      <c r="AS399" s="19" t="n">
        <v>0</v>
      </c>
      <c r="AT399" s="19" t="n">
        <v>0</v>
      </c>
      <c r="AU399" s="19" t="n">
        <v>0.504380017574563</v>
      </c>
      <c r="AV399" s="19" t="n">
        <v>0</v>
      </c>
      <c r="AW399" s="19" t="n">
        <v>0</v>
      </c>
      <c r="AX399" s="19" t="n">
        <v>0.520207116916662</v>
      </c>
    </row>
    <row r="400">
      <c r="B400" t="s">
        <v>191</v>
      </c>
      <c r="C400" s="19" t="n">
        <v>0.100858814087092</v>
      </c>
      <c r="D400" s="19" t="n">
        <v>0.0804198312416973</v>
      </c>
      <c r="E400" s="19" t="n">
        <v>0.122038764821851</v>
      </c>
      <c r="F400" s="19" t="n">
        <v>0.128373936187113</v>
      </c>
      <c r="G400" s="19" t="n">
        <v>0.124118432703849</v>
      </c>
      <c r="H400" s="19" t="n">
        <v>0.0825818970907685</v>
      </c>
      <c r="I400" s="19" t="n">
        <v>0.068200764074908</v>
      </c>
      <c r="J400" s="19"/>
      <c r="K400" s="19" t="n">
        <v>0.107794549588015</v>
      </c>
      <c r="L400" s="19" t="n">
        <v>0.094193401765943</v>
      </c>
      <c r="M400" s="19"/>
      <c r="N400" s="19" t="n">
        <v>0.105015559391263</v>
      </c>
      <c r="O400" s="19" t="n">
        <v>0.0978892088099631</v>
      </c>
      <c r="P400" s="19" t="n">
        <v>0.0693411200209936</v>
      </c>
      <c r="Q400" s="19" t="n">
        <v>0.0724245924557048</v>
      </c>
      <c r="R400" s="19" t="n">
        <v>0.114084668285089</v>
      </c>
      <c r="S400" s="19" t="n">
        <v>0.12406174361511</v>
      </c>
      <c r="T400" s="19" t="n">
        <v>0.0676678672404246</v>
      </c>
      <c r="U400" s="19" t="n">
        <v>0.0797946837190124</v>
      </c>
      <c r="V400" s="19" t="n">
        <v>0.10946761974756</v>
      </c>
      <c r="W400" s="19" t="n">
        <v>0.125640022188527</v>
      </c>
      <c r="X400" s="19" t="n">
        <v>0.125770703062218</v>
      </c>
      <c r="Y400" s="19" t="n">
        <v>0.132113974397675</v>
      </c>
      <c r="Z400" s="19"/>
      <c r="AA400" s="19" t="n">
        <v>0.0700044573828389</v>
      </c>
      <c r="AB400" s="19" t="n">
        <v>0.117853876881373</v>
      </c>
      <c r="AC400" s="19" t="n">
        <v>0.0916801100468639</v>
      </c>
      <c r="AD400" s="19" t="n">
        <v>0.127183853224877</v>
      </c>
      <c r="AE400" s="19"/>
      <c r="AF400" s="19" t="n">
        <v>0.144062499904671</v>
      </c>
      <c r="AG400" s="19" t="n">
        <v>0.0813913754551851</v>
      </c>
      <c r="AH400" s="19" t="n">
        <v>0.131137063082161</v>
      </c>
      <c r="AI400" s="19" t="n">
        <v>0.10725740110326</v>
      </c>
      <c r="AJ400" s="19" t="n">
        <v>0.0875138300644044</v>
      </c>
      <c r="AK400" s="19" t="n">
        <v>0.124510026124168</v>
      </c>
      <c r="AL400" s="19" t="n">
        <v>0.0795224712322455</v>
      </c>
      <c r="AM400" s="19" t="n">
        <v>0</v>
      </c>
      <c r="AN400" s="19" t="n">
        <v>0.116842997806845</v>
      </c>
      <c r="AO400" s="19" t="n">
        <v>0.0918200836229395</v>
      </c>
      <c r="AP400" s="19" t="n">
        <v>0.0751963149389666</v>
      </c>
      <c r="AQ400" s="19" t="n">
        <v>0.139914370941552</v>
      </c>
      <c r="AR400" s="19" t="n">
        <v>0.420086119613039</v>
      </c>
      <c r="AS400" s="19" t="n">
        <v>0.108789265320331</v>
      </c>
      <c r="AT400" s="19" t="n">
        <v>0</v>
      </c>
      <c r="AU400" s="19" t="n">
        <v>0</v>
      </c>
      <c r="AV400" s="19" t="n">
        <v>0</v>
      </c>
      <c r="AW400" s="19" t="n">
        <v>0.294727388085214</v>
      </c>
      <c r="AX400" s="19" t="n">
        <v>0</v>
      </c>
    </row>
    <row r="401">
      <c r="B401" t="s">
        <v>192</v>
      </c>
      <c r="C401" s="19" t="n">
        <v>0.0451228953286328</v>
      </c>
      <c r="D401" s="19" t="n">
        <v>0.0320221901784193</v>
      </c>
      <c r="E401" s="19" t="n">
        <v>0.0647356134484319</v>
      </c>
      <c r="F401" s="19" t="n">
        <v>0.0551243484309027</v>
      </c>
      <c r="G401" s="19" t="n">
        <v>0.0421715511229626</v>
      </c>
      <c r="H401" s="19" t="n">
        <v>0.0427982442156568</v>
      </c>
      <c r="I401" s="19" t="n">
        <v>0.0336794921407009</v>
      </c>
      <c r="J401" s="19"/>
      <c r="K401" s="19" t="n">
        <v>0.0581578661765414</v>
      </c>
      <c r="L401" s="19" t="n">
        <v>0.0314940203735089</v>
      </c>
      <c r="M401" s="19"/>
      <c r="N401" s="19" t="n">
        <v>0.0350858414705982</v>
      </c>
      <c r="O401" s="19" t="n">
        <v>0.0512413880943371</v>
      </c>
      <c r="P401" s="19" t="n">
        <v>0.0348429723149862</v>
      </c>
      <c r="Q401" s="19" t="n">
        <v>0.0428331193724231</v>
      </c>
      <c r="R401" s="19" t="n">
        <v>0.0452118576245119</v>
      </c>
      <c r="S401" s="19" t="n">
        <v>0.021295902423294</v>
      </c>
      <c r="T401" s="19" t="n">
        <v>0.0480793992954852</v>
      </c>
      <c r="U401" s="19" t="n">
        <v>0.0451234035944792</v>
      </c>
      <c r="V401" s="19" t="n">
        <v>0.0526926864156006</v>
      </c>
      <c r="W401" s="19" t="n">
        <v>0.0295924809099</v>
      </c>
      <c r="X401" s="19" t="n">
        <v>0.115580703364567</v>
      </c>
      <c r="Y401" s="19" t="n">
        <v>0.0643424105309379</v>
      </c>
      <c r="Z401" s="19"/>
      <c r="AA401" s="19" t="n">
        <v>0.0387846200857706</v>
      </c>
      <c r="AB401" s="19" t="n">
        <v>0.0305689948138446</v>
      </c>
      <c r="AC401" s="19" t="n">
        <v>0.0751130840250677</v>
      </c>
      <c r="AD401" s="19" t="n">
        <v>0.0418424244388832</v>
      </c>
      <c r="AE401" s="19"/>
      <c r="AF401" s="19" t="n">
        <v>0.0633064152536502</v>
      </c>
      <c r="AG401" s="19" t="n">
        <v>0.0328046513976753</v>
      </c>
      <c r="AH401" s="19" t="n">
        <v>0.0597280338367286</v>
      </c>
      <c r="AI401" s="19" t="n">
        <v>0.0651456656519578</v>
      </c>
      <c r="AJ401" s="19" t="n">
        <v>0.0155137302547396</v>
      </c>
      <c r="AK401" s="19" t="n">
        <v>0.0651094324524785</v>
      </c>
      <c r="AL401" s="19" t="n">
        <v>0.0439334215374634</v>
      </c>
      <c r="AM401" s="19" t="n">
        <v>0</v>
      </c>
      <c r="AN401" s="19" t="n">
        <v>0.0590769094861903</v>
      </c>
      <c r="AO401" s="19" t="n">
        <v>0.0444417410893069</v>
      </c>
      <c r="AP401" s="19" t="n">
        <v>0.0506758388120679</v>
      </c>
      <c r="AQ401" s="19" t="n">
        <v>0.0608881588143091</v>
      </c>
      <c r="AR401" s="19" t="n">
        <v>0</v>
      </c>
      <c r="AS401" s="19" t="n">
        <v>0.111537085003805</v>
      </c>
      <c r="AT401" s="19" t="n">
        <v>0.296096190633258</v>
      </c>
      <c r="AU401" s="19" t="n">
        <v>0</v>
      </c>
      <c r="AV401" s="19" t="n">
        <v>0</v>
      </c>
      <c r="AW401" s="19" t="n">
        <v>0</v>
      </c>
      <c r="AX401" s="19" t="n">
        <v>0</v>
      </c>
    </row>
    <row r="402">
      <c r="B402" t="s">
        <v>193</v>
      </c>
      <c r="C402" s="19" t="n">
        <v>0.0455837471458625</v>
      </c>
      <c r="D402" s="19" t="n">
        <v>0.0398369256063834</v>
      </c>
      <c r="E402" s="19" t="n">
        <v>0.0348274747362418</v>
      </c>
      <c r="F402" s="19" t="n">
        <v>0.065370469326057</v>
      </c>
      <c r="G402" s="19" t="n">
        <v>0.0524846315155649</v>
      </c>
      <c r="H402" s="19" t="n">
        <v>0.0576463776489635</v>
      </c>
      <c r="I402" s="19" t="n">
        <v>0.0283886430140755</v>
      </c>
      <c r="J402" s="19"/>
      <c r="K402" s="19" t="n">
        <v>0.0504083812626757</v>
      </c>
      <c r="L402" s="19" t="n">
        <v>0.0409234918068455</v>
      </c>
      <c r="M402" s="19"/>
      <c r="N402" s="19" t="n">
        <v>0.0578800269410701</v>
      </c>
      <c r="O402" s="19" t="n">
        <v>0.0387793223048827</v>
      </c>
      <c r="P402" s="19" t="n">
        <v>0.0414051434914348</v>
      </c>
      <c r="Q402" s="19" t="n">
        <v>0.0206388986873326</v>
      </c>
      <c r="R402" s="19" t="n">
        <v>0.0312567832290092</v>
      </c>
      <c r="S402" s="19" t="n">
        <v>0.0369880846705388</v>
      </c>
      <c r="T402" s="19" t="n">
        <v>0.0359021451811352</v>
      </c>
      <c r="U402" s="19" t="n">
        <v>0.0111862374154176</v>
      </c>
      <c r="V402" s="19" t="n">
        <v>0.0467650609346342</v>
      </c>
      <c r="W402" s="19" t="n">
        <v>0.099345629113675</v>
      </c>
      <c r="X402" s="19" t="n">
        <v>0.039497053915169</v>
      </c>
      <c r="Y402" s="19" t="n">
        <v>0.0794124465440525</v>
      </c>
      <c r="Z402" s="19"/>
      <c r="AA402" s="19" t="n">
        <v>0.0428992078768193</v>
      </c>
      <c r="AB402" s="19" t="n">
        <v>0.0395474641237468</v>
      </c>
      <c r="AC402" s="19" t="n">
        <v>0.0429275559282873</v>
      </c>
      <c r="AD402" s="19" t="n">
        <v>0.0561500997423937</v>
      </c>
      <c r="AE402" s="19"/>
      <c r="AF402" s="19" t="n">
        <v>0.0328893577281042</v>
      </c>
      <c r="AG402" s="19" t="n">
        <v>0.0442193580624763</v>
      </c>
      <c r="AH402" s="19" t="n">
        <v>0.0384174318015654</v>
      </c>
      <c r="AI402" s="19" t="n">
        <v>0.0210936838549623</v>
      </c>
      <c r="AJ402" s="19" t="n">
        <v>0.01528312027086</v>
      </c>
      <c r="AK402" s="19" t="n">
        <v>0.0953956172439558</v>
      </c>
      <c r="AL402" s="19" t="n">
        <v>0.0455859489391805</v>
      </c>
      <c r="AM402" s="19" t="n">
        <v>0</v>
      </c>
      <c r="AN402" s="19" t="n">
        <v>0.0373615814499173</v>
      </c>
      <c r="AO402" s="19" t="n">
        <v>0.0566944697837356</v>
      </c>
      <c r="AP402" s="19" t="n">
        <v>0.0505621558484045</v>
      </c>
      <c r="AQ402" s="19" t="n">
        <v>0.0889016458451868</v>
      </c>
      <c r="AR402" s="19" t="n">
        <v>0</v>
      </c>
      <c r="AS402" s="19" t="n">
        <v>0</v>
      </c>
      <c r="AT402" s="19" t="n">
        <v>0</v>
      </c>
      <c r="AU402" s="19" t="n">
        <v>0</v>
      </c>
      <c r="AV402" s="19" t="n">
        <v>0</v>
      </c>
      <c r="AW402" s="19" t="n">
        <v>0</v>
      </c>
      <c r="AX402" s="19" t="n">
        <v>0</v>
      </c>
    </row>
    <row r="403">
      <c r="B403" t="s">
        <v>77</v>
      </c>
      <c r="C403" s="19" t="n">
        <v>0.0785185256736651</v>
      </c>
      <c r="D403" s="19" t="n">
        <v>0.128579002008557</v>
      </c>
      <c r="E403" s="19" t="n">
        <v>0.0690547845521966</v>
      </c>
      <c r="F403" s="19" t="n">
        <v>0.0906734491643246</v>
      </c>
      <c r="G403" s="19" t="n">
        <v>0.055343358014664</v>
      </c>
      <c r="H403" s="19" t="n">
        <v>0.0988764686967546</v>
      </c>
      <c r="I403" s="19" t="n">
        <v>0.0485274477888011</v>
      </c>
      <c r="J403" s="19"/>
      <c r="K403" s="19" t="n">
        <v>0.0502757111017438</v>
      </c>
      <c r="L403" s="19" t="n">
        <v>0.106131627010795</v>
      </c>
      <c r="M403" s="19"/>
      <c r="N403" s="19" t="n">
        <v>0.0753295035731924</v>
      </c>
      <c r="O403" s="19" t="n">
        <v>0.0467556854748599</v>
      </c>
      <c r="P403" s="19" t="n">
        <v>0.0536437476921692</v>
      </c>
      <c r="Q403" s="19" t="n">
        <v>0.0844664709161226</v>
      </c>
      <c r="R403" s="19" t="n">
        <v>0.0597536288819511</v>
      </c>
      <c r="S403" s="19" t="n">
        <v>0.0982353176410599</v>
      </c>
      <c r="T403" s="19" t="n">
        <v>0.0770002444608321</v>
      </c>
      <c r="U403" s="19" t="n">
        <v>0.0558574865200142</v>
      </c>
      <c r="V403" s="19" t="n">
        <v>0.0976552466379135</v>
      </c>
      <c r="W403" s="19" t="n">
        <v>0.132627359315964</v>
      </c>
      <c r="X403" s="19" t="n">
        <v>0.0612593823445647</v>
      </c>
      <c r="Y403" s="19" t="n">
        <v>0.0945601896917396</v>
      </c>
      <c r="Z403" s="19"/>
      <c r="AA403" s="19" t="n">
        <v>0.0556090901842919</v>
      </c>
      <c r="AB403" s="19" t="n">
        <v>0.0820204265093726</v>
      </c>
      <c r="AC403" s="19" t="n">
        <v>0.0749567355085363</v>
      </c>
      <c r="AD403" s="19" t="n">
        <v>0.102731683346995</v>
      </c>
      <c r="AE403" s="19"/>
      <c r="AF403" s="19" t="n">
        <v>0.00644492106341132</v>
      </c>
      <c r="AG403" s="19" t="n">
        <v>0.0697108506097485</v>
      </c>
      <c r="AH403" s="19" t="n">
        <v>0.108502153902094</v>
      </c>
      <c r="AI403" s="19" t="n">
        <v>0.0198799042436802</v>
      </c>
      <c r="AJ403" s="19" t="n">
        <v>0.212865973853798</v>
      </c>
      <c r="AK403" s="19" t="n">
        <v>0.0163917920419561</v>
      </c>
      <c r="AL403" s="19" t="n">
        <v>0.0979655163034798</v>
      </c>
      <c r="AM403" s="19" t="n">
        <v>0</v>
      </c>
      <c r="AN403" s="19" t="n">
        <v>0.0349245196700963</v>
      </c>
      <c r="AO403" s="19" t="n">
        <v>0.158403617237764</v>
      </c>
      <c r="AP403" s="19" t="n">
        <v>0.0995130455345656</v>
      </c>
      <c r="AQ403" s="19" t="n">
        <v>0.117496431100227</v>
      </c>
      <c r="AR403" s="19" t="n">
        <v>0</v>
      </c>
      <c r="AS403" s="19" t="n">
        <v>0.182771815000437</v>
      </c>
      <c r="AT403" s="19" t="n">
        <v>0.389102592068026</v>
      </c>
      <c r="AU403" s="19" t="n">
        <v>0</v>
      </c>
      <c r="AV403" s="19" t="n">
        <v>0</v>
      </c>
      <c r="AW403" s="19" t="n">
        <v>0</v>
      </c>
      <c r="AX403" s="19" t="n">
        <v>0</v>
      </c>
    </row>
    <row r="404">
      <c r="C404" s="19"/>
      <c r="D404" s="19"/>
      <c r="E404" s="19"/>
      <c r="F404" s="19"/>
      <c r="G404" s="19"/>
      <c r="H404" s="19"/>
      <c r="I404" s="19"/>
      <c r="J404" s="19"/>
      <c r="K404" s="19"/>
      <c r="L404" s="19"/>
      <c r="M404" s="19"/>
      <c r="N404" s="19"/>
      <c r="O404" s="19"/>
      <c r="P404" s="19"/>
      <c r="Q404" s="19"/>
      <c r="R404" s="19"/>
      <c r="S404" s="19"/>
      <c r="T404" s="19"/>
      <c r="U404" s="19"/>
      <c r="V404" s="19"/>
      <c r="W404" s="19"/>
      <c r="X404" s="19"/>
      <c r="Y404" s="19"/>
      <c r="Z404" s="19"/>
      <c r="AA404" s="19"/>
      <c r="AB404" s="19"/>
      <c r="AC404" s="19"/>
      <c r="AD404" s="19"/>
      <c r="AE404" s="19"/>
      <c r="AF404" s="19"/>
      <c r="AG404" s="19"/>
      <c r="AH404" s="19"/>
      <c r="AI404" s="19"/>
      <c r="AJ404" s="19"/>
      <c r="AK404" s="19"/>
      <c r="AL404" s="19"/>
      <c r="AM404" s="19"/>
      <c r="AN404" s="19"/>
      <c r="AO404" s="19"/>
      <c r="AP404" s="19"/>
      <c r="AQ404" s="19"/>
      <c r="AR404" s="19"/>
      <c r="AS404" s="19"/>
      <c r="AT404" s="19"/>
      <c r="AU404" s="19"/>
      <c r="AV404" s="19"/>
      <c r="AW404" s="19"/>
      <c r="AX404" s="19"/>
    </row>
    <row r="405">
      <c r="B405" s="7" t="s">
        <v>206</v>
      </c>
      <c r="C405" s="19"/>
      <c r="D405" s="19"/>
      <c r="E405" s="19"/>
      <c r="F405" s="19"/>
      <c r="G405" s="19"/>
      <c r="H405" s="19"/>
      <c r="I405" s="19"/>
      <c r="J405" s="19"/>
      <c r="K405" s="19"/>
      <c r="L405" s="19"/>
      <c r="M405" s="19"/>
      <c r="N405" s="19"/>
      <c r="O405" s="19"/>
      <c r="P405" s="19"/>
      <c r="Q405" s="19"/>
      <c r="R405" s="19"/>
      <c r="S405" s="19"/>
      <c r="T405" s="19"/>
      <c r="U405" s="19"/>
      <c r="V405" s="19"/>
      <c r="W405" s="19"/>
      <c r="X405" s="19"/>
      <c r="Y405" s="19"/>
      <c r="Z405" s="19"/>
      <c r="AA405" s="19"/>
      <c r="AB405" s="19"/>
      <c r="AC405" s="19"/>
      <c r="AD405" s="19"/>
      <c r="AE405" s="19"/>
      <c r="AF405" s="19"/>
      <c r="AG405" s="19"/>
      <c r="AH405" s="19"/>
      <c r="AI405" s="19"/>
      <c r="AJ405" s="19"/>
      <c r="AK405" s="19"/>
      <c r="AL405" s="19"/>
      <c r="AM405" s="19"/>
      <c r="AN405" s="19"/>
      <c r="AO405" s="19"/>
      <c r="AP405" s="19"/>
      <c r="AQ405" s="19"/>
      <c r="AR405" s="19"/>
      <c r="AS405" s="19"/>
      <c r="AT405" s="19"/>
      <c r="AU405" s="19"/>
      <c r="AV405" s="19"/>
      <c r="AW405" s="19"/>
      <c r="AX405" s="19"/>
    </row>
    <row r="406">
      <c r="B406" s="23" t="s">
        <v>79</v>
      </c>
      <c r="C406" s="19"/>
      <c r="D406" s="19"/>
      <c r="E406" s="19"/>
      <c r="F406" s="19"/>
      <c r="G406" s="19"/>
      <c r="H406" s="19"/>
      <c r="I406" s="19"/>
      <c r="J406" s="19"/>
      <c r="K406" s="19"/>
      <c r="L406" s="19"/>
      <c r="M406" s="19"/>
      <c r="N406" s="19"/>
      <c r="O406" s="19"/>
      <c r="P406" s="19"/>
      <c r="Q406" s="19"/>
      <c r="R406" s="19"/>
      <c r="S406" s="19"/>
      <c r="T406" s="19"/>
      <c r="U406" s="19"/>
      <c r="V406" s="19"/>
      <c r="W406" s="19"/>
      <c r="X406" s="19"/>
      <c r="Y406" s="19"/>
      <c r="Z406" s="19"/>
      <c r="AA406" s="19"/>
      <c r="AB406" s="19"/>
      <c r="AC406" s="19"/>
      <c r="AD406" s="19"/>
      <c r="AE406" s="19"/>
      <c r="AF406" s="19"/>
      <c r="AG406" s="19"/>
      <c r="AH406" s="19"/>
      <c r="AI406" s="19"/>
      <c r="AJ406" s="19"/>
      <c r="AK406" s="19"/>
      <c r="AL406" s="19"/>
      <c r="AM406" s="19"/>
      <c r="AN406" s="19"/>
      <c r="AO406" s="19"/>
      <c r="AP406" s="19"/>
      <c r="AQ406" s="19"/>
      <c r="AR406" s="19"/>
      <c r="AS406" s="19"/>
      <c r="AT406" s="19"/>
      <c r="AU406" s="19"/>
      <c r="AV406" s="19"/>
      <c r="AW406" s="19"/>
      <c r="AX406" s="19"/>
    </row>
    <row r="407">
      <c r="B407" t="s">
        <v>187</v>
      </c>
      <c r="C407" s="19" t="n">
        <v>0.0346868776952454</v>
      </c>
      <c r="D407" s="19" t="n">
        <v>0.0289239842964725</v>
      </c>
      <c r="E407" s="19" t="n">
        <v>0.0812327087746133</v>
      </c>
      <c r="F407" s="19" t="n">
        <v>0.0591111749628013</v>
      </c>
      <c r="G407" s="19" t="n">
        <v>0.0237845478070164</v>
      </c>
      <c r="H407" s="19" t="n">
        <v>0.0130848787480996</v>
      </c>
      <c r="I407" s="19" t="n">
        <v>0.0042249505696266</v>
      </c>
      <c r="J407" s="19"/>
      <c r="K407" s="19" t="n">
        <v>0.0473492314571872</v>
      </c>
      <c r="L407" s="19" t="n">
        <v>0.0223741442837012</v>
      </c>
      <c r="M407" s="19"/>
      <c r="N407" s="19" t="n">
        <v>0.0861108290622937</v>
      </c>
      <c r="O407" s="19" t="n">
        <v>0.0137098523368202</v>
      </c>
      <c r="P407" s="19" t="n">
        <v>0.0241217946316923</v>
      </c>
      <c r="Q407" s="19" t="n">
        <v>0.0214372677602268</v>
      </c>
      <c r="R407" s="19" t="n">
        <v>0.0470693117441893</v>
      </c>
      <c r="S407" s="19" t="n">
        <v>0.03641465320986</v>
      </c>
      <c r="T407" s="19" t="n">
        <v>0.0184980001063578</v>
      </c>
      <c r="U407" s="19" t="n">
        <v>0.0257636208306024</v>
      </c>
      <c r="V407" s="19" t="n">
        <v>0.0374301941973731</v>
      </c>
      <c r="W407" s="19" t="n">
        <v>0.00603682154841324</v>
      </c>
      <c r="X407" s="19" t="n">
        <v>0.0284981300039466</v>
      </c>
      <c r="Y407" s="19" t="n">
        <v>0.061350321593953</v>
      </c>
      <c r="Z407" s="19"/>
      <c r="AA407" s="19" t="n">
        <v>0.0462121289577983</v>
      </c>
      <c r="AB407" s="19" t="n">
        <v>0.0252881921220795</v>
      </c>
      <c r="AC407" s="19" t="n">
        <v>0.0420543362027532</v>
      </c>
      <c r="AD407" s="19" t="n">
        <v>0.0264002707310854</v>
      </c>
      <c r="AE407" s="19"/>
      <c r="AF407" s="19" t="n">
        <v>0.0459683372492727</v>
      </c>
      <c r="AG407" s="19" t="n">
        <v>0.00657671530265068</v>
      </c>
      <c r="AH407" s="19" t="n">
        <v>0.0295089657631024</v>
      </c>
      <c r="AI407" s="19" t="n">
        <v>0.12894410734004</v>
      </c>
      <c r="AJ407" s="19" t="n">
        <v>0.0740844583506492</v>
      </c>
      <c r="AK407" s="19" t="n">
        <v>0.0133668812833398</v>
      </c>
      <c r="AL407" s="19" t="n">
        <v>0.0868567417862856</v>
      </c>
      <c r="AM407" s="19" t="n">
        <v>0</v>
      </c>
      <c r="AN407" s="19" t="n">
        <v>0.0568318422453168</v>
      </c>
      <c r="AO407" s="19" t="n">
        <v>0.0322439891657495</v>
      </c>
      <c r="AP407" s="19" t="n">
        <v>0.0568765937979161</v>
      </c>
      <c r="AQ407" s="19" t="n">
        <v>0.0263946990439735</v>
      </c>
      <c r="AR407" s="19" t="n">
        <v>0</v>
      </c>
      <c r="AS407" s="19" t="n">
        <v>0.198493579380999</v>
      </c>
      <c r="AT407" s="19" t="n">
        <v>0</v>
      </c>
      <c r="AU407" s="19" t="n">
        <v>0</v>
      </c>
      <c r="AV407" s="19" t="n">
        <v>0</v>
      </c>
      <c r="AW407" s="19" t="n">
        <v>0</v>
      </c>
      <c r="AX407" s="19" t="n">
        <v>0.479792883083338</v>
      </c>
    </row>
    <row r="408">
      <c r="B408" t="s">
        <v>188</v>
      </c>
      <c r="C408" s="19" t="n">
        <v>0.0618540831380163</v>
      </c>
      <c r="D408" s="19" t="n">
        <v>0.0840500030074919</v>
      </c>
      <c r="E408" s="19" t="n">
        <v>0.12004607840237</v>
      </c>
      <c r="F408" s="19" t="n">
        <v>0.0704103403046326</v>
      </c>
      <c r="G408" s="19" t="n">
        <v>0.0615566174284557</v>
      </c>
      <c r="H408" s="19" t="n">
        <v>0.0197424367904781</v>
      </c>
      <c r="I408" s="19" t="n">
        <v>0.0214907387077891</v>
      </c>
      <c r="J408" s="19"/>
      <c r="K408" s="19" t="n">
        <v>0.0747134562808524</v>
      </c>
      <c r="L408" s="19" t="n">
        <v>0.0493754092947293</v>
      </c>
      <c r="M408" s="19"/>
      <c r="N408" s="19" t="n">
        <v>0.103614790944015</v>
      </c>
      <c r="O408" s="19" t="n">
        <v>0.0286817803681842</v>
      </c>
      <c r="P408" s="19" t="n">
        <v>0.0520014792006444</v>
      </c>
      <c r="Q408" s="19" t="n">
        <v>0.0609268453842861</v>
      </c>
      <c r="R408" s="19" t="n">
        <v>0.038627113510629</v>
      </c>
      <c r="S408" s="19" t="n">
        <v>0.0816124153974234</v>
      </c>
      <c r="T408" s="19" t="n">
        <v>0.0941382520748936</v>
      </c>
      <c r="U408" s="19" t="n">
        <v>0.023114480116324</v>
      </c>
      <c r="V408" s="19" t="n">
        <v>0.062397537447197</v>
      </c>
      <c r="W408" s="19" t="n">
        <v>0.0572844654270966</v>
      </c>
      <c r="X408" s="19" t="n">
        <v>0.0109189531053751</v>
      </c>
      <c r="Y408" s="19" t="n">
        <v>0.0978570401993132</v>
      </c>
      <c r="Z408" s="19"/>
      <c r="AA408" s="19" t="n">
        <v>0.0911861558187688</v>
      </c>
      <c r="AB408" s="19" t="n">
        <v>0.0385905325208243</v>
      </c>
      <c r="AC408" s="19" t="n">
        <v>0.0665794907899211</v>
      </c>
      <c r="AD408" s="19" t="n">
        <v>0.0517562494617538</v>
      </c>
      <c r="AE408" s="19"/>
      <c r="AF408" s="19" t="n">
        <v>0.104301491597087</v>
      </c>
      <c r="AG408" s="19" t="n">
        <v>0.023091513350896</v>
      </c>
      <c r="AH408" s="19" t="n">
        <v>0.0750286280409116</v>
      </c>
      <c r="AI408" s="19" t="n">
        <v>0.183036985706877</v>
      </c>
      <c r="AJ408" s="19" t="n">
        <v>0.0629742247524758</v>
      </c>
      <c r="AK408" s="19" t="n">
        <v>0.12170697827787</v>
      </c>
      <c r="AL408" s="19" t="n">
        <v>0.0828311700597257</v>
      </c>
      <c r="AM408" s="19" t="n">
        <v>0.465554238906898</v>
      </c>
      <c r="AN408" s="19" t="n">
        <v>0.090531129919962</v>
      </c>
      <c r="AO408" s="19" t="n">
        <v>0.0587371927467591</v>
      </c>
      <c r="AP408" s="19" t="n">
        <v>0.081645020162758</v>
      </c>
      <c r="AQ408" s="19" t="n">
        <v>0.0350724350169664</v>
      </c>
      <c r="AR408" s="19" t="n">
        <v>0</v>
      </c>
      <c r="AS408" s="19" t="n">
        <v>0.0777789944370755</v>
      </c>
      <c r="AT408" s="19" t="n">
        <v>0</v>
      </c>
      <c r="AU408" s="19" t="n">
        <v>0.495619982425437</v>
      </c>
      <c r="AV408" s="19" t="n">
        <v>0.583057795492095</v>
      </c>
      <c r="AW408" s="19" t="n">
        <v>0.323798654447605</v>
      </c>
      <c r="AX408" s="19" t="n">
        <v>0.242293032388405</v>
      </c>
    </row>
    <row r="409">
      <c r="B409" t="s">
        <v>189</v>
      </c>
      <c r="C409" s="19" t="n">
        <v>0.117820315418354</v>
      </c>
      <c r="D409" s="19" t="n">
        <v>0.174379578486934</v>
      </c>
      <c r="E409" s="19" t="n">
        <v>0.206258142660143</v>
      </c>
      <c r="F409" s="19" t="n">
        <v>0.146819792839088</v>
      </c>
      <c r="G409" s="19" t="n">
        <v>0.114592594039459</v>
      </c>
      <c r="H409" s="19" t="n">
        <v>0.0445371809338055</v>
      </c>
      <c r="I409" s="19" t="n">
        <v>0.0369499025074495</v>
      </c>
      <c r="J409" s="19"/>
      <c r="K409" s="19" t="n">
        <v>0.13989672869235</v>
      </c>
      <c r="L409" s="19" t="n">
        <v>0.0964086702852134</v>
      </c>
      <c r="M409" s="19"/>
      <c r="N409" s="19" t="n">
        <v>0.177033230609546</v>
      </c>
      <c r="O409" s="19" t="n">
        <v>0.0688359524520363</v>
      </c>
      <c r="P409" s="19" t="n">
        <v>0.0987801013117398</v>
      </c>
      <c r="Q409" s="19" t="n">
        <v>0.110545506666258</v>
      </c>
      <c r="R409" s="19" t="n">
        <v>0.105459193095506</v>
      </c>
      <c r="S409" s="19" t="n">
        <v>0.117239497358618</v>
      </c>
      <c r="T409" s="19" t="n">
        <v>0.100887429684864</v>
      </c>
      <c r="U409" s="19" t="n">
        <v>0.105169680686764</v>
      </c>
      <c r="V409" s="19" t="n">
        <v>0.162945705679837</v>
      </c>
      <c r="W409" s="19" t="n">
        <v>0.0567249325539256</v>
      </c>
      <c r="X409" s="19" t="n">
        <v>0.133165165832009</v>
      </c>
      <c r="Y409" s="19" t="n">
        <v>0.212500914438863</v>
      </c>
      <c r="Z409" s="19"/>
      <c r="AA409" s="19" t="n">
        <v>0.127143386616033</v>
      </c>
      <c r="AB409" s="19" t="n">
        <v>0.0916832569553969</v>
      </c>
      <c r="AC409" s="19" t="n">
        <v>0.152830745526775</v>
      </c>
      <c r="AD409" s="19" t="n">
        <v>0.107090138432479</v>
      </c>
      <c r="AE409" s="19"/>
      <c r="AF409" s="19" t="n">
        <v>0.23517006801815</v>
      </c>
      <c r="AG409" s="19" t="n">
        <v>0.035095920521688</v>
      </c>
      <c r="AH409" s="19" t="n">
        <v>0.0777355229091614</v>
      </c>
      <c r="AI409" s="19" t="n">
        <v>0.228954578718517</v>
      </c>
      <c r="AJ409" s="19" t="n">
        <v>0.128175662022188</v>
      </c>
      <c r="AK409" s="19" t="n">
        <v>0.33623665638382</v>
      </c>
      <c r="AL409" s="19" t="n">
        <v>0.139426155310825</v>
      </c>
      <c r="AM409" s="19" t="n">
        <v>0</v>
      </c>
      <c r="AN409" s="19" t="n">
        <v>0.211861701011759</v>
      </c>
      <c r="AO409" s="19" t="n">
        <v>0.16251227593306</v>
      </c>
      <c r="AP409" s="19" t="n">
        <v>0.286564636835635</v>
      </c>
      <c r="AQ409" s="19" t="n">
        <v>0.0956693270065951</v>
      </c>
      <c r="AR409" s="19" t="n">
        <v>0.093885666242706</v>
      </c>
      <c r="AS409" s="19" t="n">
        <v>0.432166345861157</v>
      </c>
      <c r="AT409" s="19" t="n">
        <v>0.296096190633258</v>
      </c>
      <c r="AU409" s="19" t="n">
        <v>0</v>
      </c>
      <c r="AV409" s="19" t="n">
        <v>0.416942204507905</v>
      </c>
      <c r="AW409" s="19" t="n">
        <v>0.676201345552395</v>
      </c>
      <c r="AX409" s="19" t="n">
        <v>0</v>
      </c>
    </row>
    <row r="410">
      <c r="B410" t="s">
        <v>190</v>
      </c>
      <c r="C410" s="19" t="n">
        <v>0.14247374965088</v>
      </c>
      <c r="D410" s="19" t="n">
        <v>0.181566464117807</v>
      </c>
      <c r="E410" s="19" t="n">
        <v>0.188987030606994</v>
      </c>
      <c r="F410" s="19" t="n">
        <v>0.172636919062701</v>
      </c>
      <c r="G410" s="19" t="n">
        <v>0.140661130953297</v>
      </c>
      <c r="H410" s="19" t="n">
        <v>0.0893790378685763</v>
      </c>
      <c r="I410" s="19" t="n">
        <v>0.0915517337679839</v>
      </c>
      <c r="J410" s="19"/>
      <c r="K410" s="19" t="n">
        <v>0.147349262251479</v>
      </c>
      <c r="L410" s="19" t="n">
        <v>0.137857179739519</v>
      </c>
      <c r="M410" s="19"/>
      <c r="N410" s="19" t="n">
        <v>0.174774214615723</v>
      </c>
      <c r="O410" s="19" t="n">
        <v>0.128904022828221</v>
      </c>
      <c r="P410" s="19" t="n">
        <v>0.127527645301409</v>
      </c>
      <c r="Q410" s="19" t="n">
        <v>0.219665073775828</v>
      </c>
      <c r="R410" s="19" t="n">
        <v>0.13617165670996</v>
      </c>
      <c r="S410" s="19" t="n">
        <v>0.119388640491765</v>
      </c>
      <c r="T410" s="19" t="n">
        <v>0.119748918209166</v>
      </c>
      <c r="U410" s="19" t="n">
        <v>0.199718618504908</v>
      </c>
      <c r="V410" s="19" t="n">
        <v>0.109762300757635</v>
      </c>
      <c r="W410" s="19" t="n">
        <v>0.143195135791235</v>
      </c>
      <c r="X410" s="19" t="n">
        <v>0.13309131792726</v>
      </c>
      <c r="Y410" s="19" t="n">
        <v>0.0598917260889968</v>
      </c>
      <c r="Z410" s="19"/>
      <c r="AA410" s="19" t="n">
        <v>0.127819430255246</v>
      </c>
      <c r="AB410" s="19" t="n">
        <v>0.127790245154934</v>
      </c>
      <c r="AC410" s="19" t="n">
        <v>0.178624461045427</v>
      </c>
      <c r="AD410" s="19" t="n">
        <v>0.141538625481486</v>
      </c>
      <c r="AE410" s="19"/>
      <c r="AF410" s="19" t="n">
        <v>0.226774807576563</v>
      </c>
      <c r="AG410" s="19" t="n">
        <v>0.102133091786469</v>
      </c>
      <c r="AH410" s="19" t="n">
        <v>0.136470228440111</v>
      </c>
      <c r="AI410" s="19" t="n">
        <v>0.156314543662615</v>
      </c>
      <c r="AJ410" s="19" t="n">
        <v>0.291253249046003</v>
      </c>
      <c r="AK410" s="19" t="n">
        <v>0.138487075303757</v>
      </c>
      <c r="AL410" s="19" t="n">
        <v>0.202721190387614</v>
      </c>
      <c r="AM410" s="19" t="n">
        <v>0</v>
      </c>
      <c r="AN410" s="19" t="n">
        <v>0.223524445106155</v>
      </c>
      <c r="AO410" s="19" t="n">
        <v>0.110915788928968</v>
      </c>
      <c r="AP410" s="19" t="n">
        <v>0.18038412131344</v>
      </c>
      <c r="AQ410" s="19" t="n">
        <v>0.109758666654878</v>
      </c>
      <c r="AR410" s="19" t="n">
        <v>0.301021936110749</v>
      </c>
      <c r="AS410" s="19" t="n">
        <v>0.203840363318172</v>
      </c>
      <c r="AT410" s="19" t="n">
        <v>0</v>
      </c>
      <c r="AU410" s="19" t="n">
        <v>0.504380017574563</v>
      </c>
      <c r="AV410" s="19" t="n">
        <v>0</v>
      </c>
      <c r="AW410" s="19" t="n">
        <v>0</v>
      </c>
      <c r="AX410" s="19" t="n">
        <v>0</v>
      </c>
    </row>
    <row r="411">
      <c r="B411" t="s">
        <v>191</v>
      </c>
      <c r="C411" s="19" t="n">
        <v>0.0858417480672056</v>
      </c>
      <c r="D411" s="19" t="n">
        <v>0.113128771698177</v>
      </c>
      <c r="E411" s="19" t="n">
        <v>0.108117968540842</v>
      </c>
      <c r="F411" s="19" t="n">
        <v>0.103777985771101</v>
      </c>
      <c r="G411" s="19" t="n">
        <v>0.0948442694211551</v>
      </c>
      <c r="H411" s="19" t="n">
        <v>0.0617230775291342</v>
      </c>
      <c r="I411" s="19" t="n">
        <v>0.0440841268023491</v>
      </c>
      <c r="J411" s="19"/>
      <c r="K411" s="19" t="n">
        <v>0.0948691452667145</v>
      </c>
      <c r="L411" s="19" t="n">
        <v>0.0771224501878093</v>
      </c>
      <c r="M411" s="19"/>
      <c r="N411" s="19" t="n">
        <v>0.0807289640402863</v>
      </c>
      <c r="O411" s="19" t="n">
        <v>0.0834867219642619</v>
      </c>
      <c r="P411" s="19" t="n">
        <v>0.0807051100909793</v>
      </c>
      <c r="Q411" s="19" t="n">
        <v>0.0593779262787761</v>
      </c>
      <c r="R411" s="19" t="n">
        <v>0.151734891453625</v>
      </c>
      <c r="S411" s="19" t="n">
        <v>0.12939110769427</v>
      </c>
      <c r="T411" s="19" t="n">
        <v>0.0827627406474926</v>
      </c>
      <c r="U411" s="19" t="n">
        <v>0.0827858776874223</v>
      </c>
      <c r="V411" s="19" t="n">
        <v>0.0613682772343265</v>
      </c>
      <c r="W411" s="19" t="n">
        <v>0.0581924415700177</v>
      </c>
      <c r="X411" s="19" t="n">
        <v>0.0952287771647509</v>
      </c>
      <c r="Y411" s="19" t="n">
        <v>0.0976951718204863</v>
      </c>
      <c r="Z411" s="19"/>
      <c r="AA411" s="19" t="n">
        <v>0.067297948579041</v>
      </c>
      <c r="AB411" s="19" t="n">
        <v>0.0879823027409318</v>
      </c>
      <c r="AC411" s="19" t="n">
        <v>0.108557233625508</v>
      </c>
      <c r="AD411" s="19" t="n">
        <v>0.0839297200319896</v>
      </c>
      <c r="AE411" s="19"/>
      <c r="AF411" s="19" t="n">
        <v>0.137470783793688</v>
      </c>
      <c r="AG411" s="19" t="n">
        <v>0.0685464166169199</v>
      </c>
      <c r="AH411" s="19" t="n">
        <v>0.0711823071930642</v>
      </c>
      <c r="AI411" s="19" t="n">
        <v>0.141430619918973</v>
      </c>
      <c r="AJ411" s="19" t="n">
        <v>0.0418694322939504</v>
      </c>
      <c r="AK411" s="19" t="n">
        <v>0.0671365707476503</v>
      </c>
      <c r="AL411" s="19" t="n">
        <v>0.10855168894919</v>
      </c>
      <c r="AM411" s="19" t="n">
        <v>0</v>
      </c>
      <c r="AN411" s="19" t="n">
        <v>0.0709566202689157</v>
      </c>
      <c r="AO411" s="19" t="n">
        <v>0.120940128826038</v>
      </c>
      <c r="AP411" s="19" t="n">
        <v>0.0271053266936632</v>
      </c>
      <c r="AQ411" s="19" t="n">
        <v>0.121037012678196</v>
      </c>
      <c r="AR411" s="19" t="n">
        <v>0.100638579105013</v>
      </c>
      <c r="AS411" s="19" t="n">
        <v>0</v>
      </c>
      <c r="AT411" s="19" t="n">
        <v>0</v>
      </c>
      <c r="AU411" s="19" t="n">
        <v>0</v>
      </c>
      <c r="AV411" s="19" t="n">
        <v>0</v>
      </c>
      <c r="AW411" s="19" t="n">
        <v>0</v>
      </c>
      <c r="AX411" s="19" t="n">
        <v>0</v>
      </c>
    </row>
    <row r="412">
      <c r="B412" t="s">
        <v>192</v>
      </c>
      <c r="C412" s="19" t="n">
        <v>0.0334759628343854</v>
      </c>
      <c r="D412" s="19" t="n">
        <v>0.0444348042115031</v>
      </c>
      <c r="E412" s="19" t="n">
        <v>0.0321956976196659</v>
      </c>
      <c r="F412" s="19" t="n">
        <v>0.0293121333083241</v>
      </c>
      <c r="G412" s="19" t="n">
        <v>0.0359962690844944</v>
      </c>
      <c r="H412" s="19" t="n">
        <v>0.0301845216338469</v>
      </c>
      <c r="I412" s="19" t="n">
        <v>0.0308240370257367</v>
      </c>
      <c r="J412" s="19"/>
      <c r="K412" s="19" t="n">
        <v>0.0359310169707236</v>
      </c>
      <c r="L412" s="19" t="n">
        <v>0.030151574290917</v>
      </c>
      <c r="M412" s="19"/>
      <c r="N412" s="19" t="n">
        <v>0.03551784140285</v>
      </c>
      <c r="O412" s="19" t="n">
        <v>0.0418129126077405</v>
      </c>
      <c r="P412" s="19" t="n">
        <v>0.018210697164699</v>
      </c>
      <c r="Q412" s="19" t="n">
        <v>0.0108994957918424</v>
      </c>
      <c r="R412" s="19" t="n">
        <v>0.0329171347663735</v>
      </c>
      <c r="S412" s="19" t="n">
        <v>0.047782482165554</v>
      </c>
      <c r="T412" s="19" t="n">
        <v>0.048797252491005</v>
      </c>
      <c r="U412" s="19" t="n">
        <v>0.0562369074796189</v>
      </c>
      <c r="V412" s="19" t="n">
        <v>0.0233529617517638</v>
      </c>
      <c r="W412" s="19" t="n">
        <v>0.0329296802840872</v>
      </c>
      <c r="X412" s="19" t="n">
        <v>0.0107877939831532</v>
      </c>
      <c r="Y412" s="19" t="n">
        <v>0.0604917125308051</v>
      </c>
      <c r="Z412" s="19"/>
      <c r="AA412" s="19" t="n">
        <v>0.033577935582797</v>
      </c>
      <c r="AB412" s="19" t="n">
        <v>0.0255795350619504</v>
      </c>
      <c r="AC412" s="19" t="n">
        <v>0.0433989993972322</v>
      </c>
      <c r="AD412" s="19" t="n">
        <v>0.0336890291778061</v>
      </c>
      <c r="AE412" s="19"/>
      <c r="AF412" s="19" t="n">
        <v>0.0560281566983526</v>
      </c>
      <c r="AG412" s="19" t="n">
        <v>0.0269775549473126</v>
      </c>
      <c r="AH412" s="19" t="n">
        <v>0.0216313747963481</v>
      </c>
      <c r="AI412" s="19" t="n">
        <v>0.0570246821655627</v>
      </c>
      <c r="AJ412" s="19" t="n">
        <v>0.0439951136187264</v>
      </c>
      <c r="AK412" s="19" t="n">
        <v>0.0441195725659381</v>
      </c>
      <c r="AL412" s="19" t="n">
        <v>0.0288845720493744</v>
      </c>
      <c r="AM412" s="19" t="n">
        <v>0</v>
      </c>
      <c r="AN412" s="19" t="n">
        <v>0.0237686360960015</v>
      </c>
      <c r="AO412" s="19" t="n">
        <v>0.0244658571404966</v>
      </c>
      <c r="AP412" s="19" t="n">
        <v>0.0462865784018974</v>
      </c>
      <c r="AQ412" s="19" t="n">
        <v>0.0614711348466503</v>
      </c>
      <c r="AR412" s="19" t="n">
        <v>0</v>
      </c>
      <c r="AS412" s="19" t="n">
        <v>0</v>
      </c>
      <c r="AT412" s="19" t="n">
        <v>0</v>
      </c>
      <c r="AU412" s="19" t="n">
        <v>0</v>
      </c>
      <c r="AV412" s="19" t="n">
        <v>0</v>
      </c>
      <c r="AW412" s="19" t="n">
        <v>0</v>
      </c>
      <c r="AX412" s="19" t="n">
        <v>0</v>
      </c>
    </row>
    <row r="413">
      <c r="B413" t="s">
        <v>193</v>
      </c>
      <c r="C413" s="19" t="n">
        <v>0.0382252922907281</v>
      </c>
      <c r="D413" s="19" t="n">
        <v>0.0437435561919402</v>
      </c>
      <c r="E413" s="19" t="n">
        <v>0.0238269661953941</v>
      </c>
      <c r="F413" s="19" t="n">
        <v>0.0353202201150919</v>
      </c>
      <c r="G413" s="19" t="n">
        <v>0.048731694916059</v>
      </c>
      <c r="H413" s="19" t="n">
        <v>0.0560658637530101</v>
      </c>
      <c r="I413" s="19" t="n">
        <v>0.0281408504943084</v>
      </c>
      <c r="J413" s="19"/>
      <c r="K413" s="19" t="n">
        <v>0.0373955851605044</v>
      </c>
      <c r="L413" s="19" t="n">
        <v>0.039071085188116</v>
      </c>
      <c r="M413" s="19"/>
      <c r="N413" s="19" t="n">
        <v>0.0207491528909178</v>
      </c>
      <c r="O413" s="19" t="n">
        <v>0.0275022882600311</v>
      </c>
      <c r="P413" s="19" t="n">
        <v>0.0721405088492537</v>
      </c>
      <c r="Q413" s="19" t="n">
        <v>0</v>
      </c>
      <c r="R413" s="19" t="n">
        <v>0.0376168759976165</v>
      </c>
      <c r="S413" s="19" t="n">
        <v>0.0208249772983616</v>
      </c>
      <c r="T413" s="19" t="n">
        <v>0.0543985710208709</v>
      </c>
      <c r="U413" s="19" t="n">
        <v>0.0233435654358008</v>
      </c>
      <c r="V413" s="19" t="n">
        <v>0.0518421157402005</v>
      </c>
      <c r="W413" s="19" t="n">
        <v>0.0812401990966528</v>
      </c>
      <c r="X413" s="19" t="n">
        <v>0.0517609782380595</v>
      </c>
      <c r="Y413" s="19" t="n">
        <v>0.019111493113865</v>
      </c>
      <c r="Z413" s="19"/>
      <c r="AA413" s="19" t="n">
        <v>0.032009444921792</v>
      </c>
      <c r="AB413" s="19" t="n">
        <v>0.0255780626609019</v>
      </c>
      <c r="AC413" s="19" t="n">
        <v>0.0440288830669114</v>
      </c>
      <c r="AD413" s="19" t="n">
        <v>0.0518169043330228</v>
      </c>
      <c r="AE413" s="19"/>
      <c r="AF413" s="19" t="n">
        <v>0.0142935165468651</v>
      </c>
      <c r="AG413" s="19" t="n">
        <v>0.0390145400986991</v>
      </c>
      <c r="AH413" s="19" t="n">
        <v>0.0586590311745732</v>
      </c>
      <c r="AI413" s="19" t="n">
        <v>0.0208624585678731</v>
      </c>
      <c r="AJ413" s="19" t="n">
        <v>0.0478213612102839</v>
      </c>
      <c r="AK413" s="19" t="n">
        <v>0.0288032055573897</v>
      </c>
      <c r="AL413" s="19" t="n">
        <v>0.0374103575753537</v>
      </c>
      <c r="AM413" s="19" t="n">
        <v>0</v>
      </c>
      <c r="AN413" s="19" t="n">
        <v>0.0442535795421149</v>
      </c>
      <c r="AO413" s="19" t="n">
        <v>0.0385370906205586</v>
      </c>
      <c r="AP413" s="19" t="n">
        <v>0.0477677793715933</v>
      </c>
      <c r="AQ413" s="19" t="n">
        <v>0.0543218917938116</v>
      </c>
      <c r="AR413" s="19" t="n">
        <v>0</v>
      </c>
      <c r="AS413" s="19" t="n">
        <v>0</v>
      </c>
      <c r="AT413" s="19" t="n">
        <v>0</v>
      </c>
      <c r="AU413" s="19" t="n">
        <v>0</v>
      </c>
      <c r="AV413" s="19" t="n">
        <v>0</v>
      </c>
      <c r="AW413" s="19" t="n">
        <v>0</v>
      </c>
      <c r="AX413" s="19" t="n">
        <v>0</v>
      </c>
    </row>
    <row r="414">
      <c r="B414" t="s">
        <v>77</v>
      </c>
      <c r="C414" s="19" t="n">
        <v>0.485621970905185</v>
      </c>
      <c r="D414" s="19" t="n">
        <v>0.329772837989675</v>
      </c>
      <c r="E414" s="19" t="n">
        <v>0.239335407199978</v>
      </c>
      <c r="F414" s="19" t="n">
        <v>0.382611433636261</v>
      </c>
      <c r="G414" s="19" t="n">
        <v>0.479832876350064</v>
      </c>
      <c r="H414" s="19" t="n">
        <v>0.685283002743049</v>
      </c>
      <c r="I414" s="19" t="n">
        <v>0.742733660124757</v>
      </c>
      <c r="J414" s="19"/>
      <c r="K414" s="19" t="n">
        <v>0.422495573920189</v>
      </c>
      <c r="L414" s="19" t="n">
        <v>0.547639486729995</v>
      </c>
      <c r="M414" s="19"/>
      <c r="N414" s="19" t="n">
        <v>0.321470976434368</v>
      </c>
      <c r="O414" s="19" t="n">
        <v>0.607066469182704</v>
      </c>
      <c r="P414" s="19" t="n">
        <v>0.526512663449583</v>
      </c>
      <c r="Q414" s="19" t="n">
        <v>0.517147884342783</v>
      </c>
      <c r="R414" s="19" t="n">
        <v>0.450403822722101</v>
      </c>
      <c r="S414" s="19" t="n">
        <v>0.447346226384147</v>
      </c>
      <c r="T414" s="19" t="n">
        <v>0.48076883576535</v>
      </c>
      <c r="U414" s="19" t="n">
        <v>0.48386724925856</v>
      </c>
      <c r="V414" s="19" t="n">
        <v>0.490900907191666</v>
      </c>
      <c r="W414" s="19" t="n">
        <v>0.564396323728572</v>
      </c>
      <c r="X414" s="19" t="n">
        <v>0.536548883745446</v>
      </c>
      <c r="Y414" s="19" t="n">
        <v>0.391101620213718</v>
      </c>
      <c r="Z414" s="19"/>
      <c r="AA414" s="19" t="n">
        <v>0.474753569268524</v>
      </c>
      <c r="AB414" s="19" t="n">
        <v>0.577507872782982</v>
      </c>
      <c r="AC414" s="19" t="n">
        <v>0.363925850345471</v>
      </c>
      <c r="AD414" s="19" t="n">
        <v>0.503779062350378</v>
      </c>
      <c r="AE414" s="19"/>
      <c r="AF414" s="19" t="n">
        <v>0.179992838520022</v>
      </c>
      <c r="AG414" s="19" t="n">
        <v>0.698564247375364</v>
      </c>
      <c r="AH414" s="19" t="n">
        <v>0.529783941682728</v>
      </c>
      <c r="AI414" s="19" t="n">
        <v>0.083432023919543</v>
      </c>
      <c r="AJ414" s="19" t="n">
        <v>0.309826498705723</v>
      </c>
      <c r="AK414" s="19" t="n">
        <v>0.250143059880235</v>
      </c>
      <c r="AL414" s="19" t="n">
        <v>0.313318123881631</v>
      </c>
      <c r="AM414" s="19" t="n">
        <v>0.534445761093102</v>
      </c>
      <c r="AN414" s="19" t="n">
        <v>0.278272045809775</v>
      </c>
      <c r="AO414" s="19" t="n">
        <v>0.45164767663837</v>
      </c>
      <c r="AP414" s="19" t="n">
        <v>0.273369943423097</v>
      </c>
      <c r="AQ414" s="19" t="n">
        <v>0.496274832958928</v>
      </c>
      <c r="AR414" s="19" t="n">
        <v>0.504453818541533</v>
      </c>
      <c r="AS414" s="19" t="n">
        <v>0.0877207170025964</v>
      </c>
      <c r="AT414" s="19" t="n">
        <v>0.703903809366742</v>
      </c>
      <c r="AU414" s="19" t="n">
        <v>0</v>
      </c>
      <c r="AV414" s="19" t="n">
        <v>0</v>
      </c>
      <c r="AW414" s="19" t="n">
        <v>0</v>
      </c>
      <c r="AX414" s="19" t="n">
        <v>0.277914084528257</v>
      </c>
    </row>
    <row r="415">
      <c r="C415" s="19"/>
      <c r="D415" s="19"/>
      <c r="E415" s="19"/>
      <c r="F415" s="19"/>
      <c r="G415" s="19"/>
      <c r="H415" s="19"/>
      <c r="I415" s="19"/>
      <c r="J415" s="19"/>
      <c r="K415" s="19"/>
      <c r="L415" s="19"/>
      <c r="M415" s="19"/>
      <c r="N415" s="19"/>
      <c r="O415" s="19"/>
      <c r="P415" s="19"/>
      <c r="Q415" s="19"/>
      <c r="R415" s="19"/>
      <c r="S415" s="19"/>
      <c r="T415" s="19"/>
      <c r="U415" s="19"/>
      <c r="V415" s="19"/>
      <c r="W415" s="19"/>
      <c r="X415" s="19"/>
      <c r="Y415" s="19"/>
      <c r="Z415" s="19"/>
      <c r="AA415" s="19"/>
      <c r="AB415" s="19"/>
      <c r="AC415" s="19"/>
      <c r="AD415" s="19"/>
      <c r="AE415" s="19"/>
      <c r="AF415" s="19"/>
      <c r="AG415" s="19"/>
      <c r="AH415" s="19"/>
      <c r="AI415" s="19"/>
      <c r="AJ415" s="19"/>
      <c r="AK415" s="19"/>
      <c r="AL415" s="19"/>
      <c r="AM415" s="19"/>
      <c r="AN415" s="19"/>
      <c r="AO415" s="19"/>
      <c r="AP415" s="19"/>
      <c r="AQ415" s="19"/>
      <c r="AR415" s="19"/>
      <c r="AS415" s="19"/>
      <c r="AT415" s="19"/>
      <c r="AU415" s="19"/>
      <c r="AV415" s="19"/>
      <c r="AW415" s="19"/>
      <c r="AX415" s="19"/>
    </row>
    <row r="416">
      <c r="B416" s="7" t="s">
        <v>207</v>
      </c>
      <c r="C416" s="19"/>
      <c r="D416" s="19"/>
      <c r="E416" s="19"/>
      <c r="F416" s="19"/>
      <c r="G416" s="19"/>
      <c r="H416" s="19"/>
      <c r="I416" s="19"/>
      <c r="J416" s="19"/>
      <c r="K416" s="19"/>
      <c r="L416" s="19"/>
      <c r="M416" s="19"/>
      <c r="N416" s="19"/>
      <c r="O416" s="19"/>
      <c r="P416" s="19"/>
      <c r="Q416" s="19"/>
      <c r="R416" s="19"/>
      <c r="S416" s="19"/>
      <c r="T416" s="19"/>
      <c r="U416" s="19"/>
      <c r="V416" s="19"/>
      <c r="W416" s="19"/>
      <c r="X416" s="19"/>
      <c r="Y416" s="19"/>
      <c r="Z416" s="19"/>
      <c r="AA416" s="19"/>
      <c r="AB416" s="19"/>
      <c r="AC416" s="19"/>
      <c r="AD416" s="19"/>
      <c r="AE416" s="19"/>
      <c r="AF416" s="19"/>
      <c r="AG416" s="19"/>
      <c r="AH416" s="19"/>
      <c r="AI416" s="19"/>
      <c r="AJ416" s="19"/>
      <c r="AK416" s="19"/>
      <c r="AL416" s="19"/>
      <c r="AM416" s="19"/>
      <c r="AN416" s="19"/>
      <c r="AO416" s="19"/>
      <c r="AP416" s="19"/>
      <c r="AQ416" s="19"/>
      <c r="AR416" s="19"/>
      <c r="AS416" s="19"/>
      <c r="AT416" s="19"/>
      <c r="AU416" s="19"/>
      <c r="AV416" s="19"/>
      <c r="AW416" s="19"/>
      <c r="AX416" s="19"/>
    </row>
    <row r="417">
      <c r="B417" s="23" t="s">
        <v>79</v>
      </c>
      <c r="C417" s="19"/>
      <c r="D417" s="19"/>
      <c r="E417" s="19"/>
      <c r="F417" s="19"/>
      <c r="G417" s="19"/>
      <c r="H417" s="19"/>
      <c r="I417" s="19"/>
      <c r="J417" s="19"/>
      <c r="K417" s="19"/>
      <c r="L417" s="19"/>
      <c r="M417" s="19"/>
      <c r="N417" s="19"/>
      <c r="O417" s="19"/>
      <c r="P417" s="19"/>
      <c r="Q417" s="19"/>
      <c r="R417" s="19"/>
      <c r="S417" s="19"/>
      <c r="T417" s="19"/>
      <c r="U417" s="19"/>
      <c r="V417" s="19"/>
      <c r="W417" s="19"/>
      <c r="X417" s="19"/>
      <c r="Y417" s="19"/>
      <c r="Z417" s="19"/>
      <c r="AA417" s="19"/>
      <c r="AB417" s="19"/>
      <c r="AC417" s="19"/>
      <c r="AD417" s="19"/>
      <c r="AE417" s="19"/>
      <c r="AF417" s="19"/>
      <c r="AG417" s="19"/>
      <c r="AH417" s="19"/>
      <c r="AI417" s="19"/>
      <c r="AJ417" s="19"/>
      <c r="AK417" s="19"/>
      <c r="AL417" s="19"/>
      <c r="AM417" s="19"/>
      <c r="AN417" s="19"/>
      <c r="AO417" s="19"/>
      <c r="AP417" s="19"/>
      <c r="AQ417" s="19"/>
      <c r="AR417" s="19"/>
      <c r="AS417" s="19"/>
      <c r="AT417" s="19"/>
      <c r="AU417" s="19"/>
      <c r="AV417" s="19"/>
      <c r="AW417" s="19"/>
      <c r="AX417" s="19"/>
    </row>
    <row r="418">
      <c r="B418" t="s">
        <v>187</v>
      </c>
      <c r="C418" s="19" t="n">
        <v>0.0367324842150005</v>
      </c>
      <c r="D418" s="19" t="n">
        <v>0.0603107071866146</v>
      </c>
      <c r="E418" s="19" t="n">
        <v>0.0548512309620259</v>
      </c>
      <c r="F418" s="19" t="n">
        <v>0.0482507396614284</v>
      </c>
      <c r="G418" s="19" t="n">
        <v>0.0351407765855416</v>
      </c>
      <c r="H418" s="19" t="n">
        <v>0.0207580241708752</v>
      </c>
      <c r="I418" s="19" t="n">
        <v>0.00914064729348542</v>
      </c>
      <c r="J418" s="19"/>
      <c r="K418" s="19" t="n">
        <v>0.045552894478129</v>
      </c>
      <c r="L418" s="19" t="n">
        <v>0.028167717862129</v>
      </c>
      <c r="M418" s="19"/>
      <c r="N418" s="19" t="n">
        <v>0.0674315595182826</v>
      </c>
      <c r="O418" s="19" t="n">
        <v>0.0174670365101963</v>
      </c>
      <c r="P418" s="19" t="n">
        <v>0.0349918810921258</v>
      </c>
      <c r="Q418" s="19" t="n">
        <v>0.032848649377236</v>
      </c>
      <c r="R418" s="19" t="n">
        <v>0.0191282776286647</v>
      </c>
      <c r="S418" s="19" t="n">
        <v>0.0447010393238818</v>
      </c>
      <c r="T418" s="19" t="n">
        <v>0.0356273350504054</v>
      </c>
      <c r="U418" s="19" t="n">
        <v>0.0241885457904565</v>
      </c>
      <c r="V418" s="19" t="n">
        <v>0.0568711126105366</v>
      </c>
      <c r="W418" s="19" t="n">
        <v>0.017616236318762</v>
      </c>
      <c r="X418" s="19" t="n">
        <v>0.021023999313469</v>
      </c>
      <c r="Y418" s="19" t="n">
        <v>0.0401684079850092</v>
      </c>
      <c r="Z418" s="19"/>
      <c r="AA418" s="19" t="n">
        <v>0.0399059198369137</v>
      </c>
      <c r="AB418" s="19" t="n">
        <v>0.0255216439851612</v>
      </c>
      <c r="AC418" s="19" t="n">
        <v>0.0438043077384947</v>
      </c>
      <c r="AD418" s="19" t="n">
        <v>0.0375326760249855</v>
      </c>
      <c r="AE418" s="19"/>
      <c r="AF418" s="19" t="n">
        <v>0.0669862310898807</v>
      </c>
      <c r="AG418" s="19" t="n">
        <v>0.0135411091002511</v>
      </c>
      <c r="AH418" s="19" t="n">
        <v>0.0447980955476234</v>
      </c>
      <c r="AI418" s="19" t="n">
        <v>0.113773845583177</v>
      </c>
      <c r="AJ418" s="19" t="n">
        <v>0.0364577752680349</v>
      </c>
      <c r="AK418" s="19" t="n">
        <v>0.0926712341584285</v>
      </c>
      <c r="AL418" s="19" t="n">
        <v>0.0422614684351198</v>
      </c>
      <c r="AM418" s="19" t="n">
        <v>0</v>
      </c>
      <c r="AN418" s="19" t="n">
        <v>0.0684026281245089</v>
      </c>
      <c r="AO418" s="19" t="n">
        <v>0.0460156570053251</v>
      </c>
      <c r="AP418" s="19" t="n">
        <v>0.0271337395337361</v>
      </c>
      <c r="AQ418" s="19" t="n">
        <v>0.013526804414748</v>
      </c>
      <c r="AR418" s="19" t="n">
        <v>0</v>
      </c>
      <c r="AS418" s="19" t="n">
        <v>0</v>
      </c>
      <c r="AT418" s="19" t="n">
        <v>0</v>
      </c>
      <c r="AU418" s="19" t="n">
        <v>0</v>
      </c>
      <c r="AV418" s="19" t="n">
        <v>0.228232715694206</v>
      </c>
      <c r="AW418" s="19" t="n">
        <v>0</v>
      </c>
      <c r="AX418" s="19" t="n">
        <v>0</v>
      </c>
    </row>
    <row r="419">
      <c r="B419" t="s">
        <v>188</v>
      </c>
      <c r="C419" s="19" t="n">
        <v>0.124580683236132</v>
      </c>
      <c r="D419" s="19" t="n">
        <v>0.0931156171843947</v>
      </c>
      <c r="E419" s="19" t="n">
        <v>0.137707034877906</v>
      </c>
      <c r="F419" s="19" t="n">
        <v>0.148169405900332</v>
      </c>
      <c r="G419" s="19" t="n">
        <v>0.111923300497096</v>
      </c>
      <c r="H419" s="19" t="n">
        <v>0.084779947464452</v>
      </c>
      <c r="I419" s="19" t="n">
        <v>0.152524238999708</v>
      </c>
      <c r="J419" s="19"/>
      <c r="K419" s="19" t="n">
        <v>0.131619464176449</v>
      </c>
      <c r="L419" s="19" t="n">
        <v>0.11783764014232</v>
      </c>
      <c r="M419" s="19"/>
      <c r="N419" s="19" t="n">
        <v>0.16749652865837</v>
      </c>
      <c r="O419" s="19" t="n">
        <v>0.111570816862778</v>
      </c>
      <c r="P419" s="19" t="n">
        <v>0.105097046361578</v>
      </c>
      <c r="Q419" s="19" t="n">
        <v>0.129240912716959</v>
      </c>
      <c r="R419" s="19" t="n">
        <v>0.125208392801898</v>
      </c>
      <c r="S419" s="19" t="n">
        <v>0.105572538394103</v>
      </c>
      <c r="T419" s="19" t="n">
        <v>0.112672955029758</v>
      </c>
      <c r="U419" s="19" t="n">
        <v>0.124769735104042</v>
      </c>
      <c r="V419" s="19" t="n">
        <v>0.129374460012372</v>
      </c>
      <c r="W419" s="19" t="n">
        <v>0.0985360308972519</v>
      </c>
      <c r="X419" s="19" t="n">
        <v>0.106193102611153</v>
      </c>
      <c r="Y419" s="19" t="n">
        <v>0.19804064738943</v>
      </c>
      <c r="Z419" s="19"/>
      <c r="AA419" s="19" t="n">
        <v>0.154282201660403</v>
      </c>
      <c r="AB419" s="19" t="n">
        <v>0.114892433641829</v>
      </c>
      <c r="AC419" s="19" t="n">
        <v>0.11022258979492</v>
      </c>
      <c r="AD419" s="19" t="n">
        <v>0.112762306833907</v>
      </c>
      <c r="AE419" s="19"/>
      <c r="AF419" s="19" t="n">
        <v>0.116245219238723</v>
      </c>
      <c r="AG419" s="19" t="n">
        <v>0.107393669590051</v>
      </c>
      <c r="AH419" s="19" t="n">
        <v>0.150236806167011</v>
      </c>
      <c r="AI419" s="19" t="n">
        <v>0.209512735752234</v>
      </c>
      <c r="AJ419" s="19" t="n">
        <v>0.111717516000438</v>
      </c>
      <c r="AK419" s="19" t="n">
        <v>0.169081787226939</v>
      </c>
      <c r="AL419" s="19" t="n">
        <v>0.184876583764153</v>
      </c>
      <c r="AM419" s="19" t="n">
        <v>0.465554238906898</v>
      </c>
      <c r="AN419" s="19" t="n">
        <v>0.154868506963331</v>
      </c>
      <c r="AO419" s="19" t="n">
        <v>0.0507626838186661</v>
      </c>
      <c r="AP419" s="19" t="n">
        <v>0.0842258192916583</v>
      </c>
      <c r="AQ419" s="19" t="n">
        <v>0.0826172269162827</v>
      </c>
      <c r="AR419" s="19" t="n">
        <v>0.188304440022961</v>
      </c>
      <c r="AS419" s="19" t="n">
        <v>0.363993290820671</v>
      </c>
      <c r="AT419" s="19" t="n">
        <v>0</v>
      </c>
      <c r="AU419" s="19" t="n">
        <v>0</v>
      </c>
      <c r="AV419" s="19" t="n">
        <v>0.354825079797889</v>
      </c>
      <c r="AW419" s="19" t="n">
        <v>1</v>
      </c>
      <c r="AX419" s="19" t="n">
        <v>0.501537184071583</v>
      </c>
    </row>
    <row r="420">
      <c r="B420" t="s">
        <v>189</v>
      </c>
      <c r="C420" s="19" t="n">
        <v>0.207391815798822</v>
      </c>
      <c r="D420" s="19" t="n">
        <v>0.226782907668518</v>
      </c>
      <c r="E420" s="19" t="n">
        <v>0.262673614891813</v>
      </c>
      <c r="F420" s="19" t="n">
        <v>0.212980719000005</v>
      </c>
      <c r="G420" s="19" t="n">
        <v>0.184861407829963</v>
      </c>
      <c r="H420" s="19" t="n">
        <v>0.180799383791583</v>
      </c>
      <c r="I420" s="19" t="n">
        <v>0.181297360254498</v>
      </c>
      <c r="J420" s="19"/>
      <c r="K420" s="19" t="n">
        <v>0.211116729503788</v>
      </c>
      <c r="L420" s="19" t="n">
        <v>0.20395961871506</v>
      </c>
      <c r="M420" s="19"/>
      <c r="N420" s="19" t="n">
        <v>0.214997667825356</v>
      </c>
      <c r="O420" s="19" t="n">
        <v>0.209477958242615</v>
      </c>
      <c r="P420" s="19" t="n">
        <v>0.211635699719466</v>
      </c>
      <c r="Q420" s="19" t="n">
        <v>0.268914227072391</v>
      </c>
      <c r="R420" s="19" t="n">
        <v>0.235025026394247</v>
      </c>
      <c r="S420" s="19" t="n">
        <v>0.222787470173927</v>
      </c>
      <c r="T420" s="19" t="n">
        <v>0.203821984595901</v>
      </c>
      <c r="U420" s="19" t="n">
        <v>0.158699949736998</v>
      </c>
      <c r="V420" s="19" t="n">
        <v>0.201222969719406</v>
      </c>
      <c r="W420" s="19" t="n">
        <v>0.174832574543632</v>
      </c>
      <c r="X420" s="19" t="n">
        <v>0.122710223918725</v>
      </c>
      <c r="Y420" s="19" t="n">
        <v>0.192178547462549</v>
      </c>
      <c r="Z420" s="19"/>
      <c r="AA420" s="19" t="n">
        <v>0.240909356555506</v>
      </c>
      <c r="AB420" s="19" t="n">
        <v>0.191239279241234</v>
      </c>
      <c r="AC420" s="19" t="n">
        <v>0.215853410956138</v>
      </c>
      <c r="AD420" s="19" t="n">
        <v>0.181970887902336</v>
      </c>
      <c r="AE420" s="19"/>
      <c r="AF420" s="19" t="n">
        <v>0.260282438749425</v>
      </c>
      <c r="AG420" s="19" t="n">
        <v>0.189951663307994</v>
      </c>
      <c r="AH420" s="19" t="n">
        <v>0.220856128558103</v>
      </c>
      <c r="AI420" s="19" t="n">
        <v>0.254333265237748</v>
      </c>
      <c r="AJ420" s="19" t="n">
        <v>0.299385827623279</v>
      </c>
      <c r="AK420" s="19" t="n">
        <v>0.30162541751766</v>
      </c>
      <c r="AL420" s="19" t="n">
        <v>0.194184930936473</v>
      </c>
      <c r="AM420" s="19" t="n">
        <v>0.534445761093102</v>
      </c>
      <c r="AN420" s="19" t="n">
        <v>0.134395037777167</v>
      </c>
      <c r="AO420" s="19" t="n">
        <v>0.228487519112093</v>
      </c>
      <c r="AP420" s="19" t="n">
        <v>0.302568468971837</v>
      </c>
      <c r="AQ420" s="19" t="n">
        <v>0.161611960914678</v>
      </c>
      <c r="AR420" s="19" t="n">
        <v>0.19680000663089</v>
      </c>
      <c r="AS420" s="19" t="n">
        <v>0.214545200331629</v>
      </c>
      <c r="AT420" s="19" t="n">
        <v>0</v>
      </c>
      <c r="AU420" s="19" t="n">
        <v>0</v>
      </c>
      <c r="AV420" s="19" t="n">
        <v>0.416942204507905</v>
      </c>
      <c r="AW420" s="19" t="n">
        <v>0</v>
      </c>
      <c r="AX420" s="19" t="n">
        <v>0.22054873140016</v>
      </c>
    </row>
    <row r="421">
      <c r="B421" t="s">
        <v>190</v>
      </c>
      <c r="C421" s="19" t="n">
        <v>0.212055983962261</v>
      </c>
      <c r="D421" s="19" t="n">
        <v>0.213171332052296</v>
      </c>
      <c r="E421" s="19" t="n">
        <v>0.247319294471028</v>
      </c>
      <c r="F421" s="19" t="n">
        <v>0.202974188245952</v>
      </c>
      <c r="G421" s="19" t="n">
        <v>0.191459497000622</v>
      </c>
      <c r="H421" s="19" t="n">
        <v>0.184045290277228</v>
      </c>
      <c r="I421" s="19" t="n">
        <v>0.225540448665058</v>
      </c>
      <c r="J421" s="19"/>
      <c r="K421" s="19" t="n">
        <v>0.213703143996256</v>
      </c>
      <c r="L421" s="19" t="n">
        <v>0.210654143155433</v>
      </c>
      <c r="M421" s="19"/>
      <c r="N421" s="19" t="n">
        <v>0.190317213475538</v>
      </c>
      <c r="O421" s="19" t="n">
        <v>0.204995112462079</v>
      </c>
      <c r="P421" s="19" t="n">
        <v>0.222301437984989</v>
      </c>
      <c r="Q421" s="19" t="n">
        <v>0.238898753142284</v>
      </c>
      <c r="R421" s="19" t="n">
        <v>0.207778472346357</v>
      </c>
      <c r="S421" s="19" t="n">
        <v>0.166070292134431</v>
      </c>
      <c r="T421" s="19" t="n">
        <v>0.263070349882211</v>
      </c>
      <c r="U421" s="19" t="n">
        <v>0.229779770735971</v>
      </c>
      <c r="V421" s="19" t="n">
        <v>0.202380783558081</v>
      </c>
      <c r="W421" s="19" t="n">
        <v>0.210301070716105</v>
      </c>
      <c r="X421" s="19" t="n">
        <v>0.196070544280106</v>
      </c>
      <c r="Y421" s="19" t="n">
        <v>0.29301907469363</v>
      </c>
      <c r="Z421" s="19"/>
      <c r="AA421" s="19" t="n">
        <v>0.190389974510706</v>
      </c>
      <c r="AB421" s="19" t="n">
        <v>0.215812210212358</v>
      </c>
      <c r="AC421" s="19" t="n">
        <v>0.209988491912884</v>
      </c>
      <c r="AD421" s="19" t="n">
        <v>0.233006713881319</v>
      </c>
      <c r="AE421" s="19"/>
      <c r="AF421" s="19" t="n">
        <v>0.223623619752151</v>
      </c>
      <c r="AG421" s="19" t="n">
        <v>0.208820049420009</v>
      </c>
      <c r="AH421" s="19" t="n">
        <v>0.144216521214103</v>
      </c>
      <c r="AI421" s="19" t="n">
        <v>0.157359119363471</v>
      </c>
      <c r="AJ421" s="19" t="n">
        <v>0.187131534451755</v>
      </c>
      <c r="AK421" s="19" t="n">
        <v>0.135992722162764</v>
      </c>
      <c r="AL421" s="19" t="n">
        <v>0.218168914767</v>
      </c>
      <c r="AM421" s="19" t="n">
        <v>0</v>
      </c>
      <c r="AN421" s="19" t="n">
        <v>0.24169072550547</v>
      </c>
      <c r="AO421" s="19" t="n">
        <v>0.283211405706071</v>
      </c>
      <c r="AP421" s="19" t="n">
        <v>0.329054910810533</v>
      </c>
      <c r="AQ421" s="19" t="n">
        <v>0.20174443240239</v>
      </c>
      <c r="AR421" s="19" t="n">
        <v>0.42108875617812</v>
      </c>
      <c r="AS421" s="19" t="n">
        <v>0.32641041084986</v>
      </c>
      <c r="AT421" s="19" t="n">
        <v>0.610897407931974</v>
      </c>
      <c r="AU421" s="19" t="n">
        <v>0.504380017574563</v>
      </c>
      <c r="AV421" s="19" t="n">
        <v>0</v>
      </c>
      <c r="AW421" s="19" t="n">
        <v>0</v>
      </c>
      <c r="AX421" s="19" t="n">
        <v>0.277914084528257</v>
      </c>
    </row>
    <row r="422">
      <c r="B422" t="s">
        <v>191</v>
      </c>
      <c r="C422" s="19" t="n">
        <v>0.175781050034918</v>
      </c>
      <c r="D422" s="19" t="n">
        <v>0.171166553937955</v>
      </c>
      <c r="E422" s="19" t="n">
        <v>0.128240233235065</v>
      </c>
      <c r="F422" s="19" t="n">
        <v>0.16620141947723</v>
      </c>
      <c r="G422" s="19" t="n">
        <v>0.194590410732437</v>
      </c>
      <c r="H422" s="19" t="n">
        <v>0.204154754723764</v>
      </c>
      <c r="I422" s="19" t="n">
        <v>0.190904314275424</v>
      </c>
      <c r="J422" s="19"/>
      <c r="K422" s="19" t="n">
        <v>0.174999816565239</v>
      </c>
      <c r="L422" s="19" t="n">
        <v>0.176712029310757</v>
      </c>
      <c r="M422" s="19"/>
      <c r="N422" s="19" t="n">
        <v>0.15289951349744</v>
      </c>
      <c r="O422" s="19" t="n">
        <v>0.216829715984887</v>
      </c>
      <c r="P422" s="19" t="n">
        <v>0.152918926342546</v>
      </c>
      <c r="Q422" s="19" t="n">
        <v>0.161852390125091</v>
      </c>
      <c r="R422" s="19" t="n">
        <v>0.208830235813945</v>
      </c>
      <c r="S422" s="19" t="n">
        <v>0.196032104703185</v>
      </c>
      <c r="T422" s="19" t="n">
        <v>0.125745177949839</v>
      </c>
      <c r="U422" s="19" t="n">
        <v>0.198804911423517</v>
      </c>
      <c r="V422" s="19" t="n">
        <v>0.155231937199915</v>
      </c>
      <c r="W422" s="19" t="n">
        <v>0.232517143424372</v>
      </c>
      <c r="X422" s="19" t="n">
        <v>0.16186529423267</v>
      </c>
      <c r="Y422" s="19" t="n">
        <v>0.0992294791369734</v>
      </c>
      <c r="Z422" s="19"/>
      <c r="AA422" s="19" t="n">
        <v>0.180649141085802</v>
      </c>
      <c r="AB422" s="19" t="n">
        <v>0.20261141212606</v>
      </c>
      <c r="AC422" s="19" t="n">
        <v>0.161273984298593</v>
      </c>
      <c r="AD422" s="19" t="n">
        <v>0.159891669816725</v>
      </c>
      <c r="AE422" s="19"/>
      <c r="AF422" s="19" t="n">
        <v>0.160842010945973</v>
      </c>
      <c r="AG422" s="19" t="n">
        <v>0.210726592536312</v>
      </c>
      <c r="AH422" s="19" t="n">
        <v>0.143709487084032</v>
      </c>
      <c r="AI422" s="19" t="n">
        <v>0.141680415594766</v>
      </c>
      <c r="AJ422" s="19" t="n">
        <v>0.120715028331702</v>
      </c>
      <c r="AK422" s="19" t="n">
        <v>0.115519563187228</v>
      </c>
      <c r="AL422" s="19" t="n">
        <v>0.177314586597308</v>
      </c>
      <c r="AM422" s="19" t="n">
        <v>0</v>
      </c>
      <c r="AN422" s="19" t="n">
        <v>0.187061047931313</v>
      </c>
      <c r="AO422" s="19" t="n">
        <v>0.138949367470544</v>
      </c>
      <c r="AP422" s="19" t="n">
        <v>0.0515288991240901</v>
      </c>
      <c r="AQ422" s="19" t="n">
        <v>0.18415346976316</v>
      </c>
      <c r="AR422" s="19" t="n">
        <v>0.0931682180630158</v>
      </c>
      <c r="AS422" s="19" t="n">
        <v>0</v>
      </c>
      <c r="AT422" s="19" t="n">
        <v>0</v>
      </c>
      <c r="AU422" s="19" t="n">
        <v>0.495619982425437</v>
      </c>
      <c r="AV422" s="19" t="n">
        <v>0</v>
      </c>
      <c r="AW422" s="19" t="n">
        <v>0</v>
      </c>
      <c r="AX422" s="19" t="n">
        <v>0</v>
      </c>
    </row>
    <row r="423">
      <c r="B423" t="s">
        <v>192</v>
      </c>
      <c r="C423" s="19" t="n">
        <v>0.10304555541319</v>
      </c>
      <c r="D423" s="19" t="n">
        <v>0.109477457709111</v>
      </c>
      <c r="E423" s="19" t="n">
        <v>0.0709372791816555</v>
      </c>
      <c r="F423" s="19" t="n">
        <v>0.0855549863757063</v>
      </c>
      <c r="G423" s="19" t="n">
        <v>0.119077022579267</v>
      </c>
      <c r="H423" s="19" t="n">
        <v>0.125889727415261</v>
      </c>
      <c r="I423" s="19" t="n">
        <v>0.110720025314623</v>
      </c>
      <c r="J423" s="19"/>
      <c r="K423" s="19" t="n">
        <v>0.094706709598312</v>
      </c>
      <c r="L423" s="19" t="n">
        <v>0.1112753728622</v>
      </c>
      <c r="M423" s="19"/>
      <c r="N423" s="19" t="n">
        <v>0.0808613521549911</v>
      </c>
      <c r="O423" s="19" t="n">
        <v>0.0939469563119726</v>
      </c>
      <c r="P423" s="19" t="n">
        <v>0.107707097821026</v>
      </c>
      <c r="Q423" s="19" t="n">
        <v>0.0668130280322923</v>
      </c>
      <c r="R423" s="19" t="n">
        <v>0.091699568625587</v>
      </c>
      <c r="S423" s="19" t="n">
        <v>0.110667106699146</v>
      </c>
      <c r="T423" s="19" t="n">
        <v>0.121769121802294</v>
      </c>
      <c r="U423" s="19" t="n">
        <v>0.15056747735335</v>
      </c>
      <c r="V423" s="19" t="n">
        <v>0.104517746898132</v>
      </c>
      <c r="W423" s="19" t="n">
        <v>0.0747755414961941</v>
      </c>
      <c r="X423" s="19" t="n">
        <v>0.20657032405759</v>
      </c>
      <c r="Y423" s="19" t="n">
        <v>0.139517616470454</v>
      </c>
      <c r="Z423" s="19"/>
      <c r="AA423" s="19" t="n">
        <v>0.0928566055489446</v>
      </c>
      <c r="AB423" s="19" t="n">
        <v>0.0987778251995366</v>
      </c>
      <c r="AC423" s="19" t="n">
        <v>0.106215225758612</v>
      </c>
      <c r="AD423" s="19" t="n">
        <v>0.118324807616546</v>
      </c>
      <c r="AE423" s="19"/>
      <c r="AF423" s="19" t="n">
        <v>0.0792178526792623</v>
      </c>
      <c r="AG423" s="19" t="n">
        <v>0.114868183507877</v>
      </c>
      <c r="AH423" s="19" t="n">
        <v>0.0901171183455662</v>
      </c>
      <c r="AI423" s="19" t="n">
        <v>0.0469984673210543</v>
      </c>
      <c r="AJ423" s="19" t="n">
        <v>0.0732106482437165</v>
      </c>
      <c r="AK423" s="19" t="n">
        <v>0.0901700327036911</v>
      </c>
      <c r="AL423" s="19" t="n">
        <v>0.0817155237865006</v>
      </c>
      <c r="AM423" s="19" t="n">
        <v>0</v>
      </c>
      <c r="AN423" s="19" t="n">
        <v>0.116188548015458</v>
      </c>
      <c r="AO423" s="19" t="n">
        <v>0.135315210276736</v>
      </c>
      <c r="AP423" s="19" t="n">
        <v>0.0549750112616462</v>
      </c>
      <c r="AQ423" s="19" t="n">
        <v>0.127602420217004</v>
      </c>
      <c r="AR423" s="19" t="n">
        <v>0.100638579105013</v>
      </c>
      <c r="AS423" s="19" t="n">
        <v>0</v>
      </c>
      <c r="AT423" s="19" t="n">
        <v>0.389102592068026</v>
      </c>
      <c r="AU423" s="19" t="n">
        <v>0</v>
      </c>
      <c r="AV423" s="19" t="n">
        <v>0</v>
      </c>
      <c r="AW423" s="19" t="n">
        <v>0</v>
      </c>
      <c r="AX423" s="19" t="n">
        <v>0</v>
      </c>
    </row>
    <row r="424">
      <c r="B424" t="s">
        <v>193</v>
      </c>
      <c r="C424" s="19" t="n">
        <v>0.0981963079938307</v>
      </c>
      <c r="D424" s="19" t="n">
        <v>0.0667881639143773</v>
      </c>
      <c r="E424" s="19" t="n">
        <v>0.0712965626995727</v>
      </c>
      <c r="F424" s="19" t="n">
        <v>0.0932838519906286</v>
      </c>
      <c r="G424" s="19" t="n">
        <v>0.13080428710626</v>
      </c>
      <c r="H424" s="19" t="n">
        <v>0.134650488111415</v>
      </c>
      <c r="I424" s="19" t="n">
        <v>0.0938067657380482</v>
      </c>
      <c r="J424" s="19"/>
      <c r="K424" s="19" t="n">
        <v>0.10282307795713</v>
      </c>
      <c r="L424" s="19" t="n">
        <v>0.0928167564255949</v>
      </c>
      <c r="M424" s="19"/>
      <c r="N424" s="19" t="n">
        <v>0.0794947783107428</v>
      </c>
      <c r="O424" s="19" t="n">
        <v>0.101692356461195</v>
      </c>
      <c r="P424" s="19" t="n">
        <v>0.123635007236441</v>
      </c>
      <c r="Q424" s="19" t="n">
        <v>0.0591553192986005</v>
      </c>
      <c r="R424" s="19" t="n">
        <v>0.105988013290381</v>
      </c>
      <c r="S424" s="19" t="n">
        <v>0.0830000815580166</v>
      </c>
      <c r="T424" s="19" t="n">
        <v>0.108211696701287</v>
      </c>
      <c r="U424" s="19" t="n">
        <v>0.0677563384353929</v>
      </c>
      <c r="V424" s="19" t="n">
        <v>0.104158146286254</v>
      </c>
      <c r="W424" s="19" t="n">
        <v>0.140183934263535</v>
      </c>
      <c r="X424" s="19" t="n">
        <v>0.142807806440365</v>
      </c>
      <c r="Y424" s="19" t="n">
        <v>0.0378462268619554</v>
      </c>
      <c r="Z424" s="19"/>
      <c r="AA424" s="19" t="n">
        <v>0.0833979079999413</v>
      </c>
      <c r="AB424" s="19" t="n">
        <v>0.09768842203508</v>
      </c>
      <c r="AC424" s="19" t="n">
        <v>0.10830323599908</v>
      </c>
      <c r="AD424" s="19" t="n">
        <v>0.104298044958445</v>
      </c>
      <c r="AE424" s="19"/>
      <c r="AF424" s="19" t="n">
        <v>0.06634947435978</v>
      </c>
      <c r="AG424" s="19" t="n">
        <v>0.113526729009193</v>
      </c>
      <c r="AH424" s="19" t="n">
        <v>0.123496347281148</v>
      </c>
      <c r="AI424" s="19" t="n">
        <v>0.0586898024888107</v>
      </c>
      <c r="AJ424" s="19" t="n">
        <v>0.0446071216845377</v>
      </c>
      <c r="AK424" s="19" t="n">
        <v>0.0949392430432894</v>
      </c>
      <c r="AL424" s="19" t="n">
        <v>0.0578799326538162</v>
      </c>
      <c r="AM424" s="19" t="n">
        <v>0</v>
      </c>
      <c r="AN424" s="19" t="n">
        <v>0.0765347383279967</v>
      </c>
      <c r="AO424" s="19" t="n">
        <v>0.0928411957927437</v>
      </c>
      <c r="AP424" s="19" t="n">
        <v>0.0973028936243673</v>
      </c>
      <c r="AQ424" s="19" t="n">
        <v>0.162520936581457</v>
      </c>
      <c r="AR424" s="19" t="n">
        <v>0</v>
      </c>
      <c r="AS424" s="19" t="n">
        <v>0</v>
      </c>
      <c r="AT424" s="19" t="n">
        <v>0</v>
      </c>
      <c r="AU424" s="19" t="n">
        <v>0</v>
      </c>
      <c r="AV424" s="19" t="n">
        <v>0</v>
      </c>
      <c r="AW424" s="19" t="n">
        <v>0</v>
      </c>
      <c r="AX424" s="19" t="n">
        <v>0</v>
      </c>
    </row>
    <row r="425">
      <c r="B425" t="s">
        <v>77</v>
      </c>
      <c r="C425" s="19" t="n">
        <v>0.0422161193458467</v>
      </c>
      <c r="D425" s="19" t="n">
        <v>0.0591872603467341</v>
      </c>
      <c r="E425" s="19" t="n">
        <v>0.0269747496809338</v>
      </c>
      <c r="F425" s="19" t="n">
        <v>0.0425846893487182</v>
      </c>
      <c r="G425" s="19" t="n">
        <v>0.032143297668812</v>
      </c>
      <c r="H425" s="19" t="n">
        <v>0.064922384045422</v>
      </c>
      <c r="I425" s="19" t="n">
        <v>0.0360661994591552</v>
      </c>
      <c r="J425" s="19"/>
      <c r="K425" s="19" t="n">
        <v>0.0254781637246961</v>
      </c>
      <c r="L425" s="19" t="n">
        <v>0.0585767215265066</v>
      </c>
      <c r="M425" s="19"/>
      <c r="N425" s="19" t="n">
        <v>0.0465013865592794</v>
      </c>
      <c r="O425" s="19" t="n">
        <v>0.0440200471642781</v>
      </c>
      <c r="P425" s="19" t="n">
        <v>0.0417129034418288</v>
      </c>
      <c r="Q425" s="19" t="n">
        <v>0.0422767202351474</v>
      </c>
      <c r="R425" s="19" t="n">
        <v>0.00634201309892004</v>
      </c>
      <c r="S425" s="19" t="n">
        <v>0.0711693670133112</v>
      </c>
      <c r="T425" s="19" t="n">
        <v>0.0290813789883048</v>
      </c>
      <c r="U425" s="19" t="n">
        <v>0.0454332714202734</v>
      </c>
      <c r="V425" s="19" t="n">
        <v>0.046242843715303</v>
      </c>
      <c r="W425" s="19" t="n">
        <v>0.0512374683401479</v>
      </c>
      <c r="X425" s="19" t="n">
        <v>0.0427587051459221</v>
      </c>
      <c r="Y425" s="19" t="n">
        <v>0</v>
      </c>
      <c r="Z425" s="19"/>
      <c r="AA425" s="19" t="n">
        <v>0.0176088928017835</v>
      </c>
      <c r="AB425" s="19" t="n">
        <v>0.0534567735587416</v>
      </c>
      <c r="AC425" s="19" t="n">
        <v>0.0443387535412776</v>
      </c>
      <c r="AD425" s="19" t="n">
        <v>0.0522128929657367</v>
      </c>
      <c r="AE425" s="19"/>
      <c r="AF425" s="19" t="n">
        <v>0.026453153184806</v>
      </c>
      <c r="AG425" s="19" t="n">
        <v>0.0411720035283127</v>
      </c>
      <c r="AH425" s="19" t="n">
        <v>0.0825694958024138</v>
      </c>
      <c r="AI425" s="19" t="n">
        <v>0.0176523486587391</v>
      </c>
      <c r="AJ425" s="19" t="n">
        <v>0.126774548396536</v>
      </c>
      <c r="AK425" s="19" t="n">
        <v>0</v>
      </c>
      <c r="AL425" s="19" t="n">
        <v>0.0435980590596301</v>
      </c>
      <c r="AM425" s="19" t="n">
        <v>0</v>
      </c>
      <c r="AN425" s="19" t="n">
        <v>0.0208587673547551</v>
      </c>
      <c r="AO425" s="19" t="n">
        <v>0.0244169608178202</v>
      </c>
      <c r="AP425" s="19" t="n">
        <v>0.0532102573821316</v>
      </c>
      <c r="AQ425" s="19" t="n">
        <v>0.066222748790279</v>
      </c>
      <c r="AR425" s="19" t="n">
        <v>0</v>
      </c>
      <c r="AS425" s="19" t="n">
        <v>0.0950510979978406</v>
      </c>
      <c r="AT425" s="19" t="n">
        <v>0</v>
      </c>
      <c r="AU425" s="19" t="n">
        <v>0</v>
      </c>
      <c r="AV425" s="19" t="n">
        <v>0</v>
      </c>
      <c r="AW425" s="19" t="n">
        <v>0</v>
      </c>
      <c r="AX425" s="19" t="n">
        <v>0</v>
      </c>
    </row>
    <row r="426">
      <c r="C426" s="19"/>
      <c r="D426" s="19"/>
      <c r="E426" s="19"/>
      <c r="F426" s="19"/>
      <c r="G426" s="19"/>
      <c r="H426" s="19"/>
      <c r="I426" s="19"/>
      <c r="J426" s="19"/>
      <c r="K426" s="19"/>
      <c r="L426" s="19"/>
      <c r="M426" s="19"/>
      <c r="N426" s="19"/>
      <c r="O426" s="19"/>
      <c r="P426" s="19"/>
      <c r="Q426" s="19"/>
      <c r="R426" s="19"/>
      <c r="S426" s="19"/>
      <c r="T426" s="19"/>
      <c r="U426" s="19"/>
      <c r="V426" s="19"/>
      <c r="W426" s="19"/>
      <c r="X426" s="19"/>
      <c r="Y426" s="19"/>
      <c r="Z426" s="19"/>
      <c r="AA426" s="19"/>
      <c r="AB426" s="19"/>
      <c r="AC426" s="19"/>
      <c r="AD426" s="19"/>
      <c r="AE426" s="19"/>
      <c r="AF426" s="19"/>
      <c r="AG426" s="19"/>
      <c r="AH426" s="19"/>
      <c r="AI426" s="19"/>
      <c r="AJ426" s="19"/>
      <c r="AK426" s="19"/>
      <c r="AL426" s="19"/>
      <c r="AM426" s="19"/>
      <c r="AN426" s="19"/>
      <c r="AO426" s="19"/>
      <c r="AP426" s="19"/>
      <c r="AQ426" s="19"/>
      <c r="AR426" s="19"/>
      <c r="AS426" s="19"/>
      <c r="AT426" s="19"/>
      <c r="AU426" s="19"/>
      <c r="AV426" s="19"/>
      <c r="AW426" s="19"/>
      <c r="AX426" s="19"/>
    </row>
    <row r="427">
      <c r="B427" s="7" t="s">
        <v>15</v>
      </c>
      <c r="C427" s="19"/>
      <c r="D427" s="19"/>
      <c r="E427" s="19"/>
      <c r="F427" s="19"/>
      <c r="G427" s="19"/>
      <c r="H427" s="19"/>
      <c r="I427" s="19"/>
      <c r="J427" s="19"/>
      <c r="K427" s="19"/>
      <c r="L427" s="19"/>
      <c r="M427" s="19"/>
      <c r="N427" s="19"/>
      <c r="O427" s="19"/>
      <c r="P427" s="19"/>
      <c r="Q427" s="19"/>
      <c r="R427" s="19"/>
      <c r="S427" s="19"/>
      <c r="T427" s="19"/>
      <c r="U427" s="19"/>
      <c r="V427" s="19"/>
      <c r="W427" s="19"/>
      <c r="X427" s="19"/>
      <c r="Y427" s="19"/>
      <c r="Z427" s="19"/>
      <c r="AA427" s="19"/>
      <c r="AB427" s="19"/>
      <c r="AC427" s="19"/>
      <c r="AD427" s="19"/>
      <c r="AE427" s="19"/>
      <c r="AF427" s="19"/>
      <c r="AG427" s="19"/>
      <c r="AH427" s="19"/>
      <c r="AI427" s="19"/>
      <c r="AJ427" s="19"/>
      <c r="AK427" s="19"/>
      <c r="AL427" s="19"/>
      <c r="AM427" s="19"/>
      <c r="AN427" s="19"/>
      <c r="AO427" s="19"/>
      <c r="AP427" s="19"/>
      <c r="AQ427" s="19"/>
      <c r="AR427" s="19"/>
      <c r="AS427" s="19"/>
      <c r="AT427" s="19"/>
      <c r="AU427" s="19"/>
      <c r="AV427" s="19"/>
      <c r="AW427" s="19"/>
      <c r="AX427" s="19"/>
    </row>
    <row r="428">
      <c r="B428" s="23" t="s">
        <v>79</v>
      </c>
      <c r="C428" s="19"/>
      <c r="D428" s="19"/>
      <c r="E428" s="19"/>
      <c r="F428" s="19"/>
      <c r="G428" s="19"/>
      <c r="H428" s="19"/>
      <c r="I428" s="19"/>
      <c r="J428" s="19"/>
      <c r="K428" s="19"/>
      <c r="L428" s="19"/>
      <c r="M428" s="19"/>
      <c r="N428" s="19"/>
      <c r="O428" s="19"/>
      <c r="P428" s="19"/>
      <c r="Q428" s="19"/>
      <c r="R428" s="19"/>
      <c r="S428" s="19"/>
      <c r="T428" s="19"/>
      <c r="U428" s="19"/>
      <c r="V428" s="19"/>
      <c r="W428" s="19"/>
      <c r="X428" s="19"/>
      <c r="Y428" s="19"/>
      <c r="Z428" s="19"/>
      <c r="AA428" s="19"/>
      <c r="AB428" s="19"/>
      <c r="AC428" s="19"/>
      <c r="AD428" s="19"/>
      <c r="AE428" s="19"/>
      <c r="AF428" s="19"/>
      <c r="AG428" s="19"/>
      <c r="AH428" s="19"/>
      <c r="AI428" s="19"/>
      <c r="AJ428" s="19"/>
      <c r="AK428" s="19"/>
      <c r="AL428" s="19"/>
      <c r="AM428" s="19"/>
      <c r="AN428" s="19"/>
      <c r="AO428" s="19"/>
      <c r="AP428" s="19"/>
      <c r="AQ428" s="19"/>
      <c r="AR428" s="19"/>
      <c r="AS428" s="19"/>
      <c r="AT428" s="19"/>
      <c r="AU428" s="19"/>
      <c r="AV428" s="19"/>
      <c r="AW428" s="19"/>
      <c r="AX428" s="19"/>
    </row>
    <row r="429">
      <c r="B429" t="s">
        <v>76</v>
      </c>
      <c r="C429" s="19" t="n">
        <v>0.594490972351587</v>
      </c>
      <c r="D429" s="19" t="n">
        <v>0.401934871486669</v>
      </c>
      <c r="E429" s="19" t="n">
        <v>0.387787037445791</v>
      </c>
      <c r="F429" s="19" t="n">
        <v>0.528913911116274</v>
      </c>
      <c r="G429" s="19" t="n">
        <v>0.640741375407066</v>
      </c>
      <c r="H429" s="19" t="n">
        <v>0.743533553472824</v>
      </c>
      <c r="I429" s="19" t="n">
        <v>0.804995906509343</v>
      </c>
      <c r="J429" s="19"/>
      <c r="K429" s="19" t="n">
        <v>0.530629384619821</v>
      </c>
      <c r="L429" s="19" t="n">
        <v>0.656367267828498</v>
      </c>
      <c r="M429" s="19"/>
      <c r="N429" s="19" t="n">
        <v>0.412654479891696</v>
      </c>
      <c r="O429" s="19" t="n">
        <v>0.637668048200684</v>
      </c>
      <c r="P429" s="19" t="n">
        <v>0.605511603779752</v>
      </c>
      <c r="Q429" s="19" t="n">
        <v>0.673544248966602</v>
      </c>
      <c r="R429" s="19" t="n">
        <v>0.55803443618375</v>
      </c>
      <c r="S429" s="19" t="n">
        <v>0.567248323563046</v>
      </c>
      <c r="T429" s="19" t="n">
        <v>0.627445084314871</v>
      </c>
      <c r="U429" s="19" t="n">
        <v>0.596074652241987</v>
      </c>
      <c r="V429" s="19" t="n">
        <v>0.630451584637516</v>
      </c>
      <c r="W429" s="19" t="n">
        <v>0.706474901119876</v>
      </c>
      <c r="X429" s="19" t="n">
        <v>0.660237097523882</v>
      </c>
      <c r="Y429" s="19" t="n">
        <v>0.48581230316362</v>
      </c>
      <c r="Z429" s="19"/>
      <c r="AA429" s="19" t="n">
        <v>0.545758731343134</v>
      </c>
      <c r="AB429" s="19" t="n">
        <v>0.679614964313387</v>
      </c>
      <c r="AC429" s="19" t="n">
        <v>0.483559663332187</v>
      </c>
      <c r="AD429" s="19" t="n">
        <v>0.653720419496791</v>
      </c>
      <c r="AE429" s="19"/>
      <c r="AF429" s="19" t="n">
        <v>0.291750666935483</v>
      </c>
      <c r="AG429" s="19" t="n">
        <v>0.810237434572316</v>
      </c>
      <c r="AH429" s="19" t="n">
        <v>0.67600771373935</v>
      </c>
      <c r="AI429" s="19" t="n">
        <v>0.14152704223531</v>
      </c>
      <c r="AJ429" s="19" t="n">
        <v>0.596230945194362</v>
      </c>
      <c r="AK429" s="19" t="n">
        <v>0.277930073449998</v>
      </c>
      <c r="AL429" s="19" t="n">
        <v>0.45171317814513</v>
      </c>
      <c r="AM429" s="19" t="n">
        <v>0</v>
      </c>
      <c r="AN429" s="19" t="n">
        <v>0.398954422217494</v>
      </c>
      <c r="AO429" s="19" t="n">
        <v>0.535823779917853</v>
      </c>
      <c r="AP429" s="19" t="n">
        <v>0.270730422889645</v>
      </c>
      <c r="AQ429" s="19" t="n">
        <v>0.564681057703646</v>
      </c>
      <c r="AR429" s="19" t="n">
        <v>0.60847230005956</v>
      </c>
      <c r="AS429" s="19" t="n">
        <v>0.291603695209635</v>
      </c>
      <c r="AT429" s="19" t="n">
        <v>1</v>
      </c>
      <c r="AU429" s="19" t="n">
        <v>0</v>
      </c>
      <c r="AV429" s="19" t="n">
        <v>0</v>
      </c>
      <c r="AW429" s="19" t="n">
        <v>0.294727388085214</v>
      </c>
      <c r="AX429" s="19" t="n">
        <v>0.277914084528257</v>
      </c>
    </row>
    <row r="430">
      <c r="B430" t="s">
        <v>208</v>
      </c>
      <c r="C430" s="19" t="n">
        <v>0.150087563376051</v>
      </c>
      <c r="D430" s="19" t="n">
        <v>0.262779495159036</v>
      </c>
      <c r="E430" s="19" t="n">
        <v>0.263603210652671</v>
      </c>
      <c r="F430" s="19" t="n">
        <v>0.200980691279418</v>
      </c>
      <c r="G430" s="19" t="n">
        <v>0.117957092109013</v>
      </c>
      <c r="H430" s="19" t="n">
        <v>0.0729384466504487</v>
      </c>
      <c r="I430" s="19" t="n">
        <v>0.0201659953783373</v>
      </c>
      <c r="J430" s="19"/>
      <c r="K430" s="19" t="n">
        <v>0.179428409875152</v>
      </c>
      <c r="L430" s="19" t="n">
        <v>0.121623971524618</v>
      </c>
      <c r="M430" s="19"/>
      <c r="N430" s="19" t="n">
        <v>0.284360920587221</v>
      </c>
      <c r="O430" s="19" t="n">
        <v>0.101041497601905</v>
      </c>
      <c r="P430" s="19" t="n">
        <v>0.119089641324544</v>
      </c>
      <c r="Q430" s="19" t="n">
        <v>0.0957129817963017</v>
      </c>
      <c r="R430" s="19" t="n">
        <v>0.15021489216355</v>
      </c>
      <c r="S430" s="19" t="n">
        <v>0.138143350528797</v>
      </c>
      <c r="T430" s="19" t="n">
        <v>0.182312414440996</v>
      </c>
      <c r="U430" s="19" t="n">
        <v>0.121737598305682</v>
      </c>
      <c r="V430" s="19" t="n">
        <v>0.168850872932339</v>
      </c>
      <c r="W430" s="19" t="n">
        <v>0.0703025011922946</v>
      </c>
      <c r="X430" s="19" t="n">
        <v>0.0817864554640498</v>
      </c>
      <c r="Y430" s="19" t="n">
        <v>0.256354684541792</v>
      </c>
      <c r="Z430" s="19"/>
      <c r="AA430" s="19" t="n">
        <v>0.190930552343063</v>
      </c>
      <c r="AB430" s="19" t="n">
        <v>0.109391882414013</v>
      </c>
      <c r="AC430" s="19" t="n">
        <v>0.194932871748095</v>
      </c>
      <c r="AD430" s="19" t="n">
        <v>0.112597012109183</v>
      </c>
      <c r="AE430" s="19"/>
      <c r="AF430" s="19" t="n">
        <v>0.291522620462041</v>
      </c>
      <c r="AG430" s="19" t="n">
        <v>0.0388191607672354</v>
      </c>
      <c r="AH430" s="19" t="n">
        <v>0.140454698059648</v>
      </c>
      <c r="AI430" s="19" t="n">
        <v>0.494592154465895</v>
      </c>
      <c r="AJ430" s="19" t="n">
        <v>0.107679251578053</v>
      </c>
      <c r="AK430" s="19" t="n">
        <v>0.326827014216523</v>
      </c>
      <c r="AL430" s="19" t="n">
        <v>0.223983750488138</v>
      </c>
      <c r="AM430" s="19" t="n">
        <v>0</v>
      </c>
      <c r="AN430" s="19" t="n">
        <v>0.238089890300989</v>
      </c>
      <c r="AO430" s="19" t="n">
        <v>0.146132615149994</v>
      </c>
      <c r="AP430" s="19" t="n">
        <v>0.447391338757153</v>
      </c>
      <c r="AQ430" s="19" t="n">
        <v>0.0994514479218388</v>
      </c>
      <c r="AR430" s="19" t="n">
        <v>0</v>
      </c>
      <c r="AS430" s="19" t="n">
        <v>0.393833396721408</v>
      </c>
      <c r="AT430" s="19" t="n">
        <v>0</v>
      </c>
      <c r="AU430" s="19" t="n">
        <v>0.495619982425437</v>
      </c>
      <c r="AV430" s="19" t="n">
        <v>0.643565374444318</v>
      </c>
      <c r="AW430" s="19" t="n">
        <v>0.381473957467181</v>
      </c>
      <c r="AX430" s="19" t="n">
        <v>0.259244151683178</v>
      </c>
    </row>
    <row r="431">
      <c r="B431" t="s">
        <v>209</v>
      </c>
      <c r="C431" s="19" t="n">
        <v>0.132229266267697</v>
      </c>
      <c r="D431" s="19" t="n">
        <v>0.275216774591096</v>
      </c>
      <c r="E431" s="19" t="n">
        <v>0.186813284555273</v>
      </c>
      <c r="F431" s="19" t="n">
        <v>0.139197008794307</v>
      </c>
      <c r="G431" s="19" t="n">
        <v>0.124743275462422</v>
      </c>
      <c r="H431" s="19" t="n">
        <v>0.0606233226350633</v>
      </c>
      <c r="I431" s="19" t="n">
        <v>0.0420627911417102</v>
      </c>
      <c r="J431" s="19"/>
      <c r="K431" s="19" t="n">
        <v>0.138138667425324</v>
      </c>
      <c r="L431" s="19" t="n">
        <v>0.126594763242744</v>
      </c>
      <c r="M431" s="19"/>
      <c r="N431" s="19" t="n">
        <v>0.165352163936975</v>
      </c>
      <c r="O431" s="19" t="n">
        <v>0.14868380038245</v>
      </c>
      <c r="P431" s="19" t="n">
        <v>0.161487324839788</v>
      </c>
      <c r="Q431" s="19" t="n">
        <v>0.0973461257339656</v>
      </c>
      <c r="R431" s="19" t="n">
        <v>0.134412637762935</v>
      </c>
      <c r="S431" s="19" t="n">
        <v>0.191401189375906</v>
      </c>
      <c r="T431" s="19" t="n">
        <v>0.0845995338400723</v>
      </c>
      <c r="U431" s="19" t="n">
        <v>0.140400619583988</v>
      </c>
      <c r="V431" s="19" t="n">
        <v>0.110624564536936</v>
      </c>
      <c r="W431" s="19" t="n">
        <v>0.0801159179897581</v>
      </c>
      <c r="X431" s="19" t="n">
        <v>0.121279612384784</v>
      </c>
      <c r="Y431" s="19" t="n">
        <v>0.120530339857251</v>
      </c>
      <c r="Z431" s="19"/>
      <c r="AA431" s="19" t="n">
        <v>0.10916069173143</v>
      </c>
      <c r="AB431" s="19" t="n">
        <v>0.122389304760301</v>
      </c>
      <c r="AC431" s="19" t="n">
        <v>0.165601844784472</v>
      </c>
      <c r="AD431" s="19" t="n">
        <v>0.139430689712534</v>
      </c>
      <c r="AE431" s="19"/>
      <c r="AF431" s="19" t="n">
        <v>0.238463217821895</v>
      </c>
      <c r="AG431" s="19" t="n">
        <v>0.0674887827424017</v>
      </c>
      <c r="AH431" s="19" t="n">
        <v>0.156363527967694</v>
      </c>
      <c r="AI431" s="19" t="n">
        <v>0.172511190810431</v>
      </c>
      <c r="AJ431" s="19" t="n">
        <v>0.126112628587383</v>
      </c>
      <c r="AK431" s="19" t="n">
        <v>0.183247144833351</v>
      </c>
      <c r="AL431" s="19" t="n">
        <v>0.266385117452812</v>
      </c>
      <c r="AM431" s="19" t="n">
        <v>1</v>
      </c>
      <c r="AN431" s="19" t="n">
        <v>0.140506347574828</v>
      </c>
      <c r="AO431" s="19" t="n">
        <v>0.218720228514842</v>
      </c>
      <c r="AP431" s="19" t="n">
        <v>0.331558730150338</v>
      </c>
      <c r="AQ431" s="19" t="n">
        <v>0.0326188822281244</v>
      </c>
      <c r="AR431" s="19" t="n">
        <v>0.290889120835428</v>
      </c>
      <c r="AS431" s="19" t="n">
        <v>0</v>
      </c>
      <c r="AT431" s="19" t="n">
        <v>0</v>
      </c>
      <c r="AU431" s="19" t="n">
        <v>0.495619982425437</v>
      </c>
      <c r="AV431" s="19" t="n">
        <v>0.197100656412845</v>
      </c>
      <c r="AW431" s="19" t="n">
        <v>0.381473957467181</v>
      </c>
      <c r="AX431" s="19" t="n">
        <v>0</v>
      </c>
    </row>
    <row r="432">
      <c r="B432" t="s">
        <v>210</v>
      </c>
      <c r="C432" s="19" t="n">
        <v>0.0822251623400674</v>
      </c>
      <c r="D432" s="19" t="n">
        <v>0.0869318460507454</v>
      </c>
      <c r="E432" s="19" t="n">
        <v>0.148466490798049</v>
      </c>
      <c r="F432" s="19" t="n">
        <v>0.0906749961346868</v>
      </c>
      <c r="G432" s="19" t="n">
        <v>0.0956637838245897</v>
      </c>
      <c r="H432" s="19" t="n">
        <v>0.0689063031860613</v>
      </c>
      <c r="I432" s="19" t="n">
        <v>0.0164729333653975</v>
      </c>
      <c r="J432" s="19"/>
      <c r="K432" s="19" t="n">
        <v>0.109395056079087</v>
      </c>
      <c r="L432" s="19" t="n">
        <v>0.0558129640845917</v>
      </c>
      <c r="M432" s="19"/>
      <c r="N432" s="19" t="n">
        <v>0.130148142487327</v>
      </c>
      <c r="O432" s="19" t="n">
        <v>0.0593529252004006</v>
      </c>
      <c r="P432" s="19" t="n">
        <v>0.066179890291883</v>
      </c>
      <c r="Q432" s="19" t="n">
        <v>0.0918657988957056</v>
      </c>
      <c r="R432" s="19" t="n">
        <v>0.0672636991757533</v>
      </c>
      <c r="S432" s="19" t="n">
        <v>0.0799466018121954</v>
      </c>
      <c r="T432" s="19" t="n">
        <v>0.071130412071876</v>
      </c>
      <c r="U432" s="19" t="n">
        <v>0.0696781360261858</v>
      </c>
      <c r="V432" s="19" t="n">
        <v>0.0694077823254713</v>
      </c>
      <c r="W432" s="19" t="n">
        <v>0.0878054340042584</v>
      </c>
      <c r="X432" s="19" t="n">
        <v>0.0633782977957485</v>
      </c>
      <c r="Y432" s="19" t="n">
        <v>0.122058439777589</v>
      </c>
      <c r="Z432" s="19"/>
      <c r="AA432" s="19" t="n">
        <v>0.102721203940522</v>
      </c>
      <c r="AB432" s="19" t="n">
        <v>0.0642454400374611</v>
      </c>
      <c r="AC432" s="19" t="n">
        <v>0.109110935160633</v>
      </c>
      <c r="AD432" s="19" t="n">
        <v>0.0571921211881408</v>
      </c>
      <c r="AE432" s="19"/>
      <c r="AF432" s="19" t="n">
        <v>0.119110924453359</v>
      </c>
      <c r="AG432" s="19" t="n">
        <v>0.0214338674600703</v>
      </c>
      <c r="AH432" s="19" t="n">
        <v>0.0216567066581207</v>
      </c>
      <c r="AI432" s="19" t="n">
        <v>0.199606823740903</v>
      </c>
      <c r="AJ432" s="19" t="n">
        <v>0.108044684523213</v>
      </c>
      <c r="AK432" s="19" t="n">
        <v>0.167767666953275</v>
      </c>
      <c r="AL432" s="19" t="n">
        <v>0.10836718517287</v>
      </c>
      <c r="AM432" s="19" t="n">
        <v>0.465554238906898</v>
      </c>
      <c r="AN432" s="19" t="n">
        <v>0.10414495457981</v>
      </c>
      <c r="AO432" s="19" t="n">
        <v>0.104818848871687</v>
      </c>
      <c r="AP432" s="19" t="n">
        <v>0.104952995057753</v>
      </c>
      <c r="AQ432" s="19" t="n">
        <v>0.232080734198752</v>
      </c>
      <c r="AR432" s="19" t="n">
        <v>0</v>
      </c>
      <c r="AS432" s="19" t="n">
        <v>0.102765527420802</v>
      </c>
      <c r="AT432" s="19" t="n">
        <v>0</v>
      </c>
      <c r="AU432" s="19" t="n">
        <v>0</v>
      </c>
      <c r="AV432" s="19" t="n">
        <v>0.228232715694206</v>
      </c>
      <c r="AW432" s="19" t="n">
        <v>0.323798654447605</v>
      </c>
      <c r="AX432" s="19" t="n">
        <v>0.242293032388405</v>
      </c>
    </row>
    <row r="433">
      <c r="B433" t="s">
        <v>211</v>
      </c>
      <c r="C433" s="19" t="n">
        <v>0.081816231920508</v>
      </c>
      <c r="D433" s="19" t="n">
        <v>0.0609156729434356</v>
      </c>
      <c r="E433" s="19" t="n">
        <v>0.0917472321560189</v>
      </c>
      <c r="F433" s="19" t="n">
        <v>0.0763293694928726</v>
      </c>
      <c r="G433" s="19" t="n">
        <v>0.0585832450407825</v>
      </c>
      <c r="H433" s="19" t="n">
        <v>0.0739716044595718</v>
      </c>
      <c r="I433" s="19" t="n">
        <v>0.116103971398648</v>
      </c>
      <c r="J433" s="19"/>
      <c r="K433" s="19" t="n">
        <v>0.0863480572040636</v>
      </c>
      <c r="L433" s="19" t="n">
        <v>0.0774763604869398</v>
      </c>
      <c r="M433" s="19"/>
      <c r="N433" s="19" t="n">
        <v>0.0824608763573896</v>
      </c>
      <c r="O433" s="19" t="n">
        <v>0.0886973395885896</v>
      </c>
      <c r="P433" s="19" t="n">
        <v>0.0944797108887701</v>
      </c>
      <c r="Q433" s="19" t="n">
        <v>0.0804335853519422</v>
      </c>
      <c r="R433" s="19" t="n">
        <v>0.0956047723894502</v>
      </c>
      <c r="S433" s="19" t="n">
        <v>0.0616209817877839</v>
      </c>
      <c r="T433" s="19" t="n">
        <v>0.087342739070326</v>
      </c>
      <c r="U433" s="19" t="n">
        <v>0.109184640761461</v>
      </c>
      <c r="V433" s="19" t="n">
        <v>0.0589585585927433</v>
      </c>
      <c r="W433" s="19" t="n">
        <v>0.0767034635957351</v>
      </c>
      <c r="X433" s="19" t="n">
        <v>0.0933822449108835</v>
      </c>
      <c r="Y433" s="19" t="n">
        <v>0.0765387252712139</v>
      </c>
      <c r="Z433" s="19"/>
      <c r="AA433" s="19" t="n">
        <v>0.0944875481316674</v>
      </c>
      <c r="AB433" s="19" t="n">
        <v>0.0715964313567306</v>
      </c>
      <c r="AC433" s="19" t="n">
        <v>0.0834618409602092</v>
      </c>
      <c r="AD433" s="19" t="n">
        <v>0.0755172073945616</v>
      </c>
      <c r="AE433" s="19"/>
      <c r="AF433" s="19" t="n">
        <v>0.128097680493608</v>
      </c>
      <c r="AG433" s="19" t="n">
        <v>0.0758358574697112</v>
      </c>
      <c r="AH433" s="19" t="n">
        <v>0.0311560231273025</v>
      </c>
      <c r="AI433" s="19" t="n">
        <v>0.0734209648304856</v>
      </c>
      <c r="AJ433" s="19" t="n">
        <v>0.0615862676643717</v>
      </c>
      <c r="AK433" s="19" t="n">
        <v>0.12430850971951</v>
      </c>
      <c r="AL433" s="19" t="n">
        <v>0.0720441580791881</v>
      </c>
      <c r="AM433" s="19" t="n">
        <v>0</v>
      </c>
      <c r="AN433" s="19" t="n">
        <v>0.154595753061406</v>
      </c>
      <c r="AO433" s="19" t="n">
        <v>0.0701852636626425</v>
      </c>
      <c r="AP433" s="19" t="n">
        <v>0.0822393268035456</v>
      </c>
      <c r="AQ433" s="19" t="n">
        <v>0.0672483224624086</v>
      </c>
      <c r="AR433" s="19" t="n">
        <v>0.100638579105013</v>
      </c>
      <c r="AS433" s="19" t="n">
        <v>0</v>
      </c>
      <c r="AT433" s="19" t="n">
        <v>0</v>
      </c>
      <c r="AU433" s="19" t="n">
        <v>0</v>
      </c>
      <c r="AV433" s="19" t="n">
        <v>0.197100656412845</v>
      </c>
      <c r="AW433" s="19" t="n">
        <v>0</v>
      </c>
      <c r="AX433" s="19" t="n">
        <v>0.242293032388405</v>
      </c>
    </row>
    <row r="434">
      <c r="B434" t="s">
        <v>212</v>
      </c>
      <c r="C434" s="19" t="n">
        <v>0.0391065087228622</v>
      </c>
      <c r="D434" s="19" t="n">
        <v>0.061193668301577</v>
      </c>
      <c r="E434" s="19" t="n">
        <v>0.094920003217988</v>
      </c>
      <c r="F434" s="19" t="n">
        <v>0.0571688463472718</v>
      </c>
      <c r="G434" s="19" t="n">
        <v>0.0217996472424291</v>
      </c>
      <c r="H434" s="19" t="n">
        <v>0</v>
      </c>
      <c r="I434" s="19" t="n">
        <v>0.0048473306740156</v>
      </c>
      <c r="J434" s="19"/>
      <c r="K434" s="19" t="n">
        <v>0.0508701318678524</v>
      </c>
      <c r="L434" s="19" t="n">
        <v>0.0276743172027807</v>
      </c>
      <c r="M434" s="19"/>
      <c r="N434" s="19" t="n">
        <v>0.0537932411905872</v>
      </c>
      <c r="O434" s="19" t="n">
        <v>0.017726032627241</v>
      </c>
      <c r="P434" s="19" t="n">
        <v>0.0296164415760292</v>
      </c>
      <c r="Q434" s="19" t="n">
        <v>0.0372713181825481</v>
      </c>
      <c r="R434" s="19" t="n">
        <v>0.0569316770986597</v>
      </c>
      <c r="S434" s="19" t="n">
        <v>0.065965864545755</v>
      </c>
      <c r="T434" s="19" t="n">
        <v>0.0244719685703427</v>
      </c>
      <c r="U434" s="19" t="n">
        <v>0.0346563418787258</v>
      </c>
      <c r="V434" s="19" t="n">
        <v>0.0290309756078931</v>
      </c>
      <c r="W434" s="19" t="n">
        <v>0.0297042101742576</v>
      </c>
      <c r="X434" s="19" t="n">
        <v>0.0416870290592363</v>
      </c>
      <c r="Y434" s="19" t="n">
        <v>0.0779279343328634</v>
      </c>
      <c r="Z434" s="19"/>
      <c r="AA434" s="19" t="n">
        <v>0.044480310493037</v>
      </c>
      <c r="AB434" s="19" t="n">
        <v>0.018075822698827</v>
      </c>
      <c r="AC434" s="19" t="n">
        <v>0.0538272970043857</v>
      </c>
      <c r="AD434" s="19" t="n">
        <v>0.0412811870450304</v>
      </c>
      <c r="AE434" s="19"/>
      <c r="AF434" s="19" t="n">
        <v>0.0873070281301713</v>
      </c>
      <c r="AG434" s="19" t="n">
        <v>0.00453725260993492</v>
      </c>
      <c r="AH434" s="19" t="n">
        <v>0.0391819967315878</v>
      </c>
      <c r="AI434" s="19" t="n">
        <v>0.0782424106190097</v>
      </c>
      <c r="AJ434" s="19" t="n">
        <v>0.0787258229386183</v>
      </c>
      <c r="AK434" s="19" t="n">
        <v>0.0148690934023894</v>
      </c>
      <c r="AL434" s="19" t="n">
        <v>0.0720928431584138</v>
      </c>
      <c r="AM434" s="19" t="n">
        <v>0</v>
      </c>
      <c r="AN434" s="19" t="n">
        <v>0.0475739015411573</v>
      </c>
      <c r="AO434" s="19" t="n">
        <v>0.057777749396711</v>
      </c>
      <c r="AP434" s="19" t="n">
        <v>0.0800071996334082</v>
      </c>
      <c r="AQ434" s="19" t="n">
        <v>0.0348565722655762</v>
      </c>
      <c r="AR434" s="19" t="n">
        <v>0.100638579105013</v>
      </c>
      <c r="AS434" s="19" t="n">
        <v>0.314562908068957</v>
      </c>
      <c r="AT434" s="19" t="n">
        <v>0</v>
      </c>
      <c r="AU434" s="19" t="n">
        <v>0.504380017574563</v>
      </c>
      <c r="AV434" s="19" t="n">
        <v>0.354825079797889</v>
      </c>
      <c r="AW434" s="19" t="n">
        <v>0.381473957467181</v>
      </c>
      <c r="AX434" s="19" t="n">
        <v>0.22054873140016</v>
      </c>
    </row>
    <row r="435">
      <c r="C435" s="19"/>
      <c r="D435" s="19"/>
      <c r="E435" s="19"/>
      <c r="F435" s="19"/>
      <c r="G435" s="19"/>
      <c r="H435" s="19"/>
      <c r="I435" s="19"/>
      <c r="J435" s="19"/>
      <c r="K435" s="19"/>
      <c r="L435" s="19"/>
      <c r="M435" s="19"/>
      <c r="N435" s="19"/>
      <c r="O435" s="19"/>
      <c r="P435" s="19"/>
      <c r="Q435" s="19"/>
      <c r="R435" s="19"/>
      <c r="S435" s="19"/>
      <c r="T435" s="19"/>
      <c r="U435" s="19"/>
      <c r="V435" s="19"/>
      <c r="W435" s="19"/>
      <c r="X435" s="19"/>
      <c r="Y435" s="19"/>
      <c r="Z435" s="19"/>
      <c r="AA435" s="19"/>
      <c r="AB435" s="19"/>
      <c r="AC435" s="19"/>
      <c r="AD435" s="19"/>
      <c r="AE435" s="19"/>
      <c r="AF435" s="19"/>
      <c r="AG435" s="19"/>
      <c r="AH435" s="19"/>
      <c r="AI435" s="19"/>
      <c r="AJ435" s="19"/>
      <c r="AK435" s="19"/>
      <c r="AL435" s="19"/>
      <c r="AM435" s="19"/>
      <c r="AN435" s="19"/>
      <c r="AO435" s="19"/>
      <c r="AP435" s="19"/>
      <c r="AQ435" s="19"/>
      <c r="AR435" s="19"/>
      <c r="AS435" s="19"/>
      <c r="AT435" s="19"/>
      <c r="AU435" s="19"/>
      <c r="AV435" s="19"/>
      <c r="AW435" s="19"/>
      <c r="AX435" s="19"/>
    </row>
    <row r="436">
      <c r="B436" s="7" t="s">
        <v>218</v>
      </c>
      <c r="C436" s="19"/>
      <c r="D436" s="19"/>
      <c r="E436" s="19"/>
      <c r="F436" s="19"/>
      <c r="G436" s="19"/>
      <c r="H436" s="19"/>
      <c r="I436" s="19"/>
      <c r="J436" s="19"/>
      <c r="K436" s="19"/>
      <c r="L436" s="19"/>
      <c r="M436" s="19"/>
      <c r="N436" s="19"/>
      <c r="O436" s="19"/>
      <c r="P436" s="19"/>
      <c r="Q436" s="19"/>
      <c r="R436" s="19"/>
      <c r="S436" s="19"/>
      <c r="T436" s="19"/>
      <c r="U436" s="19"/>
      <c r="V436" s="19"/>
      <c r="W436" s="19"/>
      <c r="X436" s="19"/>
      <c r="Y436" s="19"/>
      <c r="Z436" s="19"/>
      <c r="AA436" s="19"/>
      <c r="AB436" s="19"/>
      <c r="AC436" s="19"/>
      <c r="AD436" s="19"/>
      <c r="AE436" s="19"/>
      <c r="AF436" s="19"/>
      <c r="AG436" s="19"/>
      <c r="AH436" s="19"/>
      <c r="AI436" s="19"/>
      <c r="AJ436" s="19"/>
      <c r="AK436" s="19"/>
      <c r="AL436" s="19"/>
      <c r="AM436" s="19"/>
      <c r="AN436" s="19"/>
      <c r="AO436" s="19"/>
      <c r="AP436" s="19"/>
      <c r="AQ436" s="19"/>
      <c r="AR436" s="19"/>
      <c r="AS436" s="19"/>
      <c r="AT436" s="19"/>
      <c r="AU436" s="19"/>
      <c r="AV436" s="19"/>
      <c r="AW436" s="19"/>
      <c r="AX436" s="19"/>
    </row>
    <row r="437">
      <c r="B437" s="23" t="s">
        <v>219</v>
      </c>
      <c r="C437" s="19"/>
      <c r="D437" s="19"/>
      <c r="E437" s="19"/>
      <c r="F437" s="19"/>
      <c r="G437" s="19"/>
      <c r="H437" s="19"/>
      <c r="I437" s="19"/>
      <c r="J437" s="19"/>
      <c r="K437" s="19"/>
      <c r="L437" s="19"/>
      <c r="M437" s="19"/>
      <c r="N437" s="19"/>
      <c r="O437" s="19"/>
      <c r="P437" s="19"/>
      <c r="Q437" s="19"/>
      <c r="R437" s="19"/>
      <c r="S437" s="19"/>
      <c r="T437" s="19"/>
      <c r="U437" s="19"/>
      <c r="V437" s="19"/>
      <c r="W437" s="19"/>
      <c r="X437" s="19"/>
      <c r="Y437" s="19"/>
      <c r="Z437" s="19"/>
      <c r="AA437" s="19"/>
      <c r="AB437" s="19"/>
      <c r="AC437" s="19"/>
      <c r="AD437" s="19"/>
      <c r="AE437" s="19"/>
      <c r="AF437" s="19"/>
      <c r="AG437" s="19"/>
      <c r="AH437" s="19"/>
      <c r="AI437" s="19"/>
      <c r="AJ437" s="19"/>
      <c r="AK437" s="19"/>
      <c r="AL437" s="19"/>
      <c r="AM437" s="19"/>
      <c r="AN437" s="19"/>
      <c r="AO437" s="19"/>
      <c r="AP437" s="19"/>
      <c r="AQ437" s="19"/>
      <c r="AR437" s="19"/>
      <c r="AS437" s="19"/>
      <c r="AT437" s="19"/>
      <c r="AU437" s="19"/>
      <c r="AV437" s="19"/>
      <c r="AW437" s="19"/>
      <c r="AX437" s="19"/>
    </row>
    <row r="438">
      <c r="B438" t="s">
        <v>213</v>
      </c>
      <c r="C438" s="19" t="n">
        <v>0.201411679627841</v>
      </c>
      <c r="D438" s="19" t="n">
        <v>0.208156256602369</v>
      </c>
      <c r="E438" s="19" t="n">
        <v>0.222756900159605</v>
      </c>
      <c r="F438" s="19" t="n">
        <v>0.25725038715559</v>
      </c>
      <c r="G438" s="19" t="n">
        <v>0.196900649667681</v>
      </c>
      <c r="H438" s="19" t="n">
        <v>0.0535887417627693</v>
      </c>
      <c r="I438" s="19" t="n">
        <v>0</v>
      </c>
      <c r="J438" s="19"/>
      <c r="K438" s="19" t="n">
        <v>0.21274014915924</v>
      </c>
      <c r="L438" s="19" t="n">
        <v>0.183721198216461</v>
      </c>
      <c r="M438" s="19"/>
      <c r="N438" s="19" t="n">
        <v>0.248184469523715</v>
      </c>
      <c r="O438" s="19" t="n">
        <v>0.0392355728268644</v>
      </c>
      <c r="P438" s="19" t="n">
        <v>0.123821382344055</v>
      </c>
      <c r="Q438" s="19" t="n">
        <v>0.214025540049091</v>
      </c>
      <c r="R438" s="19" t="n">
        <v>0.149487095152055</v>
      </c>
      <c r="S438" s="19" t="n">
        <v>0.298213730611057</v>
      </c>
      <c r="T438" s="19" t="n">
        <v>0.188466934139604</v>
      </c>
      <c r="U438" s="19" t="n">
        <v>0.231928771188648</v>
      </c>
      <c r="V438" s="19" t="n">
        <v>0.186107680736873</v>
      </c>
      <c r="W438" s="19" t="n">
        <v>0.263512234569337</v>
      </c>
      <c r="X438" s="19" t="n">
        <v>0.11188506251848</v>
      </c>
      <c r="Y438" s="19" t="n">
        <v>0.268747523029436</v>
      </c>
      <c r="Z438" s="19"/>
      <c r="AA438" s="19" t="n">
        <v>0.287553356691539</v>
      </c>
      <c r="AB438" s="19" t="n">
        <v>0.124815146125191</v>
      </c>
      <c r="AC438" s="19" t="n">
        <v>0.171229775303265</v>
      </c>
      <c r="AD438" s="19" t="n">
        <v>0.177068170749883</v>
      </c>
      <c r="AE438" s="19"/>
      <c r="AF438" s="19" t="n">
        <v>0.0995578691399453</v>
      </c>
      <c r="AG438" s="19" t="n">
        <v>0.0977289339395144</v>
      </c>
      <c r="AH438" s="19" t="n">
        <v>0.191671826803568</v>
      </c>
      <c r="AI438" s="19" t="n">
        <v>0.328842924810865</v>
      </c>
      <c r="AJ438" s="19" t="n">
        <v>0.217385082919203</v>
      </c>
      <c r="AK438" s="19" t="n">
        <v>0.323089435727492</v>
      </c>
      <c r="AL438" s="19" t="n">
        <v>0.284052701043215</v>
      </c>
      <c r="AM438" s="19" t="n">
        <v>0</v>
      </c>
      <c r="AN438" s="19" t="n">
        <v>0.0842808544443134</v>
      </c>
      <c r="AO438" s="19" t="n">
        <v>0.123183523999999</v>
      </c>
      <c r="AP438" s="19" t="n">
        <v>0.222683118989813</v>
      </c>
      <c r="AQ438" s="19" t="n">
        <v>0.173333131466425</v>
      </c>
      <c r="AR438" s="19" t="n">
        <v>0</v>
      </c>
      <c r="AS438" s="19" t="n">
        <v>0.543568390369225</v>
      </c>
      <c r="AT438" s="19" t="n">
        <v>0</v>
      </c>
      <c r="AU438" s="19" t="n">
        <v>0.495619982425437</v>
      </c>
      <c r="AV438" s="19" t="n">
        <v>0.284260682882762</v>
      </c>
      <c r="AW438" s="19" t="n">
        <v>0.459111340745963</v>
      </c>
      <c r="AX438" s="19" t="n">
        <v>0.694567188371104</v>
      </c>
    </row>
    <row r="439">
      <c r="B439" t="s">
        <v>214</v>
      </c>
      <c r="C439" s="19" t="n">
        <v>0.425487107594189</v>
      </c>
      <c r="D439" s="19" t="n">
        <v>0.395635525205179</v>
      </c>
      <c r="E439" s="19" t="n">
        <v>0.510731058371794</v>
      </c>
      <c r="F439" s="19" t="n">
        <v>0.455312889905725</v>
      </c>
      <c r="G439" s="19" t="n">
        <v>0.326197776953002</v>
      </c>
      <c r="H439" s="19" t="n">
        <v>0.26587070463347</v>
      </c>
      <c r="I439" s="19" t="n">
        <v>0.462392353761539</v>
      </c>
      <c r="J439" s="19"/>
      <c r="K439" s="19" t="n">
        <v>0.429393383562405</v>
      </c>
      <c r="L439" s="19" t="n">
        <v>0.419387086562052</v>
      </c>
      <c r="M439" s="19"/>
      <c r="N439" s="19" t="n">
        <v>0.519993134297699</v>
      </c>
      <c r="O439" s="19" t="n">
        <v>0.375220060103231</v>
      </c>
      <c r="P439" s="19" t="n">
        <v>0.418353425528323</v>
      </c>
      <c r="Q439" s="19" t="n">
        <v>0.490586600314233</v>
      </c>
      <c r="R439" s="19" t="n">
        <v>0.491037721979551</v>
      </c>
      <c r="S439" s="19" t="n">
        <v>0.465149294204733</v>
      </c>
      <c r="T439" s="19" t="n">
        <v>0.292731765416129</v>
      </c>
      <c r="U439" s="19" t="n">
        <v>0.449070943273914</v>
      </c>
      <c r="V439" s="19" t="n">
        <v>0.333785909806423</v>
      </c>
      <c r="W439" s="19" t="n">
        <v>0.358272448588032</v>
      </c>
      <c r="X439" s="19" t="n">
        <v>0.377598603322443</v>
      </c>
      <c r="Y439" s="19" t="n">
        <v>0.291141262684715</v>
      </c>
      <c r="Z439" s="19"/>
      <c r="AA439" s="19" t="n">
        <v>0.466984677870293</v>
      </c>
      <c r="AB439" s="19" t="n">
        <v>0.40730580956341</v>
      </c>
      <c r="AC439" s="19" t="n">
        <v>0.437094987939034</v>
      </c>
      <c r="AD439" s="19" t="n">
        <v>0.348272058552818</v>
      </c>
      <c r="AE439" s="19"/>
      <c r="AF439" s="19" t="n">
        <v>0.608102801888653</v>
      </c>
      <c r="AG439" s="19" t="n">
        <v>0.237474542717928</v>
      </c>
      <c r="AH439" s="19" t="n">
        <v>0.32313568893527</v>
      </c>
      <c r="AI439" s="19" t="n">
        <v>0.572342648415338</v>
      </c>
      <c r="AJ439" s="19" t="n">
        <v>0.268759034065541</v>
      </c>
      <c r="AK439" s="19" t="n">
        <v>0.461919095678694</v>
      </c>
      <c r="AL439" s="19" t="n">
        <v>0.307861438918969</v>
      </c>
      <c r="AM439" s="19" t="n">
        <v>1</v>
      </c>
      <c r="AN439" s="19" t="n">
        <v>0.486256978851649</v>
      </c>
      <c r="AO439" s="19" t="n">
        <v>0.266403591666338</v>
      </c>
      <c r="AP439" s="19" t="n">
        <v>0.510439770126811</v>
      </c>
      <c r="AQ439" s="19" t="n">
        <v>0.344067849666494</v>
      </c>
      <c r="AR439" s="19" t="n">
        <v>1</v>
      </c>
      <c r="AS439" s="19" t="n">
        <v>0.3028604170869</v>
      </c>
      <c r="AT439" s="19" t="n">
        <v>0</v>
      </c>
      <c r="AU439" s="19" t="n">
        <v>0.504380017574563</v>
      </c>
      <c r="AV439" s="19" t="n">
        <v>0.715739317117238</v>
      </c>
      <c r="AW439" s="19" t="n">
        <v>0.540888659254037</v>
      </c>
      <c r="AX439" s="19" t="n">
        <v>0.305432811628896</v>
      </c>
    </row>
    <row r="440">
      <c r="B440" t="s">
        <v>215</v>
      </c>
      <c r="C440" s="19" t="n">
        <v>0.259836524470097</v>
      </c>
      <c r="D440" s="19" t="n">
        <v>0.304419776891087</v>
      </c>
      <c r="E440" s="19" t="n">
        <v>0.197422484606391</v>
      </c>
      <c r="F440" s="19" t="n">
        <v>0.186855299909994</v>
      </c>
      <c r="G440" s="19" t="n">
        <v>0.295440922480198</v>
      </c>
      <c r="H440" s="19" t="n">
        <v>0.449009198931052</v>
      </c>
      <c r="I440" s="19" t="n">
        <v>0.385519193689059</v>
      </c>
      <c r="J440" s="19"/>
      <c r="K440" s="19" t="n">
        <v>0.250915086127864</v>
      </c>
      <c r="L440" s="19" t="n">
        <v>0.273768198004516</v>
      </c>
      <c r="M440" s="19"/>
      <c r="N440" s="19" t="n">
        <v>0.192912040362366</v>
      </c>
      <c r="O440" s="19" t="n">
        <v>0.327284762713676</v>
      </c>
      <c r="P440" s="19" t="n">
        <v>0.408555173353015</v>
      </c>
      <c r="Q440" s="19" t="n">
        <v>0.243470999583694</v>
      </c>
      <c r="R440" s="19" t="n">
        <v>0.209735302344654</v>
      </c>
      <c r="S440" s="19" t="n">
        <v>0.215883306471575</v>
      </c>
      <c r="T440" s="19" t="n">
        <v>0.297326706071239</v>
      </c>
      <c r="U440" s="19" t="n">
        <v>0.158039279087438</v>
      </c>
      <c r="V440" s="19" t="n">
        <v>0.319091245101732</v>
      </c>
      <c r="W440" s="19" t="n">
        <v>0.304745861988159</v>
      </c>
      <c r="X440" s="19" t="n">
        <v>0.128657737861151</v>
      </c>
      <c r="Y440" s="19" t="n">
        <v>0.380328331460738</v>
      </c>
      <c r="Z440" s="19"/>
      <c r="AA440" s="19" t="n">
        <v>0.18690613821316</v>
      </c>
      <c r="AB440" s="19" t="n">
        <v>0.285475493376509</v>
      </c>
      <c r="AC440" s="19" t="n">
        <v>0.30715456270962</v>
      </c>
      <c r="AD440" s="19" t="n">
        <v>0.289278158940496</v>
      </c>
      <c r="AE440" s="19"/>
      <c r="AF440" s="19" t="n">
        <v>0.250777445891311</v>
      </c>
      <c r="AG440" s="19" t="n">
        <v>0.330846486128787</v>
      </c>
      <c r="AH440" s="19" t="n">
        <v>0.27176210396718</v>
      </c>
      <c r="AI440" s="19" t="n">
        <v>0.0850344210192286</v>
      </c>
      <c r="AJ440" s="19" t="n">
        <v>0.358927748441748</v>
      </c>
      <c r="AK440" s="19" t="n">
        <v>0.161732995262952</v>
      </c>
      <c r="AL440" s="19" t="n">
        <v>0.316953889083225</v>
      </c>
      <c r="AM440" s="19" t="n">
        <v>0</v>
      </c>
      <c r="AN440" s="19" t="n">
        <v>0.384857005185668</v>
      </c>
      <c r="AO440" s="19" t="n">
        <v>0.312932995892063</v>
      </c>
      <c r="AP440" s="19" t="n">
        <v>0.266877110883376</v>
      </c>
      <c r="AQ440" s="19" t="n">
        <v>0.342387553239751</v>
      </c>
      <c r="AR440" s="19" t="n">
        <v>0</v>
      </c>
      <c r="AS440" s="19" t="n">
        <v>0.153571192543876</v>
      </c>
      <c r="AT440" s="19" t="n">
        <v>0</v>
      </c>
      <c r="AU440" s="19" t="n">
        <v>0</v>
      </c>
      <c r="AV440" s="19" t="n">
        <v>0</v>
      </c>
      <c r="AW440" s="19" t="n">
        <v>0</v>
      </c>
      <c r="AX440" s="19" t="n">
        <v>0</v>
      </c>
    </row>
    <row r="441">
      <c r="B441" t="s">
        <v>216</v>
      </c>
      <c r="C441" s="19" t="n">
        <v>0.0955681144972573</v>
      </c>
      <c r="D441" s="19" t="n">
        <v>0.0627528442049351</v>
      </c>
      <c r="E441" s="19" t="n">
        <v>0.0564769788343956</v>
      </c>
      <c r="F441" s="19" t="n">
        <v>0.083059408615901</v>
      </c>
      <c r="G441" s="19" t="n">
        <v>0.18146065089912</v>
      </c>
      <c r="H441" s="19" t="n">
        <v>0.184972956072279</v>
      </c>
      <c r="I441" s="19" t="n">
        <v>0.152088452549403</v>
      </c>
      <c r="J441" s="19"/>
      <c r="K441" s="19" t="n">
        <v>0.0884137911427263</v>
      </c>
      <c r="L441" s="19" t="n">
        <v>0.10674027009723</v>
      </c>
      <c r="M441" s="19"/>
      <c r="N441" s="19" t="n">
        <v>0.0304450984930519</v>
      </c>
      <c r="O441" s="19" t="n">
        <v>0.218679120846726</v>
      </c>
      <c r="P441" s="19" t="n">
        <v>0.0261053418827209</v>
      </c>
      <c r="Q441" s="19" t="n">
        <v>0.0519168600529816</v>
      </c>
      <c r="R441" s="19" t="n">
        <v>0.123297928104203</v>
      </c>
      <c r="S441" s="19" t="n">
        <v>0.0207536687126337</v>
      </c>
      <c r="T441" s="19" t="n">
        <v>0.196191422814175</v>
      </c>
      <c r="U441" s="19" t="n">
        <v>0.160961006450001</v>
      </c>
      <c r="V441" s="19" t="n">
        <v>0.139689740486677</v>
      </c>
      <c r="W441" s="19" t="n">
        <v>0.0734694548544718</v>
      </c>
      <c r="X441" s="19" t="n">
        <v>0.255834622341982</v>
      </c>
      <c r="Y441" s="19" t="n">
        <v>0.0597828828251108</v>
      </c>
      <c r="Z441" s="19"/>
      <c r="AA441" s="19" t="n">
        <v>0.0538289199954042</v>
      </c>
      <c r="AB441" s="19" t="n">
        <v>0.161427300497072</v>
      </c>
      <c r="AC441" s="19" t="n">
        <v>0.0766031524636036</v>
      </c>
      <c r="AD441" s="19" t="n">
        <v>0.133349020536154</v>
      </c>
      <c r="AE441" s="19"/>
      <c r="AF441" s="19" t="n">
        <v>0.0284498336916907</v>
      </c>
      <c r="AG441" s="19" t="n">
        <v>0.313117735487595</v>
      </c>
      <c r="AH441" s="19" t="n">
        <v>0.180790055768653</v>
      </c>
      <c r="AI441" s="19" t="n">
        <v>0</v>
      </c>
      <c r="AJ441" s="19" t="n">
        <v>0.154928134573509</v>
      </c>
      <c r="AK441" s="19" t="n">
        <v>0.0281085778642344</v>
      </c>
      <c r="AL441" s="19" t="n">
        <v>0.0911319709545906</v>
      </c>
      <c r="AM441" s="19" t="n">
        <v>0</v>
      </c>
      <c r="AN441" s="19" t="n">
        <v>0.04460516151837</v>
      </c>
      <c r="AO441" s="19" t="n">
        <v>0.223399833794832</v>
      </c>
      <c r="AP441" s="19" t="n">
        <v>0</v>
      </c>
      <c r="AQ441" s="19" t="n">
        <v>0.118278037617542</v>
      </c>
      <c r="AR441" s="19" t="n">
        <v>0</v>
      </c>
      <c r="AS441" s="19" t="n">
        <v>0</v>
      </c>
      <c r="AT441" s="19" t="n">
        <v>0</v>
      </c>
      <c r="AU441" s="19" t="n">
        <v>0</v>
      </c>
      <c r="AV441" s="19" t="n">
        <v>0</v>
      </c>
      <c r="AW441" s="19" t="n">
        <v>0</v>
      </c>
      <c r="AX441" s="19" t="n">
        <v>0</v>
      </c>
    </row>
    <row r="442">
      <c r="B442" t="s">
        <v>217</v>
      </c>
      <c r="C442" s="19" t="n">
        <v>0.0176965738106156</v>
      </c>
      <c r="D442" s="19" t="n">
        <v>0.0290355970964301</v>
      </c>
      <c r="E442" s="19" t="n">
        <v>0.0126125780278144</v>
      </c>
      <c r="F442" s="19" t="n">
        <v>0.0175220144127905</v>
      </c>
      <c r="G442" s="19" t="n">
        <v>0</v>
      </c>
      <c r="H442" s="19" t="n">
        <v>0.04655839860043</v>
      </c>
      <c r="I442" s="19" t="n">
        <v>0</v>
      </c>
      <c r="J442" s="19"/>
      <c r="K442" s="19" t="n">
        <v>0.018537590007765</v>
      </c>
      <c r="L442" s="19" t="n">
        <v>0.0163832471197416</v>
      </c>
      <c r="M442" s="19"/>
      <c r="N442" s="19" t="n">
        <v>0.0084652573231682</v>
      </c>
      <c r="O442" s="19" t="n">
        <v>0.039580483509503</v>
      </c>
      <c r="P442" s="19" t="n">
        <v>0.0231646768918858</v>
      </c>
      <c r="Q442" s="19" t="n">
        <v>0</v>
      </c>
      <c r="R442" s="19" t="n">
        <v>0.0264419524195374</v>
      </c>
      <c r="S442" s="19" t="n">
        <v>0</v>
      </c>
      <c r="T442" s="19" t="n">
        <v>0.0252831715588535</v>
      </c>
      <c r="U442" s="19" t="n">
        <v>0</v>
      </c>
      <c r="V442" s="19" t="n">
        <v>0.0213254238682955</v>
      </c>
      <c r="W442" s="19" t="n">
        <v>0</v>
      </c>
      <c r="X442" s="19" t="n">
        <v>0.126023973955944</v>
      </c>
      <c r="Y442" s="19" t="n">
        <v>0</v>
      </c>
      <c r="Z442" s="19"/>
      <c r="AA442" s="19" t="n">
        <v>0.00472690722960291</v>
      </c>
      <c r="AB442" s="19" t="n">
        <v>0.0209762504378179</v>
      </c>
      <c r="AC442" s="19" t="n">
        <v>0.00791752158447685</v>
      </c>
      <c r="AD442" s="19" t="n">
        <v>0.0520325912206499</v>
      </c>
      <c r="AE442" s="19"/>
      <c r="AF442" s="19" t="n">
        <v>0.0131120493884</v>
      </c>
      <c r="AG442" s="19" t="n">
        <v>0.020832301726176</v>
      </c>
      <c r="AH442" s="19" t="n">
        <v>0.0326403245253293</v>
      </c>
      <c r="AI442" s="19" t="n">
        <v>0.013780005754568</v>
      </c>
      <c r="AJ442" s="19" t="n">
        <v>0</v>
      </c>
      <c r="AK442" s="19" t="n">
        <v>0.0251498954666272</v>
      </c>
      <c r="AL442" s="19" t="n">
        <v>0</v>
      </c>
      <c r="AM442" s="19" t="n">
        <v>0</v>
      </c>
      <c r="AN442" s="19" t="n">
        <v>0</v>
      </c>
      <c r="AO442" s="19" t="n">
        <v>0.0740800546467683</v>
      </c>
      <c r="AP442" s="19" t="n">
        <v>0</v>
      </c>
      <c r="AQ442" s="19" t="n">
        <v>0.0219334280097876</v>
      </c>
      <c r="AR442" s="19" t="n">
        <v>0</v>
      </c>
      <c r="AS442" s="19" t="n">
        <v>0</v>
      </c>
      <c r="AT442" s="19" t="n">
        <v>0</v>
      </c>
      <c r="AU442" s="19" t="n">
        <v>0</v>
      </c>
      <c r="AV442" s="19" t="n">
        <v>0</v>
      </c>
      <c r="AW442" s="19" t="n">
        <v>0</v>
      </c>
      <c r="AX442" s="19" t="n">
        <v>0</v>
      </c>
    </row>
    <row r="443">
      <c r="C443" s="19"/>
      <c r="D443" s="19"/>
      <c r="E443" s="19"/>
      <c r="F443" s="19"/>
      <c r="G443" s="19"/>
      <c r="H443" s="19"/>
      <c r="I443" s="19"/>
      <c r="J443" s="19"/>
      <c r="K443" s="19"/>
      <c r="L443" s="19"/>
      <c r="M443" s="19"/>
      <c r="N443" s="19"/>
      <c r="O443" s="19"/>
      <c r="P443" s="19"/>
      <c r="Q443" s="19"/>
      <c r="R443" s="19"/>
      <c r="S443" s="19"/>
      <c r="T443" s="19"/>
      <c r="U443" s="19"/>
      <c r="V443" s="19"/>
      <c r="W443" s="19"/>
      <c r="X443" s="19"/>
      <c r="Y443" s="19"/>
      <c r="Z443" s="19"/>
      <c r="AA443" s="19"/>
      <c r="AB443" s="19"/>
      <c r="AC443" s="19"/>
      <c r="AD443" s="19"/>
      <c r="AE443" s="19"/>
      <c r="AF443" s="19"/>
      <c r="AG443" s="19"/>
      <c r="AH443" s="19"/>
      <c r="AI443" s="19"/>
      <c r="AJ443" s="19"/>
      <c r="AK443" s="19"/>
      <c r="AL443" s="19"/>
      <c r="AM443" s="19"/>
      <c r="AN443" s="19"/>
      <c r="AO443" s="19"/>
      <c r="AP443" s="19"/>
      <c r="AQ443" s="19"/>
      <c r="AR443" s="19"/>
      <c r="AS443" s="19"/>
      <c r="AT443" s="19"/>
      <c r="AU443" s="19"/>
      <c r="AV443" s="19"/>
      <c r="AW443" s="19"/>
      <c r="AX443" s="19"/>
    </row>
    <row r="444">
      <c r="B444" s="7" t="s">
        <v>15</v>
      </c>
      <c r="C444" s="19"/>
      <c r="D444" s="19"/>
      <c r="E444" s="19"/>
      <c r="F444" s="19"/>
      <c r="G444" s="19"/>
      <c r="H444" s="19"/>
      <c r="I444" s="19"/>
      <c r="J444" s="19"/>
      <c r="K444" s="19"/>
      <c r="L444" s="19"/>
      <c r="M444" s="19"/>
      <c r="N444" s="19"/>
      <c r="O444" s="19"/>
      <c r="P444" s="19"/>
      <c r="Q444" s="19"/>
      <c r="R444" s="19"/>
      <c r="S444" s="19"/>
      <c r="T444" s="19"/>
      <c r="U444" s="19"/>
      <c r="V444" s="19"/>
      <c r="W444" s="19"/>
      <c r="X444" s="19"/>
      <c r="Y444" s="19"/>
      <c r="Z444" s="19"/>
      <c r="AA444" s="19"/>
      <c r="AB444" s="19"/>
      <c r="AC444" s="19"/>
      <c r="AD444" s="19"/>
      <c r="AE444" s="19"/>
      <c r="AF444" s="19"/>
      <c r="AG444" s="19"/>
      <c r="AH444" s="19"/>
      <c r="AI444" s="19"/>
      <c r="AJ444" s="19"/>
      <c r="AK444" s="19"/>
      <c r="AL444" s="19"/>
      <c r="AM444" s="19"/>
      <c r="AN444" s="19"/>
      <c r="AO444" s="19"/>
      <c r="AP444" s="19"/>
      <c r="AQ444" s="19"/>
      <c r="AR444" s="19"/>
      <c r="AS444" s="19"/>
      <c r="AT444" s="19"/>
      <c r="AU444" s="19"/>
      <c r="AV444" s="19"/>
      <c r="AW444" s="19"/>
      <c r="AX444" s="19"/>
    </row>
    <row r="445">
      <c r="B445" s="23" t="s">
        <v>226</v>
      </c>
      <c r="C445" s="19"/>
      <c r="D445" s="19"/>
      <c r="E445" s="19"/>
      <c r="F445" s="19"/>
      <c r="G445" s="19"/>
      <c r="H445" s="19"/>
      <c r="I445" s="19"/>
      <c r="J445" s="19"/>
      <c r="K445" s="19"/>
      <c r="L445" s="19"/>
      <c r="M445" s="19"/>
      <c r="N445" s="19"/>
      <c r="O445" s="19"/>
      <c r="P445" s="19"/>
      <c r="Q445" s="19"/>
      <c r="R445" s="19"/>
      <c r="S445" s="19"/>
      <c r="T445" s="19"/>
      <c r="U445" s="19"/>
      <c r="V445" s="19"/>
      <c r="W445" s="19"/>
      <c r="X445" s="19"/>
      <c r="Y445" s="19"/>
      <c r="Z445" s="19"/>
      <c r="AA445" s="19"/>
      <c r="AB445" s="19"/>
      <c r="AC445" s="19"/>
      <c r="AD445" s="19"/>
      <c r="AE445" s="19"/>
      <c r="AF445" s="19"/>
      <c r="AG445" s="19"/>
      <c r="AH445" s="19"/>
      <c r="AI445" s="19"/>
      <c r="AJ445" s="19"/>
      <c r="AK445" s="19"/>
      <c r="AL445" s="19"/>
      <c r="AM445" s="19"/>
      <c r="AN445" s="19"/>
      <c r="AO445" s="19"/>
      <c r="AP445" s="19"/>
      <c r="AQ445" s="19"/>
      <c r="AR445" s="19"/>
      <c r="AS445" s="19"/>
      <c r="AT445" s="19"/>
      <c r="AU445" s="19"/>
      <c r="AV445" s="19"/>
      <c r="AW445" s="19"/>
      <c r="AX445" s="19"/>
    </row>
    <row r="446">
      <c r="B446" t="s">
        <v>220</v>
      </c>
      <c r="C446" s="19" t="n">
        <v>0.37176395450715</v>
      </c>
      <c r="D446" s="19" t="n">
        <v>0.354793766227355</v>
      </c>
      <c r="E446" s="19" t="n">
        <v>0.514617533307945</v>
      </c>
      <c r="F446" s="19" t="n">
        <v>0.352787517908088</v>
      </c>
      <c r="G446" s="19" t="n">
        <v>0.367197263242333</v>
      </c>
      <c r="H446" s="19" t="n">
        <v>0.16215077140694</v>
      </c>
      <c r="I446" s="19" t="n">
        <v>0.0801926030981066</v>
      </c>
      <c r="J446" s="19"/>
      <c r="K446" s="19" t="n">
        <v>0.386257987032591</v>
      </c>
      <c r="L446" s="19" t="n">
        <v>0.353790312464001</v>
      </c>
      <c r="M446" s="19"/>
      <c r="N446" s="19" t="n">
        <v>0.429704605745155</v>
      </c>
      <c r="O446" s="19" t="n">
        <v>0.286794379227766</v>
      </c>
      <c r="P446" s="19" t="n">
        <v>0.367902390409193</v>
      </c>
      <c r="Q446" s="19" t="n">
        <v>0.31365892853571</v>
      </c>
      <c r="R446" s="19" t="n">
        <v>0.353855750054133</v>
      </c>
      <c r="S446" s="19" t="n">
        <v>0.426218957803397</v>
      </c>
      <c r="T446" s="19" t="n">
        <v>0.300710287800187</v>
      </c>
      <c r="U446" s="19" t="n">
        <v>0.254620634013376</v>
      </c>
      <c r="V446" s="19" t="n">
        <v>0.38169683503122</v>
      </c>
      <c r="W446" s="19" t="n">
        <v>0.534393716741813</v>
      </c>
      <c r="X446" s="19" t="n">
        <v>0.214116194252835</v>
      </c>
      <c r="Y446" s="19" t="n">
        <v>0.444417176415542</v>
      </c>
      <c r="Z446" s="19"/>
      <c r="AA446" s="19" t="n">
        <v>0.455477413944196</v>
      </c>
      <c r="AB446" s="19" t="n">
        <v>0.285974137952897</v>
      </c>
      <c r="AC446" s="19" t="n">
        <v>0.406789190637874</v>
      </c>
      <c r="AD446" s="19" t="n">
        <v>0.305450463451139</v>
      </c>
      <c r="AE446" s="19"/>
      <c r="AF446" s="19" t="n">
        <v>0.380121611109966</v>
      </c>
      <c r="AG446" s="19" t="n">
        <v>0.11995648123178</v>
      </c>
      <c r="AH446" s="19" t="n">
        <v>0.371106780125368</v>
      </c>
      <c r="AI446" s="19" t="n">
        <v>0.550523056054647</v>
      </c>
      <c r="AJ446" s="19" t="n">
        <v>0.394665688989542</v>
      </c>
      <c r="AK446" s="19" t="n">
        <v>0.525391344037194</v>
      </c>
      <c r="AL446" s="19" t="n">
        <v>0.474789355853651</v>
      </c>
      <c r="AM446" s="19" t="n">
        <v>0.534445761093102</v>
      </c>
      <c r="AN446" s="19" t="n">
        <v>0.403730175293862</v>
      </c>
      <c r="AO446" s="19" t="n">
        <v>0.283265086634679</v>
      </c>
      <c r="AP446" s="19" t="n">
        <v>0.459509298850613</v>
      </c>
      <c r="AQ446" s="19" t="n">
        <v>0.209640877961162</v>
      </c>
      <c r="AR446" s="19" t="n">
        <v>0.322754133853711</v>
      </c>
      <c r="AS446" s="19" t="n">
        <v>0.723768308564022</v>
      </c>
      <c r="AT446" s="19" t="n">
        <v>0</v>
      </c>
      <c r="AU446" s="19" t="n">
        <v>1</v>
      </c>
      <c r="AV446" s="19" t="n">
        <v>0.271490350884637</v>
      </c>
      <c r="AW446" s="19" t="n">
        <v>1</v>
      </c>
      <c r="AX446" s="19" t="n">
        <v>1</v>
      </c>
    </row>
    <row r="447">
      <c r="B447" t="s">
        <v>221</v>
      </c>
      <c r="C447" s="19" t="n">
        <v>0.297603020236918</v>
      </c>
      <c r="D447" s="19" t="n">
        <v>0.307659341676138</v>
      </c>
      <c r="E447" s="19" t="n">
        <v>0.358689350301901</v>
      </c>
      <c r="F447" s="19" t="n">
        <v>0.326466381173993</v>
      </c>
      <c r="G447" s="19" t="n">
        <v>0.259975665252164</v>
      </c>
      <c r="H447" s="19" t="n">
        <v>0.154418873062338</v>
      </c>
      <c r="I447" s="19" t="n">
        <v>0.11204178971547</v>
      </c>
      <c r="J447" s="19"/>
      <c r="K447" s="19" t="n">
        <v>0.333118298101905</v>
      </c>
      <c r="L447" s="19" t="n">
        <v>0.253561523138864</v>
      </c>
      <c r="M447" s="19"/>
      <c r="N447" s="19" t="n">
        <v>0.358830555179624</v>
      </c>
      <c r="O447" s="19" t="n">
        <v>0.198925055497764</v>
      </c>
      <c r="P447" s="19" t="n">
        <v>0.350982612249975</v>
      </c>
      <c r="Q447" s="19" t="n">
        <v>0.367242774730089</v>
      </c>
      <c r="R447" s="19" t="n">
        <v>0.247156142192477</v>
      </c>
      <c r="S447" s="19" t="n">
        <v>0.230675856266613</v>
      </c>
      <c r="T447" s="19" t="n">
        <v>0.2803877776861</v>
      </c>
      <c r="U447" s="19" t="n">
        <v>0.360951164630218</v>
      </c>
      <c r="V447" s="19" t="n">
        <v>0.247226012401145</v>
      </c>
      <c r="W447" s="19" t="n">
        <v>0.297263024527755</v>
      </c>
      <c r="X447" s="19" t="n">
        <v>0.151696672466195</v>
      </c>
      <c r="Y447" s="19" t="n">
        <v>0.544097018017759</v>
      </c>
      <c r="Z447" s="19"/>
      <c r="AA447" s="19" t="n">
        <v>0.347494353771385</v>
      </c>
      <c r="AB447" s="19" t="n">
        <v>0.262745864430083</v>
      </c>
      <c r="AC447" s="19" t="n">
        <v>0.329605119541314</v>
      </c>
      <c r="AD447" s="19" t="n">
        <v>0.229033598525658</v>
      </c>
      <c r="AE447" s="19"/>
      <c r="AF447" s="19" t="n">
        <v>0.308089715702411</v>
      </c>
      <c r="AG447" s="19" t="n">
        <v>0.121739566033497</v>
      </c>
      <c r="AH447" s="19" t="n">
        <v>0.289498688715129</v>
      </c>
      <c r="AI447" s="19" t="n">
        <v>0.401804889258526</v>
      </c>
      <c r="AJ447" s="19" t="n">
        <v>0.14625857785941</v>
      </c>
      <c r="AK447" s="19" t="n">
        <v>0.55502496088847</v>
      </c>
      <c r="AL447" s="19" t="n">
        <v>0.299763692245829</v>
      </c>
      <c r="AM447" s="19" t="n">
        <v>0</v>
      </c>
      <c r="AN447" s="19" t="n">
        <v>0.374339517803246</v>
      </c>
      <c r="AO447" s="19" t="n">
        <v>0.195038099169927</v>
      </c>
      <c r="AP447" s="19" t="n">
        <v>0.596623740487107</v>
      </c>
      <c r="AQ447" s="19" t="n">
        <v>0.109568873829663</v>
      </c>
      <c r="AR447" s="19" t="n">
        <v>0</v>
      </c>
      <c r="AS447" s="19" t="n">
        <v>0.473723816493354</v>
      </c>
      <c r="AT447" s="19" t="n">
        <v>0</v>
      </c>
      <c r="AU447" s="19" t="n">
        <v>0</v>
      </c>
      <c r="AV447" s="19" t="n">
        <v>0.505948089365966</v>
      </c>
      <c r="AW447" s="19" t="n">
        <v>0</v>
      </c>
      <c r="AX447" s="19" t="n">
        <v>1</v>
      </c>
    </row>
    <row r="448">
      <c r="B448" t="s">
        <v>222</v>
      </c>
      <c r="C448" s="19" t="n">
        <v>0.297267368772302</v>
      </c>
      <c r="D448" s="19" t="n">
        <v>0.284137867218113</v>
      </c>
      <c r="E448" s="19" t="n">
        <v>0.395559091941638</v>
      </c>
      <c r="F448" s="19" t="n">
        <v>0.349813481296497</v>
      </c>
      <c r="G448" s="19" t="n">
        <v>0.220026636404193</v>
      </c>
      <c r="H448" s="19" t="n">
        <v>0.106190206035409</v>
      </c>
      <c r="I448" s="19" t="n">
        <v>0.114499299005055</v>
      </c>
      <c r="J448" s="19"/>
      <c r="K448" s="19" t="n">
        <v>0.322625745705617</v>
      </c>
      <c r="L448" s="19" t="n">
        <v>0.265821158823851</v>
      </c>
      <c r="M448" s="19"/>
      <c r="N448" s="19" t="n">
        <v>0.424234650731774</v>
      </c>
      <c r="O448" s="19" t="n">
        <v>0.157901316384925</v>
      </c>
      <c r="P448" s="19" t="n">
        <v>0.272567447418449</v>
      </c>
      <c r="Q448" s="19" t="n">
        <v>0.338497950757308</v>
      </c>
      <c r="R448" s="19" t="n">
        <v>0.252051623752584</v>
      </c>
      <c r="S448" s="19" t="n">
        <v>0.180338479135257</v>
      </c>
      <c r="T448" s="19" t="n">
        <v>0.121366780320668</v>
      </c>
      <c r="U448" s="19" t="n">
        <v>0.351756885425187</v>
      </c>
      <c r="V448" s="19" t="n">
        <v>0.359441630393943</v>
      </c>
      <c r="W448" s="19" t="n">
        <v>0.337060286442448</v>
      </c>
      <c r="X448" s="19" t="n">
        <v>0.156086798147825</v>
      </c>
      <c r="Y448" s="19" t="n">
        <v>0.558328027429866</v>
      </c>
      <c r="Z448" s="19"/>
      <c r="AA448" s="19" t="n">
        <v>0.409486521619358</v>
      </c>
      <c r="AB448" s="19" t="n">
        <v>0.27936783755145</v>
      </c>
      <c r="AC448" s="19" t="n">
        <v>0.264629149502753</v>
      </c>
      <c r="AD448" s="19" t="n">
        <v>0.214845932674007</v>
      </c>
      <c r="AE448" s="19"/>
      <c r="AF448" s="19" t="n">
        <v>0.340612041498395</v>
      </c>
      <c r="AG448" s="19" t="n">
        <v>0.0634633227657577</v>
      </c>
      <c r="AH448" s="19" t="n">
        <v>0.144646888990994</v>
      </c>
      <c r="AI448" s="19" t="n">
        <v>0.432238510136146</v>
      </c>
      <c r="AJ448" s="19" t="n">
        <v>0.227553540695026</v>
      </c>
      <c r="AK448" s="19" t="n">
        <v>0.565886701339912</v>
      </c>
      <c r="AL448" s="19" t="n">
        <v>0.328883578409171</v>
      </c>
      <c r="AM448" s="19" t="n">
        <v>0.534445761093102</v>
      </c>
      <c r="AN448" s="19" t="n">
        <v>0.355458949143175</v>
      </c>
      <c r="AO448" s="19" t="n">
        <v>0.249887907744216</v>
      </c>
      <c r="AP448" s="19" t="n">
        <v>0.406088526290995</v>
      </c>
      <c r="AQ448" s="19" t="n">
        <v>0.0489369059918661</v>
      </c>
      <c r="AR448" s="19" t="n">
        <v>0.677245866146289</v>
      </c>
      <c r="AS448" s="19" t="n">
        <v>0.802507874942624</v>
      </c>
      <c r="AT448" s="19" t="n">
        <v>0</v>
      </c>
      <c r="AU448" s="19" t="n">
        <v>1</v>
      </c>
      <c r="AV448" s="19" t="n">
        <v>0.494051910634034</v>
      </c>
      <c r="AW448" s="19" t="n">
        <v>1</v>
      </c>
      <c r="AX448" s="19" t="n">
        <v>1</v>
      </c>
    </row>
    <row r="449">
      <c r="B449" t="s">
        <v>223</v>
      </c>
      <c r="C449" s="19" t="n">
        <v>0.253200311288922</v>
      </c>
      <c r="D449" s="19" t="n">
        <v>0.196811722783474</v>
      </c>
      <c r="E449" s="19" t="n">
        <v>0.359819555395115</v>
      </c>
      <c r="F449" s="19" t="n">
        <v>0.310540995819289</v>
      </c>
      <c r="G449" s="19" t="n">
        <v>0.208489978521491</v>
      </c>
      <c r="H449" s="19" t="n">
        <v>0.153401456520842</v>
      </c>
      <c r="I449" s="19" t="n">
        <v>0</v>
      </c>
      <c r="J449" s="19"/>
      <c r="K449" s="19" t="n">
        <v>0.280546263692486</v>
      </c>
      <c r="L449" s="19" t="n">
        <v>0.219289364906817</v>
      </c>
      <c r="M449" s="19"/>
      <c r="N449" s="19" t="n">
        <v>0.34298452539679</v>
      </c>
      <c r="O449" s="19" t="n">
        <v>0.103929904279987</v>
      </c>
      <c r="P449" s="19" t="n">
        <v>0.270429474134596</v>
      </c>
      <c r="Q449" s="19" t="n">
        <v>0.302847736612326</v>
      </c>
      <c r="R449" s="19" t="n">
        <v>0.266099281877789</v>
      </c>
      <c r="S449" s="19" t="n">
        <v>0.177807204989165</v>
      </c>
      <c r="T449" s="19" t="n">
        <v>0.178182580437424</v>
      </c>
      <c r="U449" s="19" t="n">
        <v>0.155757360644567</v>
      </c>
      <c r="V449" s="19" t="n">
        <v>0.266381679002042</v>
      </c>
      <c r="W449" s="19" t="n">
        <v>0.338189777112142</v>
      </c>
      <c r="X449" s="19" t="n">
        <v>0.209033680936607</v>
      </c>
      <c r="Y449" s="19" t="n">
        <v>0.381150876801885</v>
      </c>
      <c r="Z449" s="19"/>
      <c r="AA449" s="19" t="n">
        <v>0.390048559751696</v>
      </c>
      <c r="AB449" s="19" t="n">
        <v>0.175537318145171</v>
      </c>
      <c r="AC449" s="19" t="n">
        <v>0.241040194360129</v>
      </c>
      <c r="AD449" s="19" t="n">
        <v>0.170080407500557</v>
      </c>
      <c r="AE449" s="19"/>
      <c r="AF449" s="19" t="n">
        <v>0.26145749668082</v>
      </c>
      <c r="AG449" s="19" t="n">
        <v>0.084164697572511</v>
      </c>
      <c r="AH449" s="19" t="n">
        <v>0.319536793738648</v>
      </c>
      <c r="AI449" s="19" t="n">
        <v>0.329931121318472</v>
      </c>
      <c r="AJ449" s="19" t="n">
        <v>0.239426868120629</v>
      </c>
      <c r="AK449" s="19" t="n">
        <v>0.332838249012381</v>
      </c>
      <c r="AL449" s="19" t="n">
        <v>0.207925212724663</v>
      </c>
      <c r="AM449" s="19" t="n">
        <v>0.465554238906898</v>
      </c>
      <c r="AN449" s="19" t="n">
        <v>0.293008747635449</v>
      </c>
      <c r="AO449" s="19" t="n">
        <v>0.228975451574704</v>
      </c>
      <c r="AP449" s="19" t="n">
        <v>0.435645148115627</v>
      </c>
      <c r="AQ449" s="19" t="n">
        <v>0.0970806472624137</v>
      </c>
      <c r="AR449" s="19" t="n">
        <v>0.677245866146289</v>
      </c>
      <c r="AS449" s="19" t="n">
        <v>0.559440494783613</v>
      </c>
      <c r="AT449" s="19" t="n">
        <v>0</v>
      </c>
      <c r="AU449" s="19" t="n">
        <v>0</v>
      </c>
      <c r="AV449" s="19" t="n">
        <v>1</v>
      </c>
      <c r="AW449" s="19" t="n">
        <v>0</v>
      </c>
      <c r="AX449" s="19" t="n">
        <v>0</v>
      </c>
    </row>
    <row r="450">
      <c r="B450" t="s">
        <v>224</v>
      </c>
      <c r="C450" s="19" t="n">
        <v>0.193458216807605</v>
      </c>
      <c r="D450" s="19" t="n">
        <v>0.146255506306896</v>
      </c>
      <c r="E450" s="19" t="n">
        <v>0.0963671264991094</v>
      </c>
      <c r="F450" s="19" t="n">
        <v>0.164999113940451</v>
      </c>
      <c r="G450" s="19" t="n">
        <v>0.160483743120456</v>
      </c>
      <c r="H450" s="19" t="n">
        <v>0.502538986700272</v>
      </c>
      <c r="I450" s="19" t="n">
        <v>0.734221265668931</v>
      </c>
      <c r="J450" s="19"/>
      <c r="K450" s="19" t="n">
        <v>0.146035052734598</v>
      </c>
      <c r="L450" s="19" t="n">
        <v>0.252266348644324</v>
      </c>
      <c r="M450" s="19"/>
      <c r="N450" s="19" t="n">
        <v>0.135770440336821</v>
      </c>
      <c r="O450" s="19" t="n">
        <v>0.35748442231368</v>
      </c>
      <c r="P450" s="19" t="n">
        <v>0.219800139477094</v>
      </c>
      <c r="Q450" s="19" t="n">
        <v>0.11810945373311</v>
      </c>
      <c r="R450" s="19" t="n">
        <v>0.232975691957002</v>
      </c>
      <c r="S450" s="19" t="n">
        <v>0.144075807947999</v>
      </c>
      <c r="T450" s="19" t="n">
        <v>0.123934998101599</v>
      </c>
      <c r="U450" s="19" t="n">
        <v>0.297758125716454</v>
      </c>
      <c r="V450" s="19" t="n">
        <v>0.195300996463098</v>
      </c>
      <c r="W450" s="19" t="n">
        <v>0.120626965559573</v>
      </c>
      <c r="X450" s="19" t="n">
        <v>0.369839340229295</v>
      </c>
      <c r="Y450" s="19" t="n">
        <v>0.12139202791798</v>
      </c>
      <c r="Z450" s="19"/>
      <c r="AA450" s="19" t="n">
        <v>0.164541642668289</v>
      </c>
      <c r="AB450" s="19" t="n">
        <v>0.256874081269925</v>
      </c>
      <c r="AC450" s="19" t="n">
        <v>0.163141532613464</v>
      </c>
      <c r="AD450" s="19" t="n">
        <v>0.209892872119187</v>
      </c>
      <c r="AE450" s="19"/>
      <c r="AF450" s="19" t="n">
        <v>0.105566133267204</v>
      </c>
      <c r="AG450" s="19" t="n">
        <v>0.560609082181031</v>
      </c>
      <c r="AH450" s="19" t="n">
        <v>0.227650519707975</v>
      </c>
      <c r="AI450" s="19" t="n">
        <v>0.0314150670436356</v>
      </c>
      <c r="AJ450" s="19" t="n">
        <v>0.0862898464315893</v>
      </c>
      <c r="AK450" s="19" t="n">
        <v>0.0360382669008219</v>
      </c>
      <c r="AL450" s="19" t="n">
        <v>0.104739846034763</v>
      </c>
      <c r="AM450" s="19" t="n">
        <v>0</v>
      </c>
      <c r="AN450" s="19" t="n">
        <v>0.0774490111334872</v>
      </c>
      <c r="AO450" s="19" t="n">
        <v>0.318219800509187</v>
      </c>
      <c r="AP450" s="19" t="n">
        <v>0.0804677284238389</v>
      </c>
      <c r="AQ450" s="19" t="n">
        <v>0.165656167145183</v>
      </c>
      <c r="AR450" s="19" t="n">
        <v>0</v>
      </c>
      <c r="AS450" s="19" t="n">
        <v>0</v>
      </c>
      <c r="AT450" s="19" t="n">
        <v>0</v>
      </c>
      <c r="AU450" s="19" t="n">
        <v>0</v>
      </c>
      <c r="AV450" s="19" t="n">
        <v>0</v>
      </c>
      <c r="AW450" s="19" t="n">
        <v>0</v>
      </c>
      <c r="AX450" s="19" t="n">
        <v>0</v>
      </c>
    </row>
    <row r="451">
      <c r="B451" t="s">
        <v>225</v>
      </c>
      <c r="C451" s="19" t="n">
        <v>0.178832433998659</v>
      </c>
      <c r="D451" s="19" t="n">
        <v>0.185039703597842</v>
      </c>
      <c r="E451" s="19" t="n">
        <v>0.228541562396418</v>
      </c>
      <c r="F451" s="19" t="n">
        <v>0.19907318218028</v>
      </c>
      <c r="G451" s="19" t="n">
        <v>0.14512868187276</v>
      </c>
      <c r="H451" s="19" t="n">
        <v>0.0771769981451068</v>
      </c>
      <c r="I451" s="19" t="n">
        <v>0.0399507250552434</v>
      </c>
      <c r="J451" s="19"/>
      <c r="K451" s="19" t="n">
        <v>0.195014742882252</v>
      </c>
      <c r="L451" s="19" t="n">
        <v>0.158765207932009</v>
      </c>
      <c r="M451" s="19"/>
      <c r="N451" s="19" t="n">
        <v>0.13528439168513</v>
      </c>
      <c r="O451" s="19" t="n">
        <v>0.175394766939954</v>
      </c>
      <c r="P451" s="19" t="n">
        <v>0.300222221183017</v>
      </c>
      <c r="Q451" s="19" t="n">
        <v>0.2686917839028</v>
      </c>
      <c r="R451" s="19" t="n">
        <v>0.139881303526503</v>
      </c>
      <c r="S451" s="19" t="n">
        <v>0.226822079625862</v>
      </c>
      <c r="T451" s="19" t="n">
        <v>0.120491846471811</v>
      </c>
      <c r="U451" s="19" t="n">
        <v>0.105308534121401</v>
      </c>
      <c r="V451" s="19" t="n">
        <v>0.15263768669418</v>
      </c>
      <c r="W451" s="19" t="n">
        <v>0.205764188288403</v>
      </c>
      <c r="X451" s="19" t="n">
        <v>0.112124522436212</v>
      </c>
      <c r="Y451" s="19" t="n">
        <v>0.287180926767146</v>
      </c>
      <c r="Z451" s="19"/>
      <c r="AA451" s="19" t="n">
        <v>0.22178726255948</v>
      </c>
      <c r="AB451" s="19" t="n">
        <v>0.17220005600487</v>
      </c>
      <c r="AC451" s="19" t="n">
        <v>0.193873951065284</v>
      </c>
      <c r="AD451" s="19" t="n">
        <v>0.112667813168915</v>
      </c>
      <c r="AE451" s="19"/>
      <c r="AF451" s="19" t="n">
        <v>0.237776501923244</v>
      </c>
      <c r="AG451" s="19" t="n">
        <v>0.0640789723075464</v>
      </c>
      <c r="AH451" s="19" t="n">
        <v>0.139946572310075</v>
      </c>
      <c r="AI451" s="19" t="n">
        <v>0.213385793008928</v>
      </c>
      <c r="AJ451" s="19" t="n">
        <v>0</v>
      </c>
      <c r="AK451" s="19" t="n">
        <v>0.206941003721908</v>
      </c>
      <c r="AL451" s="19" t="n">
        <v>0.154074185866893</v>
      </c>
      <c r="AM451" s="19" t="n">
        <v>0.534445761093102</v>
      </c>
      <c r="AN451" s="19" t="n">
        <v>0.312621758386595</v>
      </c>
      <c r="AO451" s="19" t="n">
        <v>0.139011908773721</v>
      </c>
      <c r="AP451" s="19" t="n">
        <v>0.318358392281669</v>
      </c>
      <c r="AQ451" s="19" t="n">
        <v>0.167201227454668</v>
      </c>
      <c r="AR451" s="19" t="n">
        <v>0</v>
      </c>
      <c r="AS451" s="19" t="n">
        <v>0.480700928405011</v>
      </c>
      <c r="AT451" s="19" t="n">
        <v>0</v>
      </c>
      <c r="AU451" s="19" t="n">
        <v>0</v>
      </c>
      <c r="AV451" s="19" t="n">
        <v>0</v>
      </c>
      <c r="AW451" s="19" t="n">
        <v>0</v>
      </c>
      <c r="AX451" s="19" t="n">
        <v>0</v>
      </c>
    </row>
    <row r="452">
      <c r="B452" t="s">
        <v>77</v>
      </c>
      <c r="C452" s="19" t="n">
        <v>0.106444152992034</v>
      </c>
      <c r="D452" s="19" t="n">
        <v>0.114171395216163</v>
      </c>
      <c r="E452" s="19" t="n">
        <v>0.0691818529233008</v>
      </c>
      <c r="F452" s="19" t="n">
        <v>0.135735573741909</v>
      </c>
      <c r="G452" s="19" t="n">
        <v>0.168315804683463</v>
      </c>
      <c r="H452" s="19" t="n">
        <v>0.0484971958422883</v>
      </c>
      <c r="I452" s="19" t="n">
        <v>0.0392376456105435</v>
      </c>
      <c r="J452" s="19"/>
      <c r="K452" s="19" t="n">
        <v>0.100166938806857</v>
      </c>
      <c r="L452" s="19" t="n">
        <v>0.114228349736074</v>
      </c>
      <c r="M452" s="19"/>
      <c r="N452" s="19" t="n">
        <v>0.0676844266227606</v>
      </c>
      <c r="O452" s="19" t="n">
        <v>0.141203347384816</v>
      </c>
      <c r="P452" s="19" t="n">
        <v>0.0531144208086882</v>
      </c>
      <c r="Q452" s="19" t="n">
        <v>0.148098074239431</v>
      </c>
      <c r="R452" s="19" t="n">
        <v>0.0495603135193558</v>
      </c>
      <c r="S452" s="19" t="n">
        <v>0.14237019241884</v>
      </c>
      <c r="T452" s="19" t="n">
        <v>0.202347972799207</v>
      </c>
      <c r="U452" s="19" t="n">
        <v>0.0993194668082395</v>
      </c>
      <c r="V452" s="19" t="n">
        <v>0.11416248806457</v>
      </c>
      <c r="W452" s="19" t="n">
        <v>0.0372287621818157</v>
      </c>
      <c r="X452" s="19" t="n">
        <v>0.213270738793583</v>
      </c>
      <c r="Y452" s="19" t="n">
        <v>0.0567132339103902</v>
      </c>
      <c r="Z452" s="19"/>
      <c r="AA452" s="19" t="n">
        <v>0.0591631005613106</v>
      </c>
      <c r="AB452" s="19" t="n">
        <v>0.138509401135196</v>
      </c>
      <c r="AC452" s="19" t="n">
        <v>0.0729252609692929</v>
      </c>
      <c r="AD452" s="19" t="n">
        <v>0.171253219912098</v>
      </c>
      <c r="AE452" s="19"/>
      <c r="AF452" s="19" t="n">
        <v>0.0720025207107172</v>
      </c>
      <c r="AG452" s="19" t="n">
        <v>0.156127600981044</v>
      </c>
      <c r="AH452" s="19" t="n">
        <v>0.0828660296206802</v>
      </c>
      <c r="AI452" s="19" t="n">
        <v>0.0457056009580585</v>
      </c>
      <c r="AJ452" s="19" t="n">
        <v>0.302358386770515</v>
      </c>
      <c r="AK452" s="19" t="n">
        <v>0.0633002917046486</v>
      </c>
      <c r="AL452" s="19" t="n">
        <v>0.116624982644318</v>
      </c>
      <c r="AM452" s="19" t="n">
        <v>0</v>
      </c>
      <c r="AN452" s="19" t="n">
        <v>0.0614158355948748</v>
      </c>
      <c r="AO452" s="19" t="n">
        <v>0.115000365599869</v>
      </c>
      <c r="AP452" s="19" t="n">
        <v>0.0726565665939938</v>
      </c>
      <c r="AQ452" s="19" t="n">
        <v>0.405799551294032</v>
      </c>
      <c r="AR452" s="19" t="n">
        <v>0</v>
      </c>
      <c r="AS452" s="19" t="n">
        <v>0</v>
      </c>
      <c r="AT452" s="19" t="n">
        <v>0</v>
      </c>
      <c r="AU452" s="19" t="n">
        <v>0</v>
      </c>
      <c r="AV452" s="19" t="n">
        <v>0</v>
      </c>
      <c r="AW452" s="19" t="n">
        <v>0</v>
      </c>
      <c r="AX452" s="19" t="n">
        <v>0</v>
      </c>
    </row>
    <row r="453">
      <c r="C453" s="19"/>
      <c r="D453" s="19"/>
      <c r="E453" s="19"/>
      <c r="F453" s="19"/>
      <c r="G453" s="19"/>
      <c r="H453" s="19"/>
      <c r="I453" s="19"/>
      <c r="J453" s="19"/>
      <c r="K453" s="19"/>
      <c r="L453" s="19"/>
      <c r="M453" s="19"/>
      <c r="N453" s="19"/>
      <c r="O453" s="19"/>
      <c r="P453" s="19"/>
      <c r="Q453" s="19"/>
      <c r="R453" s="19"/>
      <c r="S453" s="19"/>
      <c r="T453" s="19"/>
      <c r="U453" s="19"/>
      <c r="V453" s="19"/>
      <c r="W453" s="19"/>
      <c r="X453" s="19"/>
      <c r="Y453" s="19"/>
      <c r="Z453" s="19"/>
      <c r="AA453" s="19"/>
      <c r="AB453" s="19"/>
      <c r="AC453" s="19"/>
      <c r="AD453" s="19"/>
      <c r="AE453" s="19"/>
      <c r="AF453" s="19"/>
      <c r="AG453" s="19"/>
      <c r="AH453" s="19"/>
      <c r="AI453" s="19"/>
      <c r="AJ453" s="19"/>
      <c r="AK453" s="19"/>
      <c r="AL453" s="19"/>
      <c r="AM453" s="19"/>
      <c r="AN453" s="19"/>
      <c r="AO453" s="19"/>
      <c r="AP453" s="19"/>
      <c r="AQ453" s="19"/>
      <c r="AR453" s="19"/>
      <c r="AS453" s="19"/>
      <c r="AT453" s="19"/>
      <c r="AU453" s="19"/>
      <c r="AV453" s="19"/>
      <c r="AW453" s="19"/>
      <c r="AX453" s="19"/>
    </row>
    <row r="454">
      <c r="B454" s="7" t="s">
        <v>15</v>
      </c>
      <c r="C454" s="19"/>
      <c r="D454" s="19"/>
      <c r="E454" s="19"/>
      <c r="F454" s="19"/>
      <c r="G454" s="19"/>
      <c r="H454" s="19"/>
      <c r="I454" s="19"/>
      <c r="J454" s="19"/>
      <c r="K454" s="19"/>
      <c r="L454" s="19"/>
      <c r="M454" s="19"/>
      <c r="N454" s="19"/>
      <c r="O454" s="19"/>
      <c r="P454" s="19"/>
      <c r="Q454" s="19"/>
      <c r="R454" s="19"/>
      <c r="S454" s="19"/>
      <c r="T454" s="19"/>
      <c r="U454" s="19"/>
      <c r="V454" s="19"/>
      <c r="W454" s="19"/>
      <c r="X454" s="19"/>
      <c r="Y454" s="19"/>
      <c r="Z454" s="19"/>
      <c r="AA454" s="19"/>
      <c r="AB454" s="19"/>
      <c r="AC454" s="19"/>
      <c r="AD454" s="19"/>
      <c r="AE454" s="19"/>
      <c r="AF454" s="19"/>
      <c r="AG454" s="19"/>
      <c r="AH454" s="19"/>
      <c r="AI454" s="19"/>
      <c r="AJ454" s="19"/>
      <c r="AK454" s="19"/>
      <c r="AL454" s="19"/>
      <c r="AM454" s="19"/>
      <c r="AN454" s="19"/>
      <c r="AO454" s="19"/>
      <c r="AP454" s="19"/>
      <c r="AQ454" s="19"/>
      <c r="AR454" s="19"/>
      <c r="AS454" s="19"/>
      <c r="AT454" s="19"/>
      <c r="AU454" s="19"/>
      <c r="AV454" s="19"/>
      <c r="AW454" s="19"/>
      <c r="AX454" s="19"/>
    </row>
    <row r="455">
      <c r="B455" s="23" t="s">
        <v>79</v>
      </c>
      <c r="C455" s="19"/>
      <c r="D455" s="19"/>
      <c r="E455" s="19"/>
      <c r="F455" s="19"/>
      <c r="G455" s="19"/>
      <c r="H455" s="19"/>
      <c r="I455" s="19"/>
      <c r="J455" s="19"/>
      <c r="K455" s="19"/>
      <c r="L455" s="19"/>
      <c r="M455" s="19"/>
      <c r="N455" s="19"/>
      <c r="O455" s="19"/>
      <c r="P455" s="19"/>
      <c r="Q455" s="19"/>
      <c r="R455" s="19"/>
      <c r="S455" s="19"/>
      <c r="T455" s="19"/>
      <c r="U455" s="19"/>
      <c r="V455" s="19"/>
      <c r="W455" s="19"/>
      <c r="X455" s="19"/>
      <c r="Y455" s="19"/>
      <c r="Z455" s="19"/>
      <c r="AA455" s="19"/>
      <c r="AB455" s="19"/>
      <c r="AC455" s="19"/>
      <c r="AD455" s="19"/>
      <c r="AE455" s="19"/>
      <c r="AF455" s="19"/>
      <c r="AG455" s="19"/>
      <c r="AH455" s="19"/>
      <c r="AI455" s="19"/>
      <c r="AJ455" s="19"/>
      <c r="AK455" s="19"/>
      <c r="AL455" s="19"/>
      <c r="AM455" s="19"/>
      <c r="AN455" s="19"/>
      <c r="AO455" s="19"/>
      <c r="AP455" s="19"/>
      <c r="AQ455" s="19"/>
      <c r="AR455" s="19"/>
      <c r="AS455" s="19"/>
      <c r="AT455" s="19"/>
      <c r="AU455" s="19"/>
      <c r="AV455" s="19"/>
      <c r="AW455" s="19"/>
      <c r="AX455" s="19"/>
    </row>
    <row r="456">
      <c r="B456" t="s">
        <v>227</v>
      </c>
      <c r="C456" s="19" t="n">
        <v>0.499286659707833</v>
      </c>
      <c r="D456" s="19" t="n">
        <v>0.25077129878573</v>
      </c>
      <c r="E456" s="19" t="n">
        <v>0.216929608157376</v>
      </c>
      <c r="F456" s="19" t="n">
        <v>0.320797722001103</v>
      </c>
      <c r="G456" s="19" t="n">
        <v>0.466002845069012</v>
      </c>
      <c r="H456" s="19" t="n">
        <v>0.725158352998067</v>
      </c>
      <c r="I456" s="19" t="n">
        <v>0.912700093440441</v>
      </c>
      <c r="J456" s="19"/>
      <c r="K456" s="19" t="n">
        <v>0.469784762952472</v>
      </c>
      <c r="L456" s="19" t="n">
        <v>0.528532548373974</v>
      </c>
      <c r="M456" s="19"/>
      <c r="N456" s="19" t="n">
        <v>0.253864837486439</v>
      </c>
      <c r="O456" s="19" t="n">
        <v>0.624835057661737</v>
      </c>
      <c r="P456" s="19" t="n">
        <v>0.586559819742661</v>
      </c>
      <c r="Q456" s="19" t="n">
        <v>0.597982497111142</v>
      </c>
      <c r="R456" s="19" t="n">
        <v>0.478619087531634</v>
      </c>
      <c r="S456" s="19" t="n">
        <v>0.418823664432747</v>
      </c>
      <c r="T456" s="19" t="n">
        <v>0.507240640040076</v>
      </c>
      <c r="U456" s="19" t="n">
        <v>0.543063257534089</v>
      </c>
      <c r="V456" s="19" t="n">
        <v>0.456338996366365</v>
      </c>
      <c r="W456" s="19" t="n">
        <v>0.607901712155797</v>
      </c>
      <c r="X456" s="19" t="n">
        <v>0.621756745228739</v>
      </c>
      <c r="Y456" s="19" t="n">
        <v>0.406143894683837</v>
      </c>
      <c r="Z456" s="19"/>
      <c r="AA456" s="19" t="n">
        <v>0.462508544791509</v>
      </c>
      <c r="AB456" s="19" t="n">
        <v>0.604696776046871</v>
      </c>
      <c r="AC456" s="19" t="n">
        <v>0.394836748974092</v>
      </c>
      <c r="AD456" s="19" t="n">
        <v>0.518431722095982</v>
      </c>
      <c r="AE456" s="19"/>
      <c r="AF456" s="19" t="n">
        <v>0</v>
      </c>
      <c r="AG456" s="19" t="n">
        <v>1</v>
      </c>
      <c r="AH456" s="19" t="n">
        <v>0</v>
      </c>
      <c r="AI456" s="19" t="n">
        <v>0</v>
      </c>
      <c r="AJ456" s="19" t="n">
        <v>0</v>
      </c>
      <c r="AK456" s="19" t="n">
        <v>0</v>
      </c>
      <c r="AL456" s="19" t="n">
        <v>0</v>
      </c>
      <c r="AM456" s="19" t="n">
        <v>0</v>
      </c>
      <c r="AN456" s="19" t="n">
        <v>0</v>
      </c>
      <c r="AO456" s="19" t="n">
        <v>1</v>
      </c>
      <c r="AP456" s="19" t="n">
        <v>0</v>
      </c>
      <c r="AQ456" s="19" t="n">
        <v>0</v>
      </c>
      <c r="AR456" s="19" t="n">
        <v>0</v>
      </c>
      <c r="AS456" s="19" t="n">
        <v>0</v>
      </c>
      <c r="AT456" s="19" t="n">
        <v>0</v>
      </c>
      <c r="AU456" s="19" t="n">
        <v>0</v>
      </c>
      <c r="AV456" s="19" t="n">
        <v>0</v>
      </c>
      <c r="AW456" s="19" t="n">
        <v>0</v>
      </c>
      <c r="AX456" s="19" t="n">
        <v>0</v>
      </c>
    </row>
    <row r="457">
      <c r="B457" t="s">
        <v>228</v>
      </c>
      <c r="C457" s="19" t="n">
        <v>0.171860854754577</v>
      </c>
      <c r="D457" s="19" t="n">
        <v>0.28672104567351</v>
      </c>
      <c r="E457" s="19" t="n">
        <v>0.299419935588557</v>
      </c>
      <c r="F457" s="19" t="n">
        <v>0.238532001453826</v>
      </c>
      <c r="G457" s="19" t="n">
        <v>0.176868494969931</v>
      </c>
      <c r="H457" s="19" t="n">
        <v>0.0601487676728907</v>
      </c>
      <c r="I457" s="19" t="n">
        <v>0.00933109975727542</v>
      </c>
      <c r="J457" s="19"/>
      <c r="K457" s="19" t="n">
        <v>0.200626558440944</v>
      </c>
      <c r="L457" s="19" t="n">
        <v>0.143979007521946</v>
      </c>
      <c r="M457" s="19"/>
      <c r="N457" s="19" t="n">
        <v>0.248543618750214</v>
      </c>
      <c r="O457" s="19" t="n">
        <v>0.133546673461505</v>
      </c>
      <c r="P457" s="19" t="n">
        <v>0.137156199818939</v>
      </c>
      <c r="Q457" s="19" t="n">
        <v>0.160734307591237</v>
      </c>
      <c r="R457" s="19" t="n">
        <v>0.204391949389506</v>
      </c>
      <c r="S457" s="19" t="n">
        <v>0.237925955951619</v>
      </c>
      <c r="T457" s="19" t="n">
        <v>0.140081009722535</v>
      </c>
      <c r="U457" s="19" t="n">
        <v>0.0959769253974946</v>
      </c>
      <c r="V457" s="19" t="n">
        <v>0.169150237163807</v>
      </c>
      <c r="W457" s="19" t="n">
        <v>0.108033303326956</v>
      </c>
      <c r="X457" s="19" t="n">
        <v>0.149119750167743</v>
      </c>
      <c r="Y457" s="19" t="n">
        <v>0.258062838948475</v>
      </c>
      <c r="Z457" s="19"/>
      <c r="AA457" s="19" t="n">
        <v>0.172520739251581</v>
      </c>
      <c r="AB457" s="19" t="n">
        <v>0.138932332989173</v>
      </c>
      <c r="AC457" s="19" t="n">
        <v>0.221128005132141</v>
      </c>
      <c r="AD457" s="19" t="n">
        <v>0.162671139499462</v>
      </c>
      <c r="AE457" s="19"/>
      <c r="AF457" s="19" t="n">
        <v>1</v>
      </c>
      <c r="AG457" s="19" t="n">
        <v>0</v>
      </c>
      <c r="AH457" s="19" t="n">
        <v>0</v>
      </c>
      <c r="AI457" s="19" t="n">
        <v>0</v>
      </c>
      <c r="AJ457" s="19" t="n">
        <v>0</v>
      </c>
      <c r="AK457" s="19" t="n">
        <v>0</v>
      </c>
      <c r="AL457" s="19" t="n">
        <v>0</v>
      </c>
      <c r="AM457" s="19" t="n">
        <v>0</v>
      </c>
      <c r="AN457" s="19" t="n">
        <v>1</v>
      </c>
      <c r="AO457" s="19" t="n">
        <v>0</v>
      </c>
      <c r="AP457" s="19" t="n">
        <v>1</v>
      </c>
      <c r="AQ457" s="19" t="n">
        <v>0</v>
      </c>
      <c r="AR457" s="19" t="n">
        <v>1</v>
      </c>
      <c r="AS457" s="19" t="n">
        <v>0</v>
      </c>
      <c r="AT457" s="19" t="n">
        <v>1</v>
      </c>
      <c r="AU457" s="19" t="n">
        <v>1</v>
      </c>
      <c r="AV457" s="19" t="n">
        <v>1</v>
      </c>
      <c r="AW457" s="19" t="n">
        <v>1</v>
      </c>
      <c r="AX457" s="19" t="n">
        <v>0</v>
      </c>
    </row>
    <row r="458">
      <c r="B458" t="s">
        <v>229</v>
      </c>
      <c r="C458" s="19" t="n">
        <v>0.165869117839289</v>
      </c>
      <c r="D458" s="19" t="n">
        <v>0.302491342780843</v>
      </c>
      <c r="E458" s="19" t="n">
        <v>0.281197203009992</v>
      </c>
      <c r="F458" s="19" t="n">
        <v>0.196295040681768</v>
      </c>
      <c r="G458" s="19" t="n">
        <v>0.166811296861323</v>
      </c>
      <c r="H458" s="19" t="n">
        <v>0.0631927025311585</v>
      </c>
      <c r="I458" s="19" t="n">
        <v>0.0255330730015254</v>
      </c>
      <c r="J458" s="19"/>
      <c r="K458" s="19" t="n">
        <v>0.164127244037254</v>
      </c>
      <c r="L458" s="19" t="n">
        <v>0.167727203075425</v>
      </c>
      <c r="M458" s="19"/>
      <c r="N458" s="19" t="n">
        <v>0.235501603342371</v>
      </c>
      <c r="O458" s="19" t="n">
        <v>0.106978122605123</v>
      </c>
      <c r="P458" s="19" t="n">
        <v>0.155551177325033</v>
      </c>
      <c r="Q458" s="19" t="n">
        <v>0.133100702343412</v>
      </c>
      <c r="R458" s="19" t="n">
        <v>0.161014262794925</v>
      </c>
      <c r="S458" s="19" t="n">
        <v>0.189627028532367</v>
      </c>
      <c r="T458" s="19" t="n">
        <v>0.158107953855272</v>
      </c>
      <c r="U458" s="19" t="n">
        <v>0.186033827756977</v>
      </c>
      <c r="V458" s="19" t="n">
        <v>0.24266034086494</v>
      </c>
      <c r="W458" s="19" t="n">
        <v>0.0977014755096654</v>
      </c>
      <c r="X458" s="19" t="n">
        <v>0.130882342375201</v>
      </c>
      <c r="Y458" s="19" t="n">
        <v>0.137567970394778</v>
      </c>
      <c r="Z458" s="19"/>
      <c r="AA458" s="19" t="n">
        <v>0.161704009647502</v>
      </c>
      <c r="AB458" s="19" t="n">
        <v>0.15580900185279</v>
      </c>
      <c r="AC458" s="19" t="n">
        <v>0.194710536493012</v>
      </c>
      <c r="AD458" s="19" t="n">
        <v>0.157581423750233</v>
      </c>
      <c r="AE458" s="19"/>
      <c r="AF458" s="19" t="n">
        <v>0</v>
      </c>
      <c r="AG458" s="19" t="n">
        <v>0</v>
      </c>
      <c r="AH458" s="19" t="n">
        <v>1</v>
      </c>
      <c r="AI458" s="19" t="n">
        <v>0</v>
      </c>
      <c r="AJ458" s="19" t="n">
        <v>0</v>
      </c>
      <c r="AK458" s="19" t="n">
        <v>0</v>
      </c>
      <c r="AL458" s="19" t="n">
        <v>1</v>
      </c>
      <c r="AM458" s="19" t="n">
        <v>1</v>
      </c>
      <c r="AN458" s="19" t="n">
        <v>0</v>
      </c>
      <c r="AO458" s="19" t="n">
        <v>0</v>
      </c>
      <c r="AP458" s="19" t="n">
        <v>1</v>
      </c>
      <c r="AQ458" s="19" t="n">
        <v>0</v>
      </c>
      <c r="AR458" s="19" t="n">
        <v>1</v>
      </c>
      <c r="AS458" s="19" t="n">
        <v>1</v>
      </c>
      <c r="AT458" s="19" t="n">
        <v>1</v>
      </c>
      <c r="AU458" s="19" t="n">
        <v>0</v>
      </c>
      <c r="AV458" s="19" t="n">
        <v>0</v>
      </c>
      <c r="AW458" s="19" t="n">
        <v>0</v>
      </c>
      <c r="AX458" s="19" t="n">
        <v>1</v>
      </c>
    </row>
    <row r="459">
      <c r="B459" t="s">
        <v>230</v>
      </c>
      <c r="C459" s="19" t="n">
        <v>0.0959141123372202</v>
      </c>
      <c r="D459" s="19" t="n">
        <v>0.144217738847401</v>
      </c>
      <c r="E459" s="19" t="n">
        <v>0.198368464469636</v>
      </c>
      <c r="F459" s="19" t="n">
        <v>0.136853461211161</v>
      </c>
      <c r="G459" s="19" t="n">
        <v>0.078237493938131</v>
      </c>
      <c r="H459" s="19" t="n">
        <v>0.0323854100921075</v>
      </c>
      <c r="I459" s="19" t="n">
        <v>0.00462094919658555</v>
      </c>
      <c r="J459" s="19"/>
      <c r="K459" s="19" t="n">
        <v>0.113957485269769</v>
      </c>
      <c r="L459" s="19" t="n">
        <v>0.0774508175338821</v>
      </c>
      <c r="M459" s="19"/>
      <c r="N459" s="19" t="n">
        <v>0.233917552904008</v>
      </c>
      <c r="O459" s="19" t="n">
        <v>0.066582661168982</v>
      </c>
      <c r="P459" s="19" t="n">
        <v>0.0758879979963142</v>
      </c>
      <c r="Q459" s="19" t="n">
        <v>0.0674457760790116</v>
      </c>
      <c r="R459" s="19" t="n">
        <v>0.086553749649641</v>
      </c>
      <c r="S459" s="19" t="n">
        <v>0.0951070246871278</v>
      </c>
      <c r="T459" s="19" t="n">
        <v>0.0906280753820087</v>
      </c>
      <c r="U459" s="19" t="n">
        <v>0.0614274610790136</v>
      </c>
      <c r="V459" s="19" t="n">
        <v>0.056195091503894</v>
      </c>
      <c r="W459" s="19" t="n">
        <v>0.0635069441860942</v>
      </c>
      <c r="X459" s="19" t="n">
        <v>0.0522149628509699</v>
      </c>
      <c r="Y459" s="19" t="n">
        <v>0.119482485773942</v>
      </c>
      <c r="Z459" s="19"/>
      <c r="AA459" s="19" t="n">
        <v>0.141097609608004</v>
      </c>
      <c r="AB459" s="19" t="n">
        <v>0.0574020533069613</v>
      </c>
      <c r="AC459" s="19" t="n">
        <v>0.120616010652052</v>
      </c>
      <c r="AD459" s="19" t="n">
        <v>0.0678180641153768</v>
      </c>
      <c r="AE459" s="19"/>
      <c r="AF459" s="19" t="n">
        <v>0</v>
      </c>
      <c r="AG459" s="19" t="n">
        <v>0</v>
      </c>
      <c r="AH459" s="19" t="n">
        <v>0</v>
      </c>
      <c r="AI459" s="19" t="n">
        <v>1</v>
      </c>
      <c r="AJ459" s="19" t="n">
        <v>0</v>
      </c>
      <c r="AK459" s="19" t="n">
        <v>1</v>
      </c>
      <c r="AL459" s="19" t="n">
        <v>0</v>
      </c>
      <c r="AM459" s="19" t="n">
        <v>0</v>
      </c>
      <c r="AN459" s="19" t="n">
        <v>0</v>
      </c>
      <c r="AO459" s="19" t="n">
        <v>0</v>
      </c>
      <c r="AP459" s="19" t="n">
        <v>0</v>
      </c>
      <c r="AQ459" s="19" t="n">
        <v>0</v>
      </c>
      <c r="AR459" s="19" t="n">
        <v>0</v>
      </c>
      <c r="AS459" s="19" t="n">
        <v>1</v>
      </c>
      <c r="AT459" s="19" t="n">
        <v>1</v>
      </c>
      <c r="AU459" s="19" t="n">
        <v>0</v>
      </c>
      <c r="AV459" s="19" t="n">
        <v>1</v>
      </c>
      <c r="AW459" s="19" t="n">
        <v>1</v>
      </c>
      <c r="AX459" s="19" t="n">
        <v>1</v>
      </c>
    </row>
    <row r="460">
      <c r="B460" t="s">
        <v>77</v>
      </c>
      <c r="C460" s="19" t="n">
        <v>0.106570544954205</v>
      </c>
      <c r="D460" s="19" t="n">
        <v>0.111349147639439</v>
      </c>
      <c r="E460" s="19" t="n">
        <v>0.101852485169978</v>
      </c>
      <c r="F460" s="19" t="n">
        <v>0.138407422882887</v>
      </c>
      <c r="G460" s="19" t="n">
        <v>0.135031297941535</v>
      </c>
      <c r="H460" s="19" t="n">
        <v>0.122273901085405</v>
      </c>
      <c r="I460" s="19" t="n">
        <v>0.0478147846041724</v>
      </c>
      <c r="J460" s="19"/>
      <c r="K460" s="19" t="n">
        <v>0.0949295667861548</v>
      </c>
      <c r="L460" s="19" t="n">
        <v>0.118023423662634</v>
      </c>
      <c r="M460" s="19"/>
      <c r="N460" s="19" t="n">
        <v>0.104991167107609</v>
      </c>
      <c r="O460" s="19" t="n">
        <v>0.0816554412138879</v>
      </c>
      <c r="P460" s="19" t="n">
        <v>0.0801651814468957</v>
      </c>
      <c r="Q460" s="19" t="n">
        <v>0.0814649037323422</v>
      </c>
      <c r="R460" s="19" t="n">
        <v>0.105618320512661</v>
      </c>
      <c r="S460" s="19" t="n">
        <v>0.121853161310762</v>
      </c>
      <c r="T460" s="19" t="n">
        <v>0.121386397643329</v>
      </c>
      <c r="U460" s="19" t="n">
        <v>0.126027701814168</v>
      </c>
      <c r="V460" s="19" t="n">
        <v>0.123873025261663</v>
      </c>
      <c r="W460" s="19" t="n">
        <v>0.132735357977656</v>
      </c>
      <c r="X460" s="19" t="n">
        <v>0.105144380734261</v>
      </c>
      <c r="Y460" s="19" t="n">
        <v>0.119036011208436</v>
      </c>
      <c r="Z460" s="19"/>
      <c r="AA460" s="19" t="n">
        <v>0.106063845935926</v>
      </c>
      <c r="AB460" s="19" t="n">
        <v>0.0760839748131166</v>
      </c>
      <c r="AC460" s="19" t="n">
        <v>0.118080129914009</v>
      </c>
      <c r="AD460" s="19" t="n">
        <v>0.127404659241922</v>
      </c>
      <c r="AE460" s="19"/>
      <c r="AF460" s="19" t="n">
        <v>0</v>
      </c>
      <c r="AG460" s="19" t="n">
        <v>0</v>
      </c>
      <c r="AH460" s="19" t="n">
        <v>0</v>
      </c>
      <c r="AI460" s="19" t="n">
        <v>0</v>
      </c>
      <c r="AJ460" s="19" t="n">
        <v>1</v>
      </c>
      <c r="AK460" s="19" t="n">
        <v>0</v>
      </c>
      <c r="AL460" s="19" t="n">
        <v>0</v>
      </c>
      <c r="AM460" s="19" t="n">
        <v>1</v>
      </c>
      <c r="AN460" s="19" t="n">
        <v>0</v>
      </c>
      <c r="AO460" s="19" t="n">
        <v>0</v>
      </c>
      <c r="AP460" s="19" t="n">
        <v>0</v>
      </c>
      <c r="AQ460" s="19" t="n">
        <v>1</v>
      </c>
      <c r="AR460" s="19" t="n">
        <v>0</v>
      </c>
      <c r="AS460" s="19" t="n">
        <v>0</v>
      </c>
      <c r="AT460" s="19" t="n">
        <v>0</v>
      </c>
      <c r="AU460" s="19" t="n">
        <v>1</v>
      </c>
      <c r="AV460" s="19" t="n">
        <v>0</v>
      </c>
      <c r="AW460" s="19" t="n">
        <v>0</v>
      </c>
      <c r="AX460" s="19" t="n">
        <v>0</v>
      </c>
    </row>
    <row r="461">
      <c r="C461" s="19"/>
      <c r="D461" s="19"/>
      <c r="E461" s="19"/>
      <c r="F461" s="19"/>
      <c r="G461" s="19"/>
      <c r="H461" s="19"/>
      <c r="I461" s="19"/>
      <c r="J461" s="19"/>
      <c r="K461" s="19"/>
      <c r="L461" s="19"/>
      <c r="M461" s="19"/>
      <c r="N461" s="19"/>
      <c r="O461" s="19"/>
      <c r="P461" s="19"/>
      <c r="Q461" s="19"/>
      <c r="R461" s="19"/>
      <c r="S461" s="19"/>
      <c r="T461" s="19"/>
      <c r="U461" s="19"/>
      <c r="V461" s="19"/>
      <c r="W461" s="19"/>
      <c r="X461" s="19"/>
      <c r="Y461" s="19"/>
      <c r="Z461" s="19"/>
      <c r="AA461" s="19"/>
      <c r="AB461" s="19"/>
      <c r="AC461" s="19"/>
      <c r="AD461" s="19"/>
      <c r="AE461" s="19"/>
      <c r="AF461" s="19"/>
      <c r="AG461" s="19"/>
      <c r="AH461" s="19"/>
      <c r="AI461" s="19"/>
      <c r="AJ461" s="19"/>
      <c r="AK461" s="19"/>
      <c r="AL461" s="19"/>
      <c r="AM461" s="19"/>
      <c r="AN461" s="19"/>
      <c r="AO461" s="19"/>
      <c r="AP461" s="19"/>
      <c r="AQ461" s="19"/>
      <c r="AR461" s="19"/>
      <c r="AS461" s="19"/>
      <c r="AT461" s="19"/>
      <c r="AU461" s="19"/>
      <c r="AV461" s="19"/>
      <c r="AW461" s="19"/>
      <c r="AX461" s="19"/>
    </row>
    <row r="462">
      <c r="B462" s="7" t="s">
        <v>244</v>
      </c>
      <c r="C462" s="19"/>
      <c r="D462" s="19"/>
      <c r="E462" s="19"/>
      <c r="F462" s="19"/>
      <c r="G462" s="19"/>
      <c r="H462" s="19"/>
      <c r="I462" s="19"/>
      <c r="J462" s="19"/>
      <c r="K462" s="19"/>
      <c r="L462" s="19"/>
      <c r="M462" s="19"/>
      <c r="N462" s="19"/>
      <c r="O462" s="19"/>
      <c r="P462" s="19"/>
      <c r="Q462" s="19"/>
      <c r="R462" s="19"/>
      <c r="S462" s="19"/>
      <c r="T462" s="19"/>
      <c r="U462" s="19"/>
      <c r="V462" s="19"/>
      <c r="W462" s="19"/>
      <c r="X462" s="19"/>
      <c r="Y462" s="19"/>
      <c r="Z462" s="19"/>
      <c r="AA462" s="19"/>
      <c r="AB462" s="19"/>
      <c r="AC462" s="19"/>
      <c r="AD462" s="19"/>
      <c r="AE462" s="19"/>
      <c r="AF462" s="19"/>
      <c r="AG462" s="19"/>
      <c r="AH462" s="19"/>
      <c r="AI462" s="19"/>
      <c r="AJ462" s="19"/>
      <c r="AK462" s="19"/>
      <c r="AL462" s="19"/>
      <c r="AM462" s="19"/>
      <c r="AN462" s="19"/>
      <c r="AO462" s="19"/>
      <c r="AP462" s="19"/>
      <c r="AQ462" s="19"/>
      <c r="AR462" s="19"/>
      <c r="AS462" s="19"/>
      <c r="AT462" s="19"/>
      <c r="AU462" s="19"/>
      <c r="AV462" s="19"/>
      <c r="AW462" s="19"/>
      <c r="AX462" s="19"/>
    </row>
    <row r="463">
      <c r="B463" s="23" t="s">
        <v>79</v>
      </c>
      <c r="C463" s="19"/>
      <c r="D463" s="19"/>
      <c r="E463" s="19"/>
      <c r="F463" s="19"/>
      <c r="G463" s="19"/>
      <c r="H463" s="19"/>
      <c r="I463" s="19"/>
      <c r="J463" s="19"/>
      <c r="K463" s="19"/>
      <c r="L463" s="19"/>
      <c r="M463" s="19"/>
      <c r="N463" s="19"/>
      <c r="O463" s="19"/>
      <c r="P463" s="19"/>
      <c r="Q463" s="19"/>
      <c r="R463" s="19"/>
      <c r="S463" s="19"/>
      <c r="T463" s="19"/>
      <c r="U463" s="19"/>
      <c r="V463" s="19"/>
      <c r="W463" s="19"/>
      <c r="X463" s="19"/>
      <c r="Y463" s="19"/>
      <c r="Z463" s="19"/>
      <c r="AA463" s="19"/>
      <c r="AB463" s="19"/>
      <c r="AC463" s="19"/>
      <c r="AD463" s="19"/>
      <c r="AE463" s="19"/>
      <c r="AF463" s="19"/>
      <c r="AG463" s="19"/>
      <c r="AH463" s="19"/>
      <c r="AI463" s="19"/>
      <c r="AJ463" s="19"/>
      <c r="AK463" s="19"/>
      <c r="AL463" s="19"/>
      <c r="AM463" s="19"/>
      <c r="AN463" s="19"/>
      <c r="AO463" s="19"/>
      <c r="AP463" s="19"/>
      <c r="AQ463" s="19"/>
      <c r="AR463" s="19"/>
      <c r="AS463" s="19"/>
      <c r="AT463" s="19"/>
      <c r="AU463" s="19"/>
      <c r="AV463" s="19"/>
      <c r="AW463" s="19"/>
      <c r="AX463" s="19"/>
    </row>
    <row r="464">
      <c r="B464" t="s">
        <v>238</v>
      </c>
      <c r="C464" s="19" t="n">
        <v>0.0654535804278913</v>
      </c>
      <c r="D464" s="19" t="n">
        <v>0.111687998231135</v>
      </c>
      <c r="E464" s="19" t="n">
        <v>0.0702375471518703</v>
      </c>
      <c r="F464" s="19" t="n">
        <v>0.0654825450757288</v>
      </c>
      <c r="G464" s="19" t="n">
        <v>0.0552174431247422</v>
      </c>
      <c r="H464" s="19" t="n">
        <v>0.0642509469026231</v>
      </c>
      <c r="I464" s="19" t="n">
        <v>0.040181028960868</v>
      </c>
      <c r="J464" s="19"/>
      <c r="K464" s="19" t="n">
        <v>0.0477246445561742</v>
      </c>
      <c r="L464" s="19" t="n">
        <v>0.0828027896385472</v>
      </c>
      <c r="M464" s="19"/>
      <c r="N464" s="19" t="n">
        <v>0.0384373005620368</v>
      </c>
      <c r="O464" s="19" t="n">
        <v>0.0751136357996108</v>
      </c>
      <c r="P464" s="19" t="n">
        <v>0.059018034265849</v>
      </c>
      <c r="Q464" s="19" t="n">
        <v>0.0652720670573407</v>
      </c>
      <c r="R464" s="19" t="n">
        <v>0.04300295573412</v>
      </c>
      <c r="S464" s="19" t="n">
        <v>0.11504430838255</v>
      </c>
      <c r="T464" s="19" t="n">
        <v>0.103726011778072</v>
      </c>
      <c r="U464" s="19" t="n">
        <v>0.0662901785232509</v>
      </c>
      <c r="V464" s="19" t="n">
        <v>0.0473884678702124</v>
      </c>
      <c r="W464" s="19" t="n">
        <v>0.0648517694234437</v>
      </c>
      <c r="X464" s="19" t="n">
        <v>0.062272236712574</v>
      </c>
      <c r="Y464" s="19" t="n">
        <v>0.0408193562972205</v>
      </c>
      <c r="Z464" s="19"/>
      <c r="AA464" s="19" t="n">
        <v>0.0327054497491457</v>
      </c>
      <c r="AB464" s="19" t="n">
        <v>0.0631181500788288</v>
      </c>
      <c r="AC464" s="19" t="n">
        <v>0.0772423705718431</v>
      </c>
      <c r="AD464" s="19" t="n">
        <v>0.0906437975527846</v>
      </c>
      <c r="AE464" s="19"/>
      <c r="AF464" s="19" t="n">
        <v>0.0792438773131275</v>
      </c>
      <c r="AG464" s="19" t="n">
        <v>0.0607539812451306</v>
      </c>
      <c r="AH464" s="19" t="n">
        <v>0.0381703609188984</v>
      </c>
      <c r="AI464" s="19" t="n">
        <v>0.0771474499067784</v>
      </c>
      <c r="AJ464" s="19" t="n">
        <v>0.12885217990887</v>
      </c>
      <c r="AK464" s="19" t="n">
        <v>0.0915692952133583</v>
      </c>
      <c r="AL464" s="19" t="n">
        <v>0.0638587415741789</v>
      </c>
      <c r="AM464" s="19" t="n">
        <v>0</v>
      </c>
      <c r="AN464" s="19" t="n">
        <v>0.0200443417803712</v>
      </c>
      <c r="AO464" s="19" t="n">
        <v>0.0934103133298383</v>
      </c>
      <c r="AP464" s="19" t="n">
        <v>0.0791491746585218</v>
      </c>
      <c r="AQ464" s="19" t="n">
        <v>0.0649636281276113</v>
      </c>
      <c r="AR464" s="19" t="n">
        <v>0.0931682180630158</v>
      </c>
      <c r="AS464" s="19" t="n">
        <v>0.172830092434916</v>
      </c>
      <c r="AT464" s="19" t="n">
        <v>0</v>
      </c>
      <c r="AU464" s="19" t="n">
        <v>0</v>
      </c>
      <c r="AV464" s="19" t="n">
        <v>0</v>
      </c>
      <c r="AW464" s="19" t="n">
        <v>0</v>
      </c>
      <c r="AX464" s="19" t="n">
        <v>0</v>
      </c>
    </row>
    <row r="465">
      <c r="B465" t="s">
        <v>239</v>
      </c>
      <c r="C465" s="19" t="n">
        <v>0.66625881812117</v>
      </c>
      <c r="D465" s="19" t="n">
        <v>0.526905876510693</v>
      </c>
      <c r="E465" s="19" t="n">
        <v>0.398145172271366</v>
      </c>
      <c r="F465" s="19" t="n">
        <v>0.531266776972711</v>
      </c>
      <c r="G465" s="19" t="n">
        <v>0.737752406579908</v>
      </c>
      <c r="H465" s="19" t="n">
        <v>0.826772475427013</v>
      </c>
      <c r="I465" s="19" t="n">
        <v>0.919615892293599</v>
      </c>
      <c r="J465" s="19"/>
      <c r="K465" s="19" t="n">
        <v>0.635147028804007</v>
      </c>
      <c r="L465" s="19" t="n">
        <v>0.697235168887991</v>
      </c>
      <c r="M465" s="19"/>
      <c r="N465" s="19" t="n">
        <v>0.478445470352055</v>
      </c>
      <c r="O465" s="19" t="n">
        <v>0.768848837928083</v>
      </c>
      <c r="P465" s="19" t="n">
        <v>0.683310004855844</v>
      </c>
      <c r="Q465" s="19" t="n">
        <v>0.699370219035687</v>
      </c>
      <c r="R465" s="19" t="n">
        <v>0.719874686219796</v>
      </c>
      <c r="S465" s="19" t="n">
        <v>0.595287926336678</v>
      </c>
      <c r="T465" s="19" t="n">
        <v>0.607276462279793</v>
      </c>
      <c r="U465" s="19" t="n">
        <v>0.68696295421115</v>
      </c>
      <c r="V465" s="19" t="n">
        <v>0.717117815590296</v>
      </c>
      <c r="W465" s="19" t="n">
        <v>0.73581062939897</v>
      </c>
      <c r="X465" s="19" t="n">
        <v>0.764386494980413</v>
      </c>
      <c r="Y465" s="19" t="n">
        <v>0.609094965422199</v>
      </c>
      <c r="Z465" s="19"/>
      <c r="AA465" s="19" t="n">
        <v>0.640329959078116</v>
      </c>
      <c r="AB465" s="19" t="n">
        <v>0.729127274278833</v>
      </c>
      <c r="AC465" s="19" t="n">
        <v>0.627856446454296</v>
      </c>
      <c r="AD465" s="19" t="n">
        <v>0.666035408160973</v>
      </c>
      <c r="AE465" s="19"/>
      <c r="AF465" s="19" t="n">
        <v>0.476553784300128</v>
      </c>
      <c r="AG465" s="19" t="n">
        <v>0.868616049867339</v>
      </c>
      <c r="AH465" s="19" t="n">
        <v>0.74628301437637</v>
      </c>
      <c r="AI465" s="19" t="n">
        <v>0.243624427102155</v>
      </c>
      <c r="AJ465" s="19" t="n">
        <v>0.398229904094223</v>
      </c>
      <c r="AK465" s="19" t="n">
        <v>0.49552086419758</v>
      </c>
      <c r="AL465" s="19" t="n">
        <v>0.480589596913101</v>
      </c>
      <c r="AM465" s="19" t="n">
        <v>0.534445761093102</v>
      </c>
      <c r="AN465" s="19" t="n">
        <v>0.520334063929629</v>
      </c>
      <c r="AO465" s="19" t="n">
        <v>0.582148153004247</v>
      </c>
      <c r="AP465" s="19" t="n">
        <v>0.433158059446552</v>
      </c>
      <c r="AQ465" s="19" t="n">
        <v>0.626971717172467</v>
      </c>
      <c r="AR465" s="19" t="n">
        <v>0.617888762809011</v>
      </c>
      <c r="AS465" s="19" t="n">
        <v>0.513863324964224</v>
      </c>
      <c r="AT465" s="19" t="n">
        <v>0.389102592068026</v>
      </c>
      <c r="AU465" s="19" t="n">
        <v>0</v>
      </c>
      <c r="AV465" s="19" t="n">
        <v>0.21984154809506</v>
      </c>
      <c r="AW465" s="19" t="n">
        <v>0.294727388085214</v>
      </c>
      <c r="AX465" s="19" t="n">
        <v>0.537158236211435</v>
      </c>
    </row>
    <row r="466">
      <c r="B466" t="s">
        <v>240</v>
      </c>
      <c r="C466" s="19" t="n">
        <v>0.0972236150876247</v>
      </c>
      <c r="D466" s="19" t="n">
        <v>0.135998120483714</v>
      </c>
      <c r="E466" s="19" t="n">
        <v>0.210449218758246</v>
      </c>
      <c r="F466" s="19" t="n">
        <v>0.123938677866599</v>
      </c>
      <c r="G466" s="19" t="n">
        <v>0.0830137691644465</v>
      </c>
      <c r="H466" s="19" t="n">
        <v>0.0310522183024477</v>
      </c>
      <c r="I466" s="19" t="n">
        <v>0.0139407344104947</v>
      </c>
      <c r="J466" s="19"/>
      <c r="K466" s="19" t="n">
        <v>0.106356579447795</v>
      </c>
      <c r="L466" s="19" t="n">
        <v>0.0884123457665436</v>
      </c>
      <c r="M466" s="19"/>
      <c r="N466" s="19" t="n">
        <v>0.150545429600321</v>
      </c>
      <c r="O466" s="19" t="n">
        <v>0.0639569835038313</v>
      </c>
      <c r="P466" s="19" t="n">
        <v>0.090450996388557</v>
      </c>
      <c r="Q466" s="19" t="n">
        <v>0.0912617918011663</v>
      </c>
      <c r="R466" s="19" t="n">
        <v>0.0949404750176772</v>
      </c>
      <c r="S466" s="19" t="n">
        <v>0.107833561490823</v>
      </c>
      <c r="T466" s="19" t="n">
        <v>0.102315720133018</v>
      </c>
      <c r="U466" s="19" t="n">
        <v>0.0974400869676112</v>
      </c>
      <c r="V466" s="19" t="n">
        <v>0.106068733486682</v>
      </c>
      <c r="W466" s="19" t="n">
        <v>0.062707484567244</v>
      </c>
      <c r="X466" s="19" t="n">
        <v>0.0746149083785021</v>
      </c>
      <c r="Y466" s="19" t="n">
        <v>0.0975307297249634</v>
      </c>
      <c r="Z466" s="19"/>
      <c r="AA466" s="19" t="n">
        <v>0.0997910617496151</v>
      </c>
      <c r="AB466" s="19" t="n">
        <v>0.0778685036703902</v>
      </c>
      <c r="AC466" s="19" t="n">
        <v>0.126843595763564</v>
      </c>
      <c r="AD466" s="19" t="n">
        <v>0.0890532583522527</v>
      </c>
      <c r="AE466" s="19"/>
      <c r="AF466" s="19" t="n">
        <v>0.184046718020035</v>
      </c>
      <c r="AG466" s="19" t="n">
        <v>0.0223839595937332</v>
      </c>
      <c r="AH466" s="19" t="n">
        <v>0.0955361638927202</v>
      </c>
      <c r="AI466" s="19" t="n">
        <v>0.270635733187194</v>
      </c>
      <c r="AJ466" s="19" t="n">
        <v>0.21049103872018</v>
      </c>
      <c r="AK466" s="19" t="n">
        <v>0.0769287128609019</v>
      </c>
      <c r="AL466" s="19" t="n">
        <v>0.159904450758394</v>
      </c>
      <c r="AM466" s="19" t="n">
        <v>0</v>
      </c>
      <c r="AN466" s="19" t="n">
        <v>0.187018557674963</v>
      </c>
      <c r="AO466" s="19" t="n">
        <v>0.127270342724219</v>
      </c>
      <c r="AP466" s="19" t="n">
        <v>0.127589821846374</v>
      </c>
      <c r="AQ466" s="19" t="n">
        <v>0.0824372615705727</v>
      </c>
      <c r="AR466" s="19" t="n">
        <v>0.100638579105013</v>
      </c>
      <c r="AS466" s="19" t="n">
        <v>0</v>
      </c>
      <c r="AT466" s="19" t="n">
        <v>0.296096190633258</v>
      </c>
      <c r="AU466" s="19" t="n">
        <v>1</v>
      </c>
      <c r="AV466" s="19" t="n">
        <v>0</v>
      </c>
      <c r="AW466" s="19" t="n">
        <v>0.323798654447605</v>
      </c>
      <c r="AX466" s="19" t="n">
        <v>0.242293032388405</v>
      </c>
    </row>
    <row r="467">
      <c r="B467" t="s">
        <v>241</v>
      </c>
      <c r="C467" s="19" t="n">
        <v>0.133905674060005</v>
      </c>
      <c r="D467" s="19" t="n">
        <v>0.140256319345253</v>
      </c>
      <c r="E467" s="19" t="n">
        <v>0.269553533142187</v>
      </c>
      <c r="F467" s="19" t="n">
        <v>0.239984127026908</v>
      </c>
      <c r="G467" s="19" t="n">
        <v>0.103887301535961</v>
      </c>
      <c r="H467" s="19" t="n">
        <v>0.0413998270049266</v>
      </c>
      <c r="I467" s="19" t="n">
        <v>0.0199927041152275</v>
      </c>
      <c r="J467" s="19"/>
      <c r="K467" s="19" t="n">
        <v>0.178995170043228</v>
      </c>
      <c r="L467" s="19" t="n">
        <v>0.090071147701421</v>
      </c>
      <c r="M467" s="19"/>
      <c r="N467" s="19" t="n">
        <v>0.28976350037966</v>
      </c>
      <c r="O467" s="19" t="n">
        <v>0.0673341463820379</v>
      </c>
      <c r="P467" s="19" t="n">
        <v>0.125255134944616</v>
      </c>
      <c r="Q467" s="19" t="n">
        <v>0.117951908176044</v>
      </c>
      <c r="R467" s="19" t="n">
        <v>0.11786988488027</v>
      </c>
      <c r="S467" s="19" t="n">
        <v>0.133859375430615</v>
      </c>
      <c r="T467" s="19" t="n">
        <v>0.137693938022928</v>
      </c>
      <c r="U467" s="19" t="n">
        <v>0.0927368619686591</v>
      </c>
      <c r="V467" s="19" t="n">
        <v>0.0979772950043096</v>
      </c>
      <c r="W467" s="19" t="n">
        <v>0.120560607594888</v>
      </c>
      <c r="X467" s="19" t="n">
        <v>0.0387081118713777</v>
      </c>
      <c r="Y467" s="19" t="n">
        <v>0.181052062221971</v>
      </c>
      <c r="Z467" s="19"/>
      <c r="AA467" s="19" t="n">
        <v>0.218764360615623</v>
      </c>
      <c r="AB467" s="19" t="n">
        <v>0.0969190855109257</v>
      </c>
      <c r="AC467" s="19" t="n">
        <v>0.133660621590563</v>
      </c>
      <c r="AD467" s="19" t="n">
        <v>0.0823539623765573</v>
      </c>
      <c r="AE467" s="19"/>
      <c r="AF467" s="19" t="n">
        <v>0.226834574655658</v>
      </c>
      <c r="AG467" s="19" t="n">
        <v>0.0327593821611706</v>
      </c>
      <c r="AH467" s="19" t="n">
        <v>0.0892568229346182</v>
      </c>
      <c r="AI467" s="19" t="n">
        <v>0.370246489995121</v>
      </c>
      <c r="AJ467" s="19" t="n">
        <v>0.144861970325192</v>
      </c>
      <c r="AK467" s="19" t="n">
        <v>0.306405559806707</v>
      </c>
      <c r="AL467" s="19" t="n">
        <v>0.216104834699753</v>
      </c>
      <c r="AM467" s="19" t="n">
        <v>0.465554238906898</v>
      </c>
      <c r="AN467" s="19" t="n">
        <v>0.249858305422188</v>
      </c>
      <c r="AO467" s="19" t="n">
        <v>0.119976994427831</v>
      </c>
      <c r="AP467" s="19" t="n">
        <v>0.308884426548593</v>
      </c>
      <c r="AQ467" s="19" t="n">
        <v>0.155095516885205</v>
      </c>
      <c r="AR467" s="19" t="n">
        <v>0.188304440022961</v>
      </c>
      <c r="AS467" s="19" t="n">
        <v>0.31330658260086</v>
      </c>
      <c r="AT467" s="19" t="n">
        <v>0</v>
      </c>
      <c r="AU467" s="19" t="n">
        <v>0</v>
      </c>
      <c r="AV467" s="19" t="n">
        <v>0.78015845190494</v>
      </c>
      <c r="AW467" s="19" t="n">
        <v>0.381473957467181</v>
      </c>
      <c r="AX467" s="19" t="n">
        <v>0.22054873140016</v>
      </c>
    </row>
    <row r="468">
      <c r="B468" t="s">
        <v>242</v>
      </c>
      <c r="C468" s="19" t="n">
        <v>0.0371583123033096</v>
      </c>
      <c r="D468" s="19" t="n">
        <v>0.0851516854292053</v>
      </c>
      <c r="E468" s="19" t="n">
        <v>0.0516145286763305</v>
      </c>
      <c r="F468" s="19" t="n">
        <v>0.0393278730580532</v>
      </c>
      <c r="G468" s="19" t="n">
        <v>0.0201290795949418</v>
      </c>
      <c r="H468" s="19" t="n">
        <v>0.0365245323629892</v>
      </c>
      <c r="I468" s="19" t="n">
        <v>0.0062696402198108</v>
      </c>
      <c r="J468" s="19"/>
      <c r="K468" s="19" t="n">
        <v>0.0317765771487957</v>
      </c>
      <c r="L468" s="19" t="n">
        <v>0.0414785480054967</v>
      </c>
      <c r="M468" s="19"/>
      <c r="N468" s="19" t="n">
        <v>0.0428082991059271</v>
      </c>
      <c r="O468" s="19" t="n">
        <v>0.0247463963864366</v>
      </c>
      <c r="P468" s="19" t="n">
        <v>0.0419658295451335</v>
      </c>
      <c r="Q468" s="19" t="n">
        <v>0.0261440139297615</v>
      </c>
      <c r="R468" s="19" t="n">
        <v>0.0243119981481368</v>
      </c>
      <c r="S468" s="19" t="n">
        <v>0.047974828359334</v>
      </c>
      <c r="T468" s="19" t="n">
        <v>0.0489878677861905</v>
      </c>
      <c r="U468" s="19" t="n">
        <v>0.0565699183293286</v>
      </c>
      <c r="V468" s="19" t="n">
        <v>0.0314476880485001</v>
      </c>
      <c r="W468" s="19" t="n">
        <v>0.016069509015455</v>
      </c>
      <c r="X468" s="19" t="n">
        <v>0.0600182480571335</v>
      </c>
      <c r="Y468" s="19" t="n">
        <v>0.0715028863336458</v>
      </c>
      <c r="Z468" s="19"/>
      <c r="AA468" s="19" t="n">
        <v>0.00840916880749955</v>
      </c>
      <c r="AB468" s="19" t="n">
        <v>0.0329669864610218</v>
      </c>
      <c r="AC468" s="19" t="n">
        <v>0.0343969656197343</v>
      </c>
      <c r="AD468" s="19" t="n">
        <v>0.0719135735574327</v>
      </c>
      <c r="AE468" s="19"/>
      <c r="AF468" s="19" t="n">
        <v>0.0333210457110523</v>
      </c>
      <c r="AG468" s="19" t="n">
        <v>0.0154866271326261</v>
      </c>
      <c r="AH468" s="19" t="n">
        <v>0.030753637877393</v>
      </c>
      <c r="AI468" s="19" t="n">
        <v>0.0383458998087518</v>
      </c>
      <c r="AJ468" s="19" t="n">
        <v>0.117564906951534</v>
      </c>
      <c r="AK468" s="19" t="n">
        <v>0.029575567921452</v>
      </c>
      <c r="AL468" s="19" t="n">
        <v>0.0795423760545734</v>
      </c>
      <c r="AM468" s="19" t="n">
        <v>0</v>
      </c>
      <c r="AN468" s="19" t="n">
        <v>0.0227447311928493</v>
      </c>
      <c r="AO468" s="19" t="n">
        <v>0.0771941965138654</v>
      </c>
      <c r="AP468" s="19" t="n">
        <v>0.0512185174999588</v>
      </c>
      <c r="AQ468" s="19" t="n">
        <v>0.0705318762441439</v>
      </c>
      <c r="AR468" s="19" t="n">
        <v>0</v>
      </c>
      <c r="AS468" s="19" t="n">
        <v>0</v>
      </c>
      <c r="AT468" s="19" t="n">
        <v>0.314801217298716</v>
      </c>
      <c r="AU468" s="19" t="n">
        <v>0</v>
      </c>
      <c r="AV468" s="19" t="n">
        <v>0</v>
      </c>
      <c r="AW468" s="19" t="n">
        <v>0</v>
      </c>
      <c r="AX468" s="19" t="n">
        <v>0</v>
      </c>
    </row>
    <row r="469">
      <c r="C469" s="19"/>
      <c r="D469" s="19"/>
      <c r="E469" s="19"/>
      <c r="F469" s="19"/>
      <c r="G469" s="19"/>
      <c r="H469" s="19"/>
      <c r="I469" s="19"/>
      <c r="J469" s="19"/>
      <c r="K469" s="19"/>
      <c r="L469" s="19"/>
      <c r="M469" s="19"/>
      <c r="N469" s="19"/>
      <c r="O469" s="19"/>
      <c r="P469" s="19"/>
      <c r="Q469" s="19"/>
      <c r="R469" s="19"/>
      <c r="S469" s="19"/>
      <c r="T469" s="19"/>
      <c r="U469" s="19"/>
      <c r="V469" s="19"/>
      <c r="W469" s="19"/>
      <c r="X469" s="19"/>
      <c r="Y469" s="19"/>
      <c r="Z469" s="19"/>
      <c r="AA469" s="19"/>
      <c r="AB469" s="19"/>
      <c r="AC469" s="19"/>
      <c r="AD469" s="19"/>
      <c r="AE469" s="19"/>
      <c r="AF469" s="19"/>
      <c r="AG469" s="19"/>
      <c r="AH469" s="19"/>
      <c r="AI469" s="19"/>
      <c r="AJ469" s="19"/>
      <c r="AK469" s="19"/>
      <c r="AL469" s="19"/>
      <c r="AM469" s="19"/>
      <c r="AN469" s="19"/>
      <c r="AO469" s="19"/>
      <c r="AP469" s="19"/>
      <c r="AQ469" s="19"/>
      <c r="AR469" s="19"/>
      <c r="AS469" s="19"/>
      <c r="AT469" s="19"/>
      <c r="AU469" s="19"/>
      <c r="AV469" s="19"/>
      <c r="AW469" s="19"/>
      <c r="AX469" s="19"/>
    </row>
    <row r="470">
      <c r="B470" s="7" t="s">
        <v>245</v>
      </c>
      <c r="C470" s="19"/>
      <c r="D470" s="19"/>
      <c r="E470" s="19"/>
      <c r="F470" s="19"/>
      <c r="G470" s="19"/>
      <c r="H470" s="19"/>
      <c r="I470" s="19"/>
      <c r="J470" s="19"/>
      <c r="K470" s="19"/>
      <c r="L470" s="19"/>
      <c r="M470" s="19"/>
      <c r="N470" s="19"/>
      <c r="O470" s="19"/>
      <c r="P470" s="19"/>
      <c r="Q470" s="19"/>
      <c r="R470" s="19"/>
      <c r="S470" s="19"/>
      <c r="T470" s="19"/>
      <c r="U470" s="19"/>
      <c r="V470" s="19"/>
      <c r="W470" s="19"/>
      <c r="X470" s="19"/>
      <c r="Y470" s="19"/>
      <c r="Z470" s="19"/>
      <c r="AA470" s="19"/>
      <c r="AB470" s="19"/>
      <c r="AC470" s="19"/>
      <c r="AD470" s="19"/>
      <c r="AE470" s="19"/>
      <c r="AF470" s="19"/>
      <c r="AG470" s="19"/>
      <c r="AH470" s="19"/>
      <c r="AI470" s="19"/>
      <c r="AJ470" s="19"/>
      <c r="AK470" s="19"/>
      <c r="AL470" s="19"/>
      <c r="AM470" s="19"/>
      <c r="AN470" s="19"/>
      <c r="AO470" s="19"/>
      <c r="AP470" s="19"/>
      <c r="AQ470" s="19"/>
      <c r="AR470" s="19"/>
      <c r="AS470" s="19"/>
      <c r="AT470" s="19"/>
      <c r="AU470" s="19"/>
      <c r="AV470" s="19"/>
      <c r="AW470" s="19"/>
      <c r="AX470" s="19"/>
    </row>
    <row r="471">
      <c r="B471" s="23" t="s">
        <v>79</v>
      </c>
      <c r="C471" s="19"/>
      <c r="D471" s="19"/>
      <c r="E471" s="19"/>
      <c r="F471" s="19"/>
      <c r="G471" s="19"/>
      <c r="H471" s="19"/>
      <c r="I471" s="19"/>
      <c r="J471" s="19"/>
      <c r="K471" s="19"/>
      <c r="L471" s="19"/>
      <c r="M471" s="19"/>
      <c r="N471" s="19"/>
      <c r="O471" s="19"/>
      <c r="P471" s="19"/>
      <c r="Q471" s="19"/>
      <c r="R471" s="19"/>
      <c r="S471" s="19"/>
      <c r="T471" s="19"/>
      <c r="U471" s="19"/>
      <c r="V471" s="19"/>
      <c r="W471" s="19"/>
      <c r="X471" s="19"/>
      <c r="Y471" s="19"/>
      <c r="Z471" s="19"/>
      <c r="AA471" s="19"/>
      <c r="AB471" s="19"/>
      <c r="AC471" s="19"/>
      <c r="AD471" s="19"/>
      <c r="AE471" s="19"/>
      <c r="AF471" s="19"/>
      <c r="AG471" s="19"/>
      <c r="AH471" s="19"/>
      <c r="AI471" s="19"/>
      <c r="AJ471" s="19"/>
      <c r="AK471" s="19"/>
      <c r="AL471" s="19"/>
      <c r="AM471" s="19"/>
      <c r="AN471" s="19"/>
      <c r="AO471" s="19"/>
      <c r="AP471" s="19"/>
      <c r="AQ471" s="19"/>
      <c r="AR471" s="19"/>
      <c r="AS471" s="19"/>
      <c r="AT471" s="19"/>
      <c r="AU471" s="19"/>
      <c r="AV471" s="19"/>
      <c r="AW471" s="19"/>
      <c r="AX471" s="19"/>
    </row>
    <row r="472">
      <c r="B472" t="s">
        <v>238</v>
      </c>
      <c r="C472" s="19" t="n">
        <v>0.0537513930193911</v>
      </c>
      <c r="D472" s="19" t="n">
        <v>0.048924351304012</v>
      </c>
      <c r="E472" s="19" t="n">
        <v>0.0705512871998008</v>
      </c>
      <c r="F472" s="19" t="n">
        <v>0.0588770337458492</v>
      </c>
      <c r="G472" s="19" t="n">
        <v>0.0468280142051259</v>
      </c>
      <c r="H472" s="19" t="n">
        <v>0.0478629902242274</v>
      </c>
      <c r="I472" s="19" t="n">
        <v>0.0487044154398779</v>
      </c>
      <c r="J472" s="19"/>
      <c r="K472" s="19" t="n">
        <v>0.0544083900299477</v>
      </c>
      <c r="L472" s="19" t="n">
        <v>0.0531625594740314</v>
      </c>
      <c r="M472" s="19"/>
      <c r="N472" s="19" t="n">
        <v>0.0509485906945609</v>
      </c>
      <c r="O472" s="19" t="n">
        <v>0.0463758183007785</v>
      </c>
      <c r="P472" s="19" t="n">
        <v>0.0466873787145052</v>
      </c>
      <c r="Q472" s="19" t="n">
        <v>0.0442857230466368</v>
      </c>
      <c r="R472" s="19" t="n">
        <v>0.043674624503275</v>
      </c>
      <c r="S472" s="19" t="n">
        <v>0.0427717811154717</v>
      </c>
      <c r="T472" s="19" t="n">
        <v>0.0904089980639836</v>
      </c>
      <c r="U472" s="19" t="n">
        <v>0.0206027835022624</v>
      </c>
      <c r="V472" s="19" t="n">
        <v>0.0572376058752514</v>
      </c>
      <c r="W472" s="19" t="n">
        <v>0.068235273620913</v>
      </c>
      <c r="X472" s="19" t="n">
        <v>0.0518351182828864</v>
      </c>
      <c r="Y472" s="19" t="n">
        <v>0.0963836974664087</v>
      </c>
      <c r="Z472" s="19"/>
      <c r="AA472" s="19" t="n">
        <v>0.0480886782056381</v>
      </c>
      <c r="AB472" s="19" t="n">
        <v>0.0402582818229761</v>
      </c>
      <c r="AC472" s="19" t="n">
        <v>0.0616546162771674</v>
      </c>
      <c r="AD472" s="19" t="n">
        <v>0.0683037962801529</v>
      </c>
      <c r="AE472" s="19"/>
      <c r="AF472" s="19" t="n">
        <v>0.047618245244893</v>
      </c>
      <c r="AG472" s="19" t="n">
        <v>0.0483410037519788</v>
      </c>
      <c r="AH472" s="19" t="n">
        <v>0.0543771467642314</v>
      </c>
      <c r="AI472" s="19" t="n">
        <v>0.0304073545997563</v>
      </c>
      <c r="AJ472" s="19" t="n">
        <v>0.0976016992367449</v>
      </c>
      <c r="AK472" s="19" t="n">
        <v>0.115643029683505</v>
      </c>
      <c r="AL472" s="19" t="n">
        <v>0.050824975748799</v>
      </c>
      <c r="AM472" s="19" t="n">
        <v>0</v>
      </c>
      <c r="AN472" s="19" t="n">
        <v>0.0304484354720696</v>
      </c>
      <c r="AO472" s="19" t="n">
        <v>0.0544796825449174</v>
      </c>
      <c r="AP472" s="19" t="n">
        <v>0.100299736645663</v>
      </c>
      <c r="AQ472" s="19" t="n">
        <v>0.0667635555204881</v>
      </c>
      <c r="AR472" s="19" t="n">
        <v>0</v>
      </c>
      <c r="AS472" s="19" t="n">
        <v>0.108789265320331</v>
      </c>
      <c r="AT472" s="19" t="n">
        <v>0.314801217298716</v>
      </c>
      <c r="AU472" s="19" t="n">
        <v>0</v>
      </c>
      <c r="AV472" s="19" t="n">
        <v>0</v>
      </c>
      <c r="AW472" s="19" t="n">
        <v>0.323798654447605</v>
      </c>
      <c r="AX472" s="19" t="n">
        <v>0</v>
      </c>
    </row>
    <row r="473">
      <c r="B473" t="s">
        <v>239</v>
      </c>
      <c r="C473" s="19" t="n">
        <v>0.547464948881187</v>
      </c>
      <c r="D473" s="19" t="n">
        <v>0.439079564816353</v>
      </c>
      <c r="E473" s="19" t="n">
        <v>0.34383077544396</v>
      </c>
      <c r="F473" s="19" t="n">
        <v>0.403488061770964</v>
      </c>
      <c r="G473" s="19" t="n">
        <v>0.549311192246076</v>
      </c>
      <c r="H473" s="19" t="n">
        <v>0.670895512124848</v>
      </c>
      <c r="I473" s="19" t="n">
        <v>0.81673390232801</v>
      </c>
      <c r="J473" s="19"/>
      <c r="K473" s="19" t="n">
        <v>0.563688642409584</v>
      </c>
      <c r="L473" s="19" t="n">
        <v>0.532173557217879</v>
      </c>
      <c r="M473" s="19"/>
      <c r="N473" s="19" t="n">
        <v>0.463555872868199</v>
      </c>
      <c r="O473" s="19" t="n">
        <v>0.6806166992333</v>
      </c>
      <c r="P473" s="19" t="n">
        <v>0.552479214450416</v>
      </c>
      <c r="Q473" s="19" t="n">
        <v>0.594683894853914</v>
      </c>
      <c r="R473" s="19" t="n">
        <v>0.535872588160966</v>
      </c>
      <c r="S473" s="19" t="n">
        <v>0.461403418006946</v>
      </c>
      <c r="T473" s="19" t="n">
        <v>0.507445895180929</v>
      </c>
      <c r="U473" s="19" t="n">
        <v>0.535942062469339</v>
      </c>
      <c r="V473" s="19" t="n">
        <v>0.517742845961159</v>
      </c>
      <c r="W473" s="19" t="n">
        <v>0.610040437639837</v>
      </c>
      <c r="X473" s="19" t="n">
        <v>0.593025739408156</v>
      </c>
      <c r="Y473" s="19" t="n">
        <v>0.457740952658552</v>
      </c>
      <c r="Z473" s="19"/>
      <c r="AA473" s="19" t="n">
        <v>0.580732702836859</v>
      </c>
      <c r="AB473" s="19" t="n">
        <v>0.596752485580322</v>
      </c>
      <c r="AC473" s="19" t="n">
        <v>0.488372689525389</v>
      </c>
      <c r="AD473" s="19" t="n">
        <v>0.512645612850595</v>
      </c>
      <c r="AE473" s="19"/>
      <c r="AF473" s="19" t="n">
        <v>0.423305484993433</v>
      </c>
      <c r="AG473" s="19" t="n">
        <v>0.714622368921347</v>
      </c>
      <c r="AH473" s="19" t="n">
        <v>0.533559319183188</v>
      </c>
      <c r="AI473" s="19" t="n">
        <v>0.390810134355415</v>
      </c>
      <c r="AJ473" s="19" t="n">
        <v>0.439771678033505</v>
      </c>
      <c r="AK473" s="19" t="n">
        <v>0.32274124440554</v>
      </c>
      <c r="AL473" s="19" t="n">
        <v>0.373559058413097</v>
      </c>
      <c r="AM473" s="19" t="n">
        <v>0.534445761093102</v>
      </c>
      <c r="AN473" s="19" t="n">
        <v>0.452597727819338</v>
      </c>
      <c r="AO473" s="19" t="n">
        <v>0.38986079189108</v>
      </c>
      <c r="AP473" s="19" t="n">
        <v>0.364434336602794</v>
      </c>
      <c r="AQ473" s="19" t="n">
        <v>0.503718991980946</v>
      </c>
      <c r="AR473" s="19" t="n">
        <v>0.506227284090018</v>
      </c>
      <c r="AS473" s="19" t="n">
        <v>0.0957280519601972</v>
      </c>
      <c r="AT473" s="19" t="n">
        <v>0.296096190633258</v>
      </c>
      <c r="AU473" s="19" t="n">
        <v>0.504380017574563</v>
      </c>
      <c r="AV473" s="19" t="n">
        <v>0</v>
      </c>
      <c r="AW473" s="19" t="n">
        <v>0.381473957467181</v>
      </c>
      <c r="AX473" s="19" t="n">
        <v>0.537158236211435</v>
      </c>
    </row>
    <row r="474">
      <c r="B474" t="s">
        <v>240</v>
      </c>
      <c r="C474" s="19" t="n">
        <v>0.142386613114208</v>
      </c>
      <c r="D474" s="19" t="n">
        <v>0.171483569651685</v>
      </c>
      <c r="E474" s="19" t="n">
        <v>0.219589672563294</v>
      </c>
      <c r="F474" s="19" t="n">
        <v>0.176501317178512</v>
      </c>
      <c r="G474" s="19" t="n">
        <v>0.151191482933673</v>
      </c>
      <c r="H474" s="19" t="n">
        <v>0.112530340270398</v>
      </c>
      <c r="I474" s="19" t="n">
        <v>0.0457107127375897</v>
      </c>
      <c r="J474" s="19"/>
      <c r="K474" s="19" t="n">
        <v>0.145143849000233</v>
      </c>
      <c r="L474" s="19" t="n">
        <v>0.139835335598726</v>
      </c>
      <c r="M474" s="19"/>
      <c r="N474" s="19" t="n">
        <v>0.177152229234598</v>
      </c>
      <c r="O474" s="19" t="n">
        <v>0.0682601785178008</v>
      </c>
      <c r="P474" s="19" t="n">
        <v>0.154330386939036</v>
      </c>
      <c r="Q474" s="19" t="n">
        <v>0.155095198712355</v>
      </c>
      <c r="R474" s="19" t="n">
        <v>0.196837587845727</v>
      </c>
      <c r="S474" s="19" t="n">
        <v>0.173209943268348</v>
      </c>
      <c r="T474" s="19" t="n">
        <v>0.168541019447978</v>
      </c>
      <c r="U474" s="19" t="n">
        <v>0.1144771530389</v>
      </c>
      <c r="V474" s="19" t="n">
        <v>0.13882497897931</v>
      </c>
      <c r="W474" s="19" t="n">
        <v>0.0982172922843956</v>
      </c>
      <c r="X474" s="19" t="n">
        <v>0.15933653826081</v>
      </c>
      <c r="Y474" s="19" t="n">
        <v>0.0962842270918138</v>
      </c>
      <c r="Z474" s="19"/>
      <c r="AA474" s="19" t="n">
        <v>0.141746332855699</v>
      </c>
      <c r="AB474" s="19" t="n">
        <v>0.116368119846244</v>
      </c>
      <c r="AC474" s="19" t="n">
        <v>0.183399584231906</v>
      </c>
      <c r="AD474" s="19" t="n">
        <v>0.135696171986272</v>
      </c>
      <c r="AE474" s="19"/>
      <c r="AF474" s="19" t="n">
        <v>0.24446141255698</v>
      </c>
      <c r="AG474" s="19" t="n">
        <v>0.0816328500264842</v>
      </c>
      <c r="AH474" s="19" t="n">
        <v>0.121166602234552</v>
      </c>
      <c r="AI474" s="19" t="n">
        <v>0.236106600299399</v>
      </c>
      <c r="AJ474" s="19" t="n">
        <v>0.163900721811888</v>
      </c>
      <c r="AK474" s="19" t="n">
        <v>0.24257297901779</v>
      </c>
      <c r="AL474" s="19" t="n">
        <v>0.168660952007975</v>
      </c>
      <c r="AM474" s="19" t="n">
        <v>0.465554238906898</v>
      </c>
      <c r="AN474" s="19" t="n">
        <v>0.182264282994058</v>
      </c>
      <c r="AO474" s="19" t="n">
        <v>0.173776153133493</v>
      </c>
      <c r="AP474" s="19" t="n">
        <v>0.177996244589846</v>
      </c>
      <c r="AQ474" s="19" t="n">
        <v>0.164652836345422</v>
      </c>
      <c r="AR474" s="19" t="n">
        <v>0.184128331101559</v>
      </c>
      <c r="AS474" s="19" t="n">
        <v>0.203882978207038</v>
      </c>
      <c r="AT474" s="19" t="n">
        <v>0</v>
      </c>
      <c r="AU474" s="19" t="n">
        <v>0.495619982425437</v>
      </c>
      <c r="AV474" s="19" t="n">
        <v>0.379175517237897</v>
      </c>
      <c r="AW474" s="19" t="n">
        <v>0</v>
      </c>
      <c r="AX474" s="19" t="n">
        <v>0.242293032388405</v>
      </c>
    </row>
    <row r="475">
      <c r="B475" t="s">
        <v>241</v>
      </c>
      <c r="C475" s="19" t="n">
        <v>0.22648230243099</v>
      </c>
      <c r="D475" s="19" t="n">
        <v>0.266506715279353</v>
      </c>
      <c r="E475" s="19" t="n">
        <v>0.33923111486125</v>
      </c>
      <c r="F475" s="19" t="n">
        <v>0.315886405403241</v>
      </c>
      <c r="G475" s="19" t="n">
        <v>0.238420905112634</v>
      </c>
      <c r="H475" s="19" t="n">
        <v>0.145647092610687</v>
      </c>
      <c r="I475" s="19" t="n">
        <v>0.0805743669544164</v>
      </c>
      <c r="J475" s="19"/>
      <c r="K475" s="19" t="n">
        <v>0.209770655213706</v>
      </c>
      <c r="L475" s="19" t="n">
        <v>0.242031800610268</v>
      </c>
      <c r="M475" s="19"/>
      <c r="N475" s="19" t="n">
        <v>0.257748136883143</v>
      </c>
      <c r="O475" s="19" t="n">
        <v>0.183911209150926</v>
      </c>
      <c r="P475" s="19" t="n">
        <v>0.222174947628574</v>
      </c>
      <c r="Q475" s="19" t="n">
        <v>0.190108932756366</v>
      </c>
      <c r="R475" s="19" t="n">
        <v>0.205998210857328</v>
      </c>
      <c r="S475" s="19" t="n">
        <v>0.286223713622637</v>
      </c>
      <c r="T475" s="19" t="n">
        <v>0.185854354654761</v>
      </c>
      <c r="U475" s="19" t="n">
        <v>0.293471061234454</v>
      </c>
      <c r="V475" s="19" t="n">
        <v>0.250904795740691</v>
      </c>
      <c r="W475" s="19" t="n">
        <v>0.211889572409755</v>
      </c>
      <c r="X475" s="19" t="n">
        <v>0.164458941842151</v>
      </c>
      <c r="Y475" s="19" t="n">
        <v>0.332420927255876</v>
      </c>
      <c r="Z475" s="19"/>
      <c r="AA475" s="19" t="n">
        <v>0.217515551812087</v>
      </c>
      <c r="AB475" s="19" t="n">
        <v>0.218990819607228</v>
      </c>
      <c r="AC475" s="19" t="n">
        <v>0.234981572492625</v>
      </c>
      <c r="AD475" s="19" t="n">
        <v>0.238409469434258</v>
      </c>
      <c r="AE475" s="19"/>
      <c r="AF475" s="19" t="n">
        <v>0.264733597524956</v>
      </c>
      <c r="AG475" s="19" t="n">
        <v>0.143322007325795</v>
      </c>
      <c r="AH475" s="19" t="n">
        <v>0.275116407770417</v>
      </c>
      <c r="AI475" s="19" t="n">
        <v>0.304166256590179</v>
      </c>
      <c r="AJ475" s="19" t="n">
        <v>0.165384267577003</v>
      </c>
      <c r="AK475" s="19" t="n">
        <v>0.28850033955596</v>
      </c>
      <c r="AL475" s="19" t="n">
        <v>0.340171966223107</v>
      </c>
      <c r="AM475" s="19" t="n">
        <v>0</v>
      </c>
      <c r="AN475" s="19" t="n">
        <v>0.313417089375049</v>
      </c>
      <c r="AO475" s="19" t="n">
        <v>0.33721530830604</v>
      </c>
      <c r="AP475" s="19" t="n">
        <v>0.357269682161697</v>
      </c>
      <c r="AQ475" s="19" t="n">
        <v>0.187294455180468</v>
      </c>
      <c r="AR475" s="19" t="n">
        <v>0.309644384808423</v>
      </c>
      <c r="AS475" s="19" t="n">
        <v>0.591599704512433</v>
      </c>
      <c r="AT475" s="19" t="n">
        <v>0.389102592068026</v>
      </c>
      <c r="AU475" s="19" t="n">
        <v>0</v>
      </c>
      <c r="AV475" s="19" t="n">
        <v>0.620824482762103</v>
      </c>
      <c r="AW475" s="19" t="n">
        <v>0.294727388085214</v>
      </c>
      <c r="AX475" s="19" t="n">
        <v>0.22054873140016</v>
      </c>
    </row>
    <row r="476">
      <c r="B476" t="s">
        <v>242</v>
      </c>
      <c r="C476" s="19" t="n">
        <v>0.0299147425542245</v>
      </c>
      <c r="D476" s="19" t="n">
        <v>0.0740057989485968</v>
      </c>
      <c r="E476" s="19" t="n">
        <v>0.0267971499316951</v>
      </c>
      <c r="F476" s="19" t="n">
        <v>0.0452471819014335</v>
      </c>
      <c r="G476" s="19" t="n">
        <v>0.014248405502491</v>
      </c>
      <c r="H476" s="19" t="n">
        <v>0.02306406476984</v>
      </c>
      <c r="I476" s="19" t="n">
        <v>0.00827660254010638</v>
      </c>
      <c r="J476" s="19"/>
      <c r="K476" s="19" t="n">
        <v>0.0269884633465299</v>
      </c>
      <c r="L476" s="19" t="n">
        <v>0.0327967470990956</v>
      </c>
      <c r="M476" s="19"/>
      <c r="N476" s="19" t="n">
        <v>0.0505951703194989</v>
      </c>
      <c r="O476" s="19" t="n">
        <v>0.0208360947971953</v>
      </c>
      <c r="P476" s="19" t="n">
        <v>0.0243280722674679</v>
      </c>
      <c r="Q476" s="19" t="n">
        <v>0.0158262506307282</v>
      </c>
      <c r="R476" s="19" t="n">
        <v>0.0176169886327042</v>
      </c>
      <c r="S476" s="19" t="n">
        <v>0.0363911439865973</v>
      </c>
      <c r="T476" s="19" t="n">
        <v>0.0477497326523487</v>
      </c>
      <c r="U476" s="19" t="n">
        <v>0.0355069397550451</v>
      </c>
      <c r="V476" s="19" t="n">
        <v>0.035289773443589</v>
      </c>
      <c r="W476" s="19" t="n">
        <v>0.0116174240450989</v>
      </c>
      <c r="X476" s="19" t="n">
        <v>0.031343662205996</v>
      </c>
      <c r="Y476" s="19" t="n">
        <v>0.0171701955273488</v>
      </c>
      <c r="Z476" s="19"/>
      <c r="AA476" s="19" t="n">
        <v>0.011916734289717</v>
      </c>
      <c r="AB476" s="19" t="n">
        <v>0.0276302931432293</v>
      </c>
      <c r="AC476" s="19" t="n">
        <v>0.0315915374729122</v>
      </c>
      <c r="AD476" s="19" t="n">
        <v>0.0449449494487217</v>
      </c>
      <c r="AE476" s="19"/>
      <c r="AF476" s="19" t="n">
        <v>0.0198812596797383</v>
      </c>
      <c r="AG476" s="19" t="n">
        <v>0.0120817699743944</v>
      </c>
      <c r="AH476" s="19" t="n">
        <v>0.0157805240476105</v>
      </c>
      <c r="AI476" s="19" t="n">
        <v>0.0385096541552509</v>
      </c>
      <c r="AJ476" s="19" t="n">
        <v>0.133341633340859</v>
      </c>
      <c r="AK476" s="19" t="n">
        <v>0.0305424073372038</v>
      </c>
      <c r="AL476" s="19" t="n">
        <v>0.0667830476070215</v>
      </c>
      <c r="AM476" s="19" t="n">
        <v>0</v>
      </c>
      <c r="AN476" s="19" t="n">
        <v>0.021272464339485</v>
      </c>
      <c r="AO476" s="19" t="n">
        <v>0.0446680641244698</v>
      </c>
      <c r="AP476" s="19" t="n">
        <v>0</v>
      </c>
      <c r="AQ476" s="19" t="n">
        <v>0.0775701609726757</v>
      </c>
      <c r="AR476" s="19" t="n">
        <v>0</v>
      </c>
      <c r="AS476" s="19" t="n">
        <v>0</v>
      </c>
      <c r="AT476" s="19" t="n">
        <v>0</v>
      </c>
      <c r="AU476" s="19" t="n">
        <v>0</v>
      </c>
      <c r="AV476" s="19" t="n">
        <v>0</v>
      </c>
      <c r="AW476" s="19" t="n">
        <v>0</v>
      </c>
      <c r="AX476" s="19" t="n">
        <v>0</v>
      </c>
    </row>
    <row r="477">
      <c r="C477" s="19"/>
      <c r="D477" s="19"/>
      <c r="E477" s="19"/>
      <c r="F477" s="19"/>
      <c r="G477" s="19"/>
      <c r="H477" s="19"/>
      <c r="I477" s="19"/>
      <c r="J477" s="19"/>
      <c r="K477" s="19"/>
      <c r="L477" s="19"/>
      <c r="M477" s="19"/>
      <c r="N477" s="19"/>
      <c r="O477" s="19"/>
      <c r="P477" s="19"/>
      <c r="Q477" s="19"/>
      <c r="R477" s="19"/>
      <c r="S477" s="19"/>
      <c r="T477" s="19"/>
      <c r="U477" s="19"/>
      <c r="V477" s="19"/>
      <c r="W477" s="19"/>
      <c r="X477" s="19"/>
      <c r="Y477" s="19"/>
      <c r="Z477" s="19"/>
      <c r="AA477" s="19"/>
      <c r="AB477" s="19"/>
      <c r="AC477" s="19"/>
      <c r="AD477" s="19"/>
      <c r="AE477" s="19"/>
      <c r="AF477" s="19"/>
      <c r="AG477" s="19"/>
      <c r="AH477" s="19"/>
      <c r="AI477" s="19"/>
      <c r="AJ477" s="19"/>
      <c r="AK477" s="19"/>
      <c r="AL477" s="19"/>
      <c r="AM477" s="19"/>
      <c r="AN477" s="19"/>
      <c r="AO477" s="19"/>
      <c r="AP477" s="19"/>
      <c r="AQ477" s="19"/>
      <c r="AR477" s="19"/>
      <c r="AS477" s="19"/>
      <c r="AT477" s="19"/>
      <c r="AU477" s="19"/>
      <c r="AV477" s="19"/>
      <c r="AW477" s="19"/>
      <c r="AX477" s="19"/>
    </row>
    <row r="478">
      <c r="B478" s="7" t="s">
        <v>246</v>
      </c>
      <c r="C478" s="19"/>
      <c r="D478" s="19"/>
      <c r="E478" s="19"/>
      <c r="F478" s="19"/>
      <c r="G478" s="19"/>
      <c r="H478" s="19"/>
      <c r="I478" s="19"/>
      <c r="J478" s="19"/>
      <c r="K478" s="19"/>
      <c r="L478" s="19"/>
      <c r="M478" s="19"/>
      <c r="N478" s="19"/>
      <c r="O478" s="19"/>
      <c r="P478" s="19"/>
      <c r="Q478" s="19"/>
      <c r="R478" s="19"/>
      <c r="S478" s="19"/>
      <c r="T478" s="19"/>
      <c r="U478" s="19"/>
      <c r="V478" s="19"/>
      <c r="W478" s="19"/>
      <c r="X478" s="19"/>
      <c r="Y478" s="19"/>
      <c r="Z478" s="19"/>
      <c r="AA478" s="19"/>
      <c r="AB478" s="19"/>
      <c r="AC478" s="19"/>
      <c r="AD478" s="19"/>
      <c r="AE478" s="19"/>
      <c r="AF478" s="19"/>
      <c r="AG478" s="19"/>
      <c r="AH478" s="19"/>
      <c r="AI478" s="19"/>
      <c r="AJ478" s="19"/>
      <c r="AK478" s="19"/>
      <c r="AL478" s="19"/>
      <c r="AM478" s="19"/>
      <c r="AN478" s="19"/>
      <c r="AO478" s="19"/>
      <c r="AP478" s="19"/>
      <c r="AQ478" s="19"/>
      <c r="AR478" s="19"/>
      <c r="AS478" s="19"/>
      <c r="AT478" s="19"/>
      <c r="AU478" s="19"/>
      <c r="AV478" s="19"/>
      <c r="AW478" s="19"/>
      <c r="AX478" s="19"/>
    </row>
    <row r="479">
      <c r="B479" s="23" t="s">
        <v>79</v>
      </c>
      <c r="C479" s="19"/>
      <c r="D479" s="19"/>
      <c r="E479" s="19"/>
      <c r="F479" s="19"/>
      <c r="G479" s="19"/>
      <c r="H479" s="19"/>
      <c r="I479" s="19"/>
      <c r="J479" s="19"/>
      <c r="K479" s="19"/>
      <c r="L479" s="19"/>
      <c r="M479" s="19"/>
      <c r="N479" s="19"/>
      <c r="O479" s="19"/>
      <c r="P479" s="19"/>
      <c r="Q479" s="19"/>
      <c r="R479" s="19"/>
      <c r="S479" s="19"/>
      <c r="T479" s="19"/>
      <c r="U479" s="19"/>
      <c r="V479" s="19"/>
      <c r="W479" s="19"/>
      <c r="X479" s="19"/>
      <c r="Y479" s="19"/>
      <c r="Z479" s="19"/>
      <c r="AA479" s="19"/>
      <c r="AB479" s="19"/>
      <c r="AC479" s="19"/>
      <c r="AD479" s="19"/>
      <c r="AE479" s="19"/>
      <c r="AF479" s="19"/>
      <c r="AG479" s="19"/>
      <c r="AH479" s="19"/>
      <c r="AI479" s="19"/>
      <c r="AJ479" s="19"/>
      <c r="AK479" s="19"/>
      <c r="AL479" s="19"/>
      <c r="AM479" s="19"/>
      <c r="AN479" s="19"/>
      <c r="AO479" s="19"/>
      <c r="AP479" s="19"/>
      <c r="AQ479" s="19"/>
      <c r="AR479" s="19"/>
      <c r="AS479" s="19"/>
      <c r="AT479" s="19"/>
      <c r="AU479" s="19"/>
      <c r="AV479" s="19"/>
      <c r="AW479" s="19"/>
      <c r="AX479" s="19"/>
    </row>
    <row r="480">
      <c r="B480" t="s">
        <v>238</v>
      </c>
      <c r="C480" s="19" t="n">
        <v>0.0353909998333809</v>
      </c>
      <c r="D480" s="19" t="n">
        <v>0.0241904520861044</v>
      </c>
      <c r="E480" s="19" t="n">
        <v>0.0422989521370443</v>
      </c>
      <c r="F480" s="19" t="n">
        <v>0.0389543841620985</v>
      </c>
      <c r="G480" s="19" t="n">
        <v>0.0365018049789223</v>
      </c>
      <c r="H480" s="19" t="n">
        <v>0.0435830354447523</v>
      </c>
      <c r="I480" s="19" t="n">
        <v>0.0278804811827627</v>
      </c>
      <c r="J480" s="19"/>
      <c r="K480" s="19" t="n">
        <v>0.0317859002977817</v>
      </c>
      <c r="L480" s="19" t="n">
        <v>0.038940145274965</v>
      </c>
      <c r="M480" s="19"/>
      <c r="N480" s="19" t="n">
        <v>0.0401013445263081</v>
      </c>
      <c r="O480" s="19" t="n">
        <v>0.00982621899317446</v>
      </c>
      <c r="P480" s="19" t="n">
        <v>0.0404821390160328</v>
      </c>
      <c r="Q480" s="19" t="n">
        <v>0.0470465503744379</v>
      </c>
      <c r="R480" s="19" t="n">
        <v>0.0240152635815206</v>
      </c>
      <c r="S480" s="19" t="n">
        <v>0.0487081574486298</v>
      </c>
      <c r="T480" s="19" t="n">
        <v>0.0304648309651018</v>
      </c>
      <c r="U480" s="19" t="n">
        <v>0.0331986282761197</v>
      </c>
      <c r="V480" s="19" t="n">
        <v>0.0281629053868765</v>
      </c>
      <c r="W480" s="19" t="n">
        <v>0.0471600553617541</v>
      </c>
      <c r="X480" s="19" t="n">
        <v>0.0646750840849286</v>
      </c>
      <c r="Y480" s="19" t="n">
        <v>0.0203843060731533</v>
      </c>
      <c r="Z480" s="19"/>
      <c r="AA480" s="19" t="n">
        <v>0.0277747975934896</v>
      </c>
      <c r="AB480" s="19" t="n">
        <v>0.0253457352574967</v>
      </c>
      <c r="AC480" s="19" t="n">
        <v>0.0471766349282327</v>
      </c>
      <c r="AD480" s="19" t="n">
        <v>0.0445848243424872</v>
      </c>
      <c r="AE480" s="19"/>
      <c r="AF480" s="19" t="n">
        <v>0.0362930993301736</v>
      </c>
      <c r="AG480" s="19" t="n">
        <v>0.0395123582489729</v>
      </c>
      <c r="AH480" s="19" t="n">
        <v>0.0148685842635881</v>
      </c>
      <c r="AI480" s="19" t="n">
        <v>0.07066581550598</v>
      </c>
      <c r="AJ480" s="19" t="n">
        <v>0</v>
      </c>
      <c r="AK480" s="19" t="n">
        <v>0.095457945107349</v>
      </c>
      <c r="AL480" s="19" t="n">
        <v>0.0332910802063241</v>
      </c>
      <c r="AM480" s="19" t="n">
        <v>0</v>
      </c>
      <c r="AN480" s="19" t="n">
        <v>0.0132235681741297</v>
      </c>
      <c r="AO480" s="19" t="n">
        <v>0.0187416365503489</v>
      </c>
      <c r="AP480" s="19" t="n">
        <v>0.0497733068033161</v>
      </c>
      <c r="AQ480" s="19" t="n">
        <v>0.0262927887018875</v>
      </c>
      <c r="AR480" s="19" t="n">
        <v>0</v>
      </c>
      <c r="AS480" s="19" t="n">
        <v>0</v>
      </c>
      <c r="AT480" s="19" t="n">
        <v>0</v>
      </c>
      <c r="AU480" s="19" t="n">
        <v>0</v>
      </c>
      <c r="AV480" s="19" t="n">
        <v>0.21984154809506</v>
      </c>
      <c r="AW480" s="19" t="n">
        <v>0</v>
      </c>
      <c r="AX480" s="19" t="n">
        <v>0.242293032388405</v>
      </c>
    </row>
    <row r="481">
      <c r="B481" t="s">
        <v>239</v>
      </c>
      <c r="C481" s="19" t="n">
        <v>0.36038581434794</v>
      </c>
      <c r="D481" s="19" t="n">
        <v>0.166397312907754</v>
      </c>
      <c r="E481" s="19" t="n">
        <v>0.152030115314433</v>
      </c>
      <c r="F481" s="19" t="n">
        <v>0.19183351027084</v>
      </c>
      <c r="G481" s="19" t="n">
        <v>0.365426559589498</v>
      </c>
      <c r="H481" s="19" t="n">
        <v>0.482013423092837</v>
      </c>
      <c r="I481" s="19" t="n">
        <v>0.708452621087912</v>
      </c>
      <c r="J481" s="19"/>
      <c r="K481" s="19" t="n">
        <v>0.367863919476538</v>
      </c>
      <c r="L481" s="19" t="n">
        <v>0.353441470158329</v>
      </c>
      <c r="M481" s="19"/>
      <c r="N481" s="19" t="n">
        <v>0.229964453780546</v>
      </c>
      <c r="O481" s="19" t="n">
        <v>0.482088918174994</v>
      </c>
      <c r="P481" s="19" t="n">
        <v>0.393223262090047</v>
      </c>
      <c r="Q481" s="19" t="n">
        <v>0.352398734754147</v>
      </c>
      <c r="R481" s="19" t="n">
        <v>0.319612593842744</v>
      </c>
      <c r="S481" s="19" t="n">
        <v>0.238901664789676</v>
      </c>
      <c r="T481" s="19" t="n">
        <v>0.381295796500097</v>
      </c>
      <c r="U481" s="19" t="n">
        <v>0.342602118467571</v>
      </c>
      <c r="V481" s="19" t="n">
        <v>0.371506864328974</v>
      </c>
      <c r="W481" s="19" t="n">
        <v>0.475317014043406</v>
      </c>
      <c r="X481" s="19" t="n">
        <v>0.424220830696909</v>
      </c>
      <c r="Y481" s="19" t="n">
        <v>0.312187170702638</v>
      </c>
      <c r="Z481" s="19"/>
      <c r="AA481" s="19" t="n">
        <v>0.368396452059983</v>
      </c>
      <c r="AB481" s="19" t="n">
        <v>0.41354656150047</v>
      </c>
      <c r="AC481" s="19" t="n">
        <v>0.312319195717967</v>
      </c>
      <c r="AD481" s="19" t="n">
        <v>0.336306065869949</v>
      </c>
      <c r="AE481" s="19"/>
      <c r="AF481" s="19" t="n">
        <v>0.209301364485002</v>
      </c>
      <c r="AG481" s="19" t="n">
        <v>0.555401431275859</v>
      </c>
      <c r="AH481" s="19" t="n">
        <v>0.381683155282366</v>
      </c>
      <c r="AI481" s="19" t="n">
        <v>0.112996561365558</v>
      </c>
      <c r="AJ481" s="19" t="n">
        <v>0.282754679885122</v>
      </c>
      <c r="AK481" s="19" t="n">
        <v>0.228654721821008</v>
      </c>
      <c r="AL481" s="19" t="n">
        <v>0.0999524451385343</v>
      </c>
      <c r="AM481" s="19" t="n">
        <v>0</v>
      </c>
      <c r="AN481" s="19" t="n">
        <v>0.234724117066419</v>
      </c>
      <c r="AO481" s="19" t="n">
        <v>0.160400162743919</v>
      </c>
      <c r="AP481" s="19" t="n">
        <v>0.0504249261735492</v>
      </c>
      <c r="AQ481" s="19" t="n">
        <v>0.316436063650436</v>
      </c>
      <c r="AR481" s="19" t="n">
        <v>0.606835051392168</v>
      </c>
      <c r="AS481" s="19" t="n">
        <v>0.186610874646273</v>
      </c>
      <c r="AT481" s="19" t="n">
        <v>0.314801217298716</v>
      </c>
      <c r="AU481" s="19" t="n">
        <v>0</v>
      </c>
      <c r="AV481" s="19" t="n">
        <v>0</v>
      </c>
      <c r="AW481" s="19" t="n">
        <v>0</v>
      </c>
      <c r="AX481" s="19" t="n">
        <v>0.277914084528257</v>
      </c>
    </row>
    <row r="482">
      <c r="B482" t="s">
        <v>240</v>
      </c>
      <c r="C482" s="19" t="n">
        <v>0.107910694778765</v>
      </c>
      <c r="D482" s="19" t="n">
        <v>0.16312457694158</v>
      </c>
      <c r="E482" s="19" t="n">
        <v>0.194836678925149</v>
      </c>
      <c r="F482" s="19" t="n">
        <v>0.122456480210255</v>
      </c>
      <c r="G482" s="19" t="n">
        <v>0.102697843920201</v>
      </c>
      <c r="H482" s="19" t="n">
        <v>0.0672467719980391</v>
      </c>
      <c r="I482" s="19" t="n">
        <v>0.0206018052270318</v>
      </c>
      <c r="J482" s="19"/>
      <c r="K482" s="19" t="n">
        <v>0.119897832815388</v>
      </c>
      <c r="L482" s="19" t="n">
        <v>0.0963268203533358</v>
      </c>
      <c r="M482" s="19"/>
      <c r="N482" s="19" t="n">
        <v>0.157675800355753</v>
      </c>
      <c r="O482" s="19" t="n">
        <v>0.0794883639113311</v>
      </c>
      <c r="P482" s="19" t="n">
        <v>0.0982403047296962</v>
      </c>
      <c r="Q482" s="19" t="n">
        <v>0.097393578444884</v>
      </c>
      <c r="R482" s="19" t="n">
        <v>0.114835937556836</v>
      </c>
      <c r="S482" s="19" t="n">
        <v>0.121168147099723</v>
      </c>
      <c r="T482" s="19" t="n">
        <v>0.112276613061754</v>
      </c>
      <c r="U482" s="19" t="n">
        <v>0.093716632594648</v>
      </c>
      <c r="V482" s="19" t="n">
        <v>0.0885683643954882</v>
      </c>
      <c r="W482" s="19" t="n">
        <v>0.094192601493328</v>
      </c>
      <c r="X482" s="19" t="n">
        <v>0.122486079659094</v>
      </c>
      <c r="Y482" s="19" t="n">
        <v>0.0954921282529645</v>
      </c>
      <c r="Z482" s="19"/>
      <c r="AA482" s="19" t="n">
        <v>0.0913270648935006</v>
      </c>
      <c r="AB482" s="19" t="n">
        <v>0.08360568816699</v>
      </c>
      <c r="AC482" s="19" t="n">
        <v>0.150003634170296</v>
      </c>
      <c r="AD482" s="19" t="n">
        <v>0.116778033634348</v>
      </c>
      <c r="AE482" s="19"/>
      <c r="AF482" s="19" t="n">
        <v>0.197915457744113</v>
      </c>
      <c r="AG482" s="19" t="n">
        <v>0.0455632260376442</v>
      </c>
      <c r="AH482" s="19" t="n">
        <v>0.0912214736726284</v>
      </c>
      <c r="AI482" s="19" t="n">
        <v>0.221133200811065</v>
      </c>
      <c r="AJ482" s="19" t="n">
        <v>0.163386814914564</v>
      </c>
      <c r="AK482" s="19" t="n">
        <v>0.0808937911377563</v>
      </c>
      <c r="AL482" s="19" t="n">
        <v>0.157542367746657</v>
      </c>
      <c r="AM482" s="19" t="n">
        <v>0</v>
      </c>
      <c r="AN482" s="19" t="n">
        <v>0.130463429034884</v>
      </c>
      <c r="AO482" s="19" t="n">
        <v>0.13920494194574</v>
      </c>
      <c r="AP482" s="19" t="n">
        <v>0.294147617201794</v>
      </c>
      <c r="AQ482" s="19" t="n">
        <v>0.122595222465655</v>
      </c>
      <c r="AR482" s="19" t="n">
        <v>0.194524245347719</v>
      </c>
      <c r="AS482" s="19" t="n">
        <v>0.108789265320331</v>
      </c>
      <c r="AT482" s="19" t="n">
        <v>0.296096190633258</v>
      </c>
      <c r="AU482" s="19" t="n">
        <v>0.504380017574563</v>
      </c>
      <c r="AV482" s="19" t="n">
        <v>0.228232715694206</v>
      </c>
      <c r="AW482" s="19" t="n">
        <v>0.381473957467181</v>
      </c>
      <c r="AX482" s="19" t="n">
        <v>0.259244151683178</v>
      </c>
    </row>
    <row r="483">
      <c r="B483" t="s">
        <v>241</v>
      </c>
      <c r="C483" s="19" t="n">
        <v>0.471682514474483</v>
      </c>
      <c r="D483" s="19" t="n">
        <v>0.604238077807664</v>
      </c>
      <c r="E483" s="19" t="n">
        <v>0.581295746408259</v>
      </c>
      <c r="F483" s="19" t="n">
        <v>0.613491200887947</v>
      </c>
      <c r="G483" s="19" t="n">
        <v>0.480952075590708</v>
      </c>
      <c r="H483" s="19" t="n">
        <v>0.380117045040907</v>
      </c>
      <c r="I483" s="19" t="n">
        <v>0.234227135284108</v>
      </c>
      <c r="J483" s="19"/>
      <c r="K483" s="19" t="n">
        <v>0.458682204490491</v>
      </c>
      <c r="L483" s="19" t="n">
        <v>0.483849457886277</v>
      </c>
      <c r="M483" s="19"/>
      <c r="N483" s="19" t="n">
        <v>0.526494578764635</v>
      </c>
      <c r="O483" s="19" t="n">
        <v>0.417628500578904</v>
      </c>
      <c r="P483" s="19" t="n">
        <v>0.462765097240372</v>
      </c>
      <c r="Q483" s="19" t="n">
        <v>0.491863853520264</v>
      </c>
      <c r="R483" s="19" t="n">
        <v>0.529790464416657</v>
      </c>
      <c r="S483" s="19" t="n">
        <v>0.544432865856916</v>
      </c>
      <c r="T483" s="19" t="n">
        <v>0.445139514058124</v>
      </c>
      <c r="U483" s="19" t="n">
        <v>0.496522104023437</v>
      </c>
      <c r="V483" s="19" t="n">
        <v>0.471158140087471</v>
      </c>
      <c r="W483" s="19" t="n">
        <v>0.377737336857566</v>
      </c>
      <c r="X483" s="19" t="n">
        <v>0.368246798331171</v>
      </c>
      <c r="Y483" s="19" t="n">
        <v>0.554766199443895</v>
      </c>
      <c r="Z483" s="19"/>
      <c r="AA483" s="19" t="n">
        <v>0.50381569140053</v>
      </c>
      <c r="AB483" s="19" t="n">
        <v>0.451213113807023</v>
      </c>
      <c r="AC483" s="19" t="n">
        <v>0.466148078290235</v>
      </c>
      <c r="AD483" s="19" t="n">
        <v>0.465366197516145</v>
      </c>
      <c r="AE483" s="19"/>
      <c r="AF483" s="19" t="n">
        <v>0.527836293732615</v>
      </c>
      <c r="AG483" s="19" t="n">
        <v>0.345143764244124</v>
      </c>
      <c r="AH483" s="19" t="n">
        <v>0.488931685557913</v>
      </c>
      <c r="AI483" s="19" t="n">
        <v>0.585722944068191</v>
      </c>
      <c r="AJ483" s="19" t="n">
        <v>0.449493168155215</v>
      </c>
      <c r="AK483" s="19" t="n">
        <v>0.548628328748048</v>
      </c>
      <c r="AL483" s="19" t="n">
        <v>0.680732974822485</v>
      </c>
      <c r="AM483" s="19" t="n">
        <v>1</v>
      </c>
      <c r="AN483" s="19" t="n">
        <v>0.621588885724567</v>
      </c>
      <c r="AO483" s="19" t="n">
        <v>0.643374746107829</v>
      </c>
      <c r="AP483" s="19" t="n">
        <v>0.60565414982134</v>
      </c>
      <c r="AQ483" s="19" t="n">
        <v>0.46914866733511</v>
      </c>
      <c r="AR483" s="19" t="n">
        <v>0.198640703260114</v>
      </c>
      <c r="AS483" s="19" t="n">
        <v>0.704599860033396</v>
      </c>
      <c r="AT483" s="19" t="n">
        <v>0.389102592068026</v>
      </c>
      <c r="AU483" s="19" t="n">
        <v>0.495619982425437</v>
      </c>
      <c r="AV483" s="19" t="n">
        <v>0.551925736210734</v>
      </c>
      <c r="AW483" s="19" t="n">
        <v>0.618526042532819</v>
      </c>
      <c r="AX483" s="19" t="n">
        <v>0.22054873140016</v>
      </c>
    </row>
    <row r="484">
      <c r="B484" t="s">
        <v>242</v>
      </c>
      <c r="C484" s="19" t="n">
        <v>0.0246299765654312</v>
      </c>
      <c r="D484" s="19" t="n">
        <v>0.0420495802568974</v>
      </c>
      <c r="E484" s="19" t="n">
        <v>0.0295385072151145</v>
      </c>
      <c r="F484" s="19" t="n">
        <v>0.03326442446886</v>
      </c>
      <c r="G484" s="19" t="n">
        <v>0.0144217159206716</v>
      </c>
      <c r="H484" s="19" t="n">
        <v>0.0270397244234652</v>
      </c>
      <c r="I484" s="19" t="n">
        <v>0.00883795721818545</v>
      </c>
      <c r="J484" s="19"/>
      <c r="K484" s="19" t="n">
        <v>0.0217701429198021</v>
      </c>
      <c r="L484" s="19" t="n">
        <v>0.027442106327093</v>
      </c>
      <c r="M484" s="19"/>
      <c r="N484" s="19" t="n">
        <v>0.0457638225727581</v>
      </c>
      <c r="O484" s="19" t="n">
        <v>0.0109679983415967</v>
      </c>
      <c r="P484" s="19" t="n">
        <v>0.00528919692385153</v>
      </c>
      <c r="Q484" s="19" t="n">
        <v>0.0112972829062675</v>
      </c>
      <c r="R484" s="19" t="n">
        <v>0.0117457406022433</v>
      </c>
      <c r="S484" s="19" t="n">
        <v>0.0467891648050556</v>
      </c>
      <c r="T484" s="19" t="n">
        <v>0.0308232454149228</v>
      </c>
      <c r="U484" s="19" t="n">
        <v>0.0339605166382243</v>
      </c>
      <c r="V484" s="19" t="n">
        <v>0.0406037258011911</v>
      </c>
      <c r="W484" s="19" t="n">
        <v>0.0055929922439467</v>
      </c>
      <c r="X484" s="19" t="n">
        <v>0.0203712072278977</v>
      </c>
      <c r="Y484" s="19" t="n">
        <v>0.0171701955273488</v>
      </c>
      <c r="Z484" s="19"/>
      <c r="AA484" s="19" t="n">
        <v>0.00868599405249721</v>
      </c>
      <c r="AB484" s="19" t="n">
        <v>0.0262889012680204</v>
      </c>
      <c r="AC484" s="19" t="n">
        <v>0.0243524568932702</v>
      </c>
      <c r="AD484" s="19" t="n">
        <v>0.0369648786370698</v>
      </c>
      <c r="AE484" s="19"/>
      <c r="AF484" s="19" t="n">
        <v>0.0286537847080964</v>
      </c>
      <c r="AG484" s="19" t="n">
        <v>0.0143792201933998</v>
      </c>
      <c r="AH484" s="19" t="n">
        <v>0.0232951012235045</v>
      </c>
      <c r="AI484" s="19" t="n">
        <v>0.00948147824920541</v>
      </c>
      <c r="AJ484" s="19" t="n">
        <v>0.104365337045099</v>
      </c>
      <c r="AK484" s="19" t="n">
        <v>0.0463652131858389</v>
      </c>
      <c r="AL484" s="19" t="n">
        <v>0.0284811320859993</v>
      </c>
      <c r="AM484" s="19" t="n">
        <v>0</v>
      </c>
      <c r="AN484" s="19" t="n">
        <v>0</v>
      </c>
      <c r="AO484" s="19" t="n">
        <v>0.0382785126521633</v>
      </c>
      <c r="AP484" s="19" t="n">
        <v>0</v>
      </c>
      <c r="AQ484" s="19" t="n">
        <v>0.0655272578469116</v>
      </c>
      <c r="AR484" s="19" t="n">
        <v>0</v>
      </c>
      <c r="AS484" s="19" t="n">
        <v>0</v>
      </c>
      <c r="AT484" s="19" t="n">
        <v>0</v>
      </c>
      <c r="AU484" s="19" t="n">
        <v>0</v>
      </c>
      <c r="AV484" s="19" t="n">
        <v>0</v>
      </c>
      <c r="AW484" s="19" t="n">
        <v>0</v>
      </c>
      <c r="AX484" s="19" t="n">
        <v>0</v>
      </c>
    </row>
    <row r="485">
      <c r="C485" s="19"/>
      <c r="D485" s="19"/>
      <c r="E485" s="19"/>
      <c r="F485" s="19"/>
      <c r="G485" s="19"/>
      <c r="H485" s="19"/>
      <c r="I485" s="19"/>
      <c r="J485" s="19"/>
      <c r="K485" s="19"/>
      <c r="L485" s="19"/>
      <c r="M485" s="19"/>
      <c r="N485" s="19"/>
      <c r="O485" s="19"/>
      <c r="P485" s="19"/>
      <c r="Q485" s="19"/>
      <c r="R485" s="19"/>
      <c r="S485" s="19"/>
      <c r="T485" s="19"/>
      <c r="U485" s="19"/>
      <c r="V485" s="19"/>
      <c r="W485" s="19"/>
      <c r="X485" s="19"/>
      <c r="Y485" s="19"/>
      <c r="Z485" s="19"/>
      <c r="AA485" s="19"/>
      <c r="AB485" s="19"/>
      <c r="AC485" s="19"/>
      <c r="AD485" s="19"/>
      <c r="AE485" s="19"/>
      <c r="AF485" s="19"/>
      <c r="AG485" s="19"/>
      <c r="AH485" s="19"/>
      <c r="AI485" s="19"/>
      <c r="AJ485" s="19"/>
      <c r="AK485" s="19"/>
      <c r="AL485" s="19"/>
      <c r="AM485" s="19"/>
      <c r="AN485" s="19"/>
      <c r="AO485" s="19"/>
      <c r="AP485" s="19"/>
      <c r="AQ485" s="19"/>
      <c r="AR485" s="19"/>
      <c r="AS485" s="19"/>
      <c r="AT485" s="19"/>
      <c r="AU485" s="19"/>
      <c r="AV485" s="19"/>
      <c r="AW485" s="19"/>
      <c r="AX485" s="19"/>
    </row>
    <row r="486">
      <c r="B486" s="7" t="s">
        <v>247</v>
      </c>
      <c r="C486" s="19"/>
      <c r="D486" s="19"/>
      <c r="E486" s="19"/>
      <c r="F486" s="19"/>
      <c r="G486" s="19"/>
      <c r="H486" s="19"/>
      <c r="I486" s="19"/>
      <c r="J486" s="19"/>
      <c r="K486" s="19"/>
      <c r="L486" s="19"/>
      <c r="M486" s="19"/>
      <c r="N486" s="19"/>
      <c r="O486" s="19"/>
      <c r="P486" s="19"/>
      <c r="Q486" s="19"/>
      <c r="R486" s="19"/>
      <c r="S486" s="19"/>
      <c r="T486" s="19"/>
      <c r="U486" s="19"/>
      <c r="V486" s="19"/>
      <c r="W486" s="19"/>
      <c r="X486" s="19"/>
      <c r="Y486" s="19"/>
      <c r="Z486" s="19"/>
      <c r="AA486" s="19"/>
      <c r="AB486" s="19"/>
      <c r="AC486" s="19"/>
      <c r="AD486" s="19"/>
      <c r="AE486" s="19"/>
      <c r="AF486" s="19"/>
      <c r="AG486" s="19"/>
      <c r="AH486" s="19"/>
      <c r="AI486" s="19"/>
      <c r="AJ486" s="19"/>
      <c r="AK486" s="19"/>
      <c r="AL486" s="19"/>
      <c r="AM486" s="19"/>
      <c r="AN486" s="19"/>
      <c r="AO486" s="19"/>
      <c r="AP486" s="19"/>
      <c r="AQ486" s="19"/>
      <c r="AR486" s="19"/>
      <c r="AS486" s="19"/>
      <c r="AT486" s="19"/>
      <c r="AU486" s="19"/>
      <c r="AV486" s="19"/>
      <c r="AW486" s="19"/>
      <c r="AX486" s="19"/>
    </row>
    <row r="487">
      <c r="B487" s="23" t="s">
        <v>79</v>
      </c>
      <c r="C487" s="19"/>
      <c r="D487" s="19"/>
      <c r="E487" s="19"/>
      <c r="F487" s="19"/>
      <c r="G487" s="19"/>
      <c r="H487" s="19"/>
      <c r="I487" s="19"/>
      <c r="J487" s="19"/>
      <c r="K487" s="19"/>
      <c r="L487" s="19"/>
      <c r="M487" s="19"/>
      <c r="N487" s="19"/>
      <c r="O487" s="19"/>
      <c r="P487" s="19"/>
      <c r="Q487" s="19"/>
      <c r="R487" s="19"/>
      <c r="S487" s="19"/>
      <c r="T487" s="19"/>
      <c r="U487" s="19"/>
      <c r="V487" s="19"/>
      <c r="W487" s="19"/>
      <c r="X487" s="19"/>
      <c r="Y487" s="19"/>
      <c r="Z487" s="19"/>
      <c r="AA487" s="19"/>
      <c r="AB487" s="19"/>
      <c r="AC487" s="19"/>
      <c r="AD487" s="19"/>
      <c r="AE487" s="19"/>
      <c r="AF487" s="19"/>
      <c r="AG487" s="19"/>
      <c r="AH487" s="19"/>
      <c r="AI487" s="19"/>
      <c r="AJ487" s="19"/>
      <c r="AK487" s="19"/>
      <c r="AL487" s="19"/>
      <c r="AM487" s="19"/>
      <c r="AN487" s="19"/>
      <c r="AO487" s="19"/>
      <c r="AP487" s="19"/>
      <c r="AQ487" s="19"/>
      <c r="AR487" s="19"/>
      <c r="AS487" s="19"/>
      <c r="AT487" s="19"/>
      <c r="AU487" s="19"/>
      <c r="AV487" s="19"/>
      <c r="AW487" s="19"/>
      <c r="AX487" s="19"/>
    </row>
    <row r="488">
      <c r="B488" t="s">
        <v>238</v>
      </c>
      <c r="C488" s="19" t="n">
        <v>0.055728094008092</v>
      </c>
      <c r="D488" s="19" t="n">
        <v>0.0571619713662765</v>
      </c>
      <c r="E488" s="19" t="n">
        <v>0.045746569701104</v>
      </c>
      <c r="F488" s="19" t="n">
        <v>0.04784944679895</v>
      </c>
      <c r="G488" s="19" t="n">
        <v>0.0553453899520636</v>
      </c>
      <c r="H488" s="19" t="n">
        <v>0.0712655306123596</v>
      </c>
      <c r="I488" s="19" t="n">
        <v>0.0591661364675313</v>
      </c>
      <c r="J488" s="19"/>
      <c r="K488" s="19" t="n">
        <v>0.0501633070453641</v>
      </c>
      <c r="L488" s="19" t="n">
        <v>0.0612075691141521</v>
      </c>
      <c r="M488" s="19"/>
      <c r="N488" s="19" t="n">
        <v>0.0352148332087734</v>
      </c>
      <c r="O488" s="19" t="n">
        <v>0.0537750756673</v>
      </c>
      <c r="P488" s="19" t="n">
        <v>0.0593022175773406</v>
      </c>
      <c r="Q488" s="19" t="n">
        <v>0.0634810734295762</v>
      </c>
      <c r="R488" s="19" t="n">
        <v>0.0239467160285087</v>
      </c>
      <c r="S488" s="19" t="n">
        <v>0.0678324198049352</v>
      </c>
      <c r="T488" s="19" t="n">
        <v>0.100567499513196</v>
      </c>
      <c r="U488" s="19" t="n">
        <v>0.0430066910900465</v>
      </c>
      <c r="V488" s="19" t="n">
        <v>0.0376420767520976</v>
      </c>
      <c r="W488" s="19" t="n">
        <v>0.0824312056210062</v>
      </c>
      <c r="X488" s="19" t="n">
        <v>0.0621089908096911</v>
      </c>
      <c r="Y488" s="19" t="n">
        <v>0.0377690501893737</v>
      </c>
      <c r="Z488" s="19"/>
      <c r="AA488" s="19" t="n">
        <v>0.038992999906286</v>
      </c>
      <c r="AB488" s="19" t="n">
        <v>0.045848966631535</v>
      </c>
      <c r="AC488" s="19" t="n">
        <v>0.0713253086691956</v>
      </c>
      <c r="AD488" s="19" t="n">
        <v>0.0698209713229856</v>
      </c>
      <c r="AE488" s="19"/>
      <c r="AF488" s="19" t="n">
        <v>0.0463547391652169</v>
      </c>
      <c r="AG488" s="19" t="n">
        <v>0.0625143232785743</v>
      </c>
      <c r="AH488" s="19" t="n">
        <v>0.0319864954610184</v>
      </c>
      <c r="AI488" s="19" t="n">
        <v>0.0785892547623952</v>
      </c>
      <c r="AJ488" s="19" t="n">
        <v>0.0676245974190558</v>
      </c>
      <c r="AK488" s="19" t="n">
        <v>0.056732357806802</v>
      </c>
      <c r="AL488" s="19" t="n">
        <v>0.0529618613040977</v>
      </c>
      <c r="AM488" s="19" t="n">
        <v>0</v>
      </c>
      <c r="AN488" s="19" t="n">
        <v>0.029014006790581</v>
      </c>
      <c r="AO488" s="19" t="n">
        <v>0.0315752994381547</v>
      </c>
      <c r="AP488" s="19" t="n">
        <v>0.0527702542932562</v>
      </c>
      <c r="AQ488" s="19" t="n">
        <v>0.0939426443833577</v>
      </c>
      <c r="AR488" s="19" t="n">
        <v>0</v>
      </c>
      <c r="AS488" s="19" t="n">
        <v>0</v>
      </c>
      <c r="AT488" s="19" t="n">
        <v>0</v>
      </c>
      <c r="AU488" s="19" t="n">
        <v>0</v>
      </c>
      <c r="AV488" s="19" t="n">
        <v>0</v>
      </c>
      <c r="AW488" s="19" t="n">
        <v>0</v>
      </c>
      <c r="AX488" s="19" t="n">
        <v>0</v>
      </c>
    </row>
    <row r="489">
      <c r="B489" t="s">
        <v>239</v>
      </c>
      <c r="C489" s="19" t="n">
        <v>0.504351182232562</v>
      </c>
      <c r="D489" s="19" t="n">
        <v>0.332130029282212</v>
      </c>
      <c r="E489" s="19" t="n">
        <v>0.297215146538653</v>
      </c>
      <c r="F489" s="19" t="n">
        <v>0.391740400881507</v>
      </c>
      <c r="G489" s="19" t="n">
        <v>0.570472698655075</v>
      </c>
      <c r="H489" s="19" t="n">
        <v>0.635618064819785</v>
      </c>
      <c r="I489" s="19" t="n">
        <v>0.735681343607748</v>
      </c>
      <c r="J489" s="19"/>
      <c r="K489" s="19" t="n">
        <v>0.486087581786929</v>
      </c>
      <c r="L489" s="19" t="n">
        <v>0.522644308756342</v>
      </c>
      <c r="M489" s="19"/>
      <c r="N489" s="19" t="n">
        <v>0.357106296653409</v>
      </c>
      <c r="O489" s="19" t="n">
        <v>0.612949257015951</v>
      </c>
      <c r="P489" s="19" t="n">
        <v>0.483209874336148</v>
      </c>
      <c r="Q489" s="19" t="n">
        <v>0.566810283578758</v>
      </c>
      <c r="R489" s="19" t="n">
        <v>0.527512167702426</v>
      </c>
      <c r="S489" s="19" t="n">
        <v>0.484480701555463</v>
      </c>
      <c r="T489" s="19" t="n">
        <v>0.503483056742189</v>
      </c>
      <c r="U489" s="19" t="n">
        <v>0.503483818111754</v>
      </c>
      <c r="V489" s="19" t="n">
        <v>0.470973898450739</v>
      </c>
      <c r="W489" s="19" t="n">
        <v>0.556436616255051</v>
      </c>
      <c r="X489" s="19" t="n">
        <v>0.631360590425876</v>
      </c>
      <c r="Y489" s="19" t="n">
        <v>0.3496354013871</v>
      </c>
      <c r="Z489" s="19"/>
      <c r="AA489" s="19" t="n">
        <v>0.450205973744287</v>
      </c>
      <c r="AB489" s="19" t="n">
        <v>0.544256424880815</v>
      </c>
      <c r="AC489" s="19" t="n">
        <v>0.473958071377012</v>
      </c>
      <c r="AD489" s="19" t="n">
        <v>0.551372939146105</v>
      </c>
      <c r="AE489" s="19"/>
      <c r="AF489" s="19" t="n">
        <v>0.285991548293012</v>
      </c>
      <c r="AG489" s="19" t="n">
        <v>0.681708224118171</v>
      </c>
      <c r="AH489" s="19" t="n">
        <v>0.551531072866928</v>
      </c>
      <c r="AI489" s="19" t="n">
        <v>0.210291950737948</v>
      </c>
      <c r="AJ489" s="19" t="n">
        <v>0.401879489999458</v>
      </c>
      <c r="AK489" s="19" t="n">
        <v>0.335794122746066</v>
      </c>
      <c r="AL489" s="19" t="n">
        <v>0.271421022221821</v>
      </c>
      <c r="AM489" s="19" t="n">
        <v>0.465554238906898</v>
      </c>
      <c r="AN489" s="19" t="n">
        <v>0.374679208519033</v>
      </c>
      <c r="AO489" s="19" t="n">
        <v>0.404842529100908</v>
      </c>
      <c r="AP489" s="19" t="n">
        <v>0.293556270889203</v>
      </c>
      <c r="AQ489" s="19" t="n">
        <v>0.514938956579173</v>
      </c>
      <c r="AR489" s="19" t="n">
        <v>0.70872418621442</v>
      </c>
      <c r="AS489" s="19" t="n">
        <v>0.217621145529529</v>
      </c>
      <c r="AT489" s="19" t="n">
        <v>0.389102592068026</v>
      </c>
      <c r="AU489" s="19" t="n">
        <v>0</v>
      </c>
      <c r="AV489" s="19" t="n">
        <v>0</v>
      </c>
      <c r="AW489" s="19" t="n">
        <v>0.705272611914786</v>
      </c>
      <c r="AX489" s="19" t="n">
        <v>0.462841763788565</v>
      </c>
    </row>
    <row r="490">
      <c r="B490" t="s">
        <v>240</v>
      </c>
      <c r="C490" s="19" t="n">
        <v>0.106717027642368</v>
      </c>
      <c r="D490" s="19" t="n">
        <v>0.190619844035701</v>
      </c>
      <c r="E490" s="19" t="n">
        <v>0.209425898837867</v>
      </c>
      <c r="F490" s="19" t="n">
        <v>0.106712677645265</v>
      </c>
      <c r="G490" s="19" t="n">
        <v>0.0786048945994633</v>
      </c>
      <c r="H490" s="19" t="n">
        <v>0.0482228042326459</v>
      </c>
      <c r="I490" s="19" t="n">
        <v>0.0300136848788706</v>
      </c>
      <c r="J490" s="19"/>
      <c r="K490" s="19" t="n">
        <v>0.13047204839279</v>
      </c>
      <c r="L490" s="19" t="n">
        <v>0.0836580043282101</v>
      </c>
      <c r="M490" s="19"/>
      <c r="N490" s="19" t="n">
        <v>0.152240626583812</v>
      </c>
      <c r="O490" s="19" t="n">
        <v>0.0761511933446499</v>
      </c>
      <c r="P490" s="19" t="n">
        <v>0.109499131803589</v>
      </c>
      <c r="Q490" s="19" t="n">
        <v>0.0743277456369383</v>
      </c>
      <c r="R490" s="19" t="n">
        <v>0.126669801856238</v>
      </c>
      <c r="S490" s="19" t="n">
        <v>0.0809162842733584</v>
      </c>
      <c r="T490" s="19" t="n">
        <v>0.115567865560777</v>
      </c>
      <c r="U490" s="19" t="n">
        <v>0.115480044173123</v>
      </c>
      <c r="V490" s="19" t="n">
        <v>0.131268975288891</v>
      </c>
      <c r="W490" s="19" t="n">
        <v>0.0936679060222865</v>
      </c>
      <c r="X490" s="19" t="n">
        <v>0.0815259383463785</v>
      </c>
      <c r="Y490" s="19" t="n">
        <v>0.103775417800257</v>
      </c>
      <c r="Z490" s="19"/>
      <c r="AA490" s="19" t="n">
        <v>0.116703831562826</v>
      </c>
      <c r="AB490" s="19" t="n">
        <v>0.0672838988815976</v>
      </c>
      <c r="AC490" s="19" t="n">
        <v>0.157436115258222</v>
      </c>
      <c r="AD490" s="19" t="n">
        <v>0.0949744400009328</v>
      </c>
      <c r="AE490" s="19"/>
      <c r="AF490" s="19" t="n">
        <v>0.272027636188953</v>
      </c>
      <c r="AG490" s="19" t="n">
        <v>0.0285624873310447</v>
      </c>
      <c r="AH490" s="19" t="n">
        <v>0.0815433721872536</v>
      </c>
      <c r="AI490" s="19" t="n">
        <v>0.267714819670704</v>
      </c>
      <c r="AJ490" s="19" t="n">
        <v>0.0875106568010702</v>
      </c>
      <c r="AK490" s="19" t="n">
        <v>0.174925796106928</v>
      </c>
      <c r="AL490" s="19" t="n">
        <v>0.190605104283343</v>
      </c>
      <c r="AM490" s="19" t="n">
        <v>0.534445761093102</v>
      </c>
      <c r="AN490" s="19" t="n">
        <v>0.171903664125546</v>
      </c>
      <c r="AO490" s="19" t="n">
        <v>0.115204294877333</v>
      </c>
      <c r="AP490" s="19" t="n">
        <v>0.22588917841358</v>
      </c>
      <c r="AQ490" s="19" t="n">
        <v>0.0813032566053408</v>
      </c>
      <c r="AR490" s="19" t="n">
        <v>0</v>
      </c>
      <c r="AS490" s="19" t="n">
        <v>0.0777789944370755</v>
      </c>
      <c r="AT490" s="19" t="n">
        <v>0</v>
      </c>
      <c r="AU490" s="19" t="n">
        <v>1</v>
      </c>
      <c r="AV490" s="19" t="n">
        <v>0.379175517237897</v>
      </c>
      <c r="AW490" s="19" t="n">
        <v>0</v>
      </c>
      <c r="AX490" s="19" t="n">
        <v>0.259244151683178</v>
      </c>
    </row>
    <row r="491">
      <c r="B491" t="s">
        <v>241</v>
      </c>
      <c r="C491" s="19" t="n">
        <v>0.301861153629399</v>
      </c>
      <c r="D491" s="19" t="n">
        <v>0.369616791859812</v>
      </c>
      <c r="E491" s="19" t="n">
        <v>0.410438184496059</v>
      </c>
      <c r="F491" s="19" t="n">
        <v>0.413516823497461</v>
      </c>
      <c r="G491" s="19" t="n">
        <v>0.28205640014655</v>
      </c>
      <c r="H491" s="19" t="n">
        <v>0.205210064564833</v>
      </c>
      <c r="I491" s="19" t="n">
        <v>0.159423598542328</v>
      </c>
      <c r="J491" s="19"/>
      <c r="K491" s="19" t="n">
        <v>0.304051809680449</v>
      </c>
      <c r="L491" s="19" t="n">
        <v>0.299052982618406</v>
      </c>
      <c r="M491" s="19"/>
      <c r="N491" s="19" t="n">
        <v>0.41073730170641</v>
      </c>
      <c r="O491" s="19" t="n">
        <v>0.232362359710605</v>
      </c>
      <c r="P491" s="19" t="n">
        <v>0.325591204553115</v>
      </c>
      <c r="Q491" s="19" t="n">
        <v>0.284851153918824</v>
      </c>
      <c r="R491" s="19" t="n">
        <v>0.298667819157548</v>
      </c>
      <c r="S491" s="19" t="n">
        <v>0.313536254658692</v>
      </c>
      <c r="T491" s="19" t="n">
        <v>0.23792217561378</v>
      </c>
      <c r="U491" s="19" t="n">
        <v>0.293546127501738</v>
      </c>
      <c r="V491" s="19" t="n">
        <v>0.342672960123604</v>
      </c>
      <c r="W491" s="19" t="n">
        <v>0.233126639837615</v>
      </c>
      <c r="X491" s="19" t="n">
        <v>0.194778585794243</v>
      </c>
      <c r="Y491" s="19" t="n">
        <v>0.474797986678187</v>
      </c>
      <c r="Z491" s="19"/>
      <c r="AA491" s="19" t="n">
        <v>0.375452980860741</v>
      </c>
      <c r="AB491" s="19" t="n">
        <v>0.310030969137705</v>
      </c>
      <c r="AC491" s="19" t="n">
        <v>0.277670256790341</v>
      </c>
      <c r="AD491" s="19" t="n">
        <v>0.230888168195397</v>
      </c>
      <c r="AE491" s="19"/>
      <c r="AF491" s="19" t="n">
        <v>0.37643268129935</v>
      </c>
      <c r="AG491" s="19" t="n">
        <v>0.207366249046422</v>
      </c>
      <c r="AH491" s="19" t="n">
        <v>0.320306227545771</v>
      </c>
      <c r="AI491" s="19" t="n">
        <v>0.423240806418257</v>
      </c>
      <c r="AJ491" s="19" t="n">
        <v>0.311323018695451</v>
      </c>
      <c r="AK491" s="19" t="n">
        <v>0.41795474789598</v>
      </c>
      <c r="AL491" s="19" t="n">
        <v>0.442369337051976</v>
      </c>
      <c r="AM491" s="19" t="n">
        <v>0</v>
      </c>
      <c r="AN491" s="19" t="n">
        <v>0.41069311156704</v>
      </c>
      <c r="AO491" s="19" t="n">
        <v>0.393051335657149</v>
      </c>
      <c r="AP491" s="19" t="n">
        <v>0.42778429640396</v>
      </c>
      <c r="AQ491" s="19" t="n">
        <v>0.228842378352663</v>
      </c>
      <c r="AR491" s="19" t="n">
        <v>0.198107595722564</v>
      </c>
      <c r="AS491" s="19" t="n">
        <v>0.704599860033396</v>
      </c>
      <c r="AT491" s="19" t="n">
        <v>0.314801217298716</v>
      </c>
      <c r="AU491" s="19" t="n">
        <v>0</v>
      </c>
      <c r="AV491" s="19" t="n">
        <v>0.620824482762103</v>
      </c>
      <c r="AW491" s="19" t="n">
        <v>0.294727388085214</v>
      </c>
      <c r="AX491" s="19" t="n">
        <v>0.277914084528257</v>
      </c>
    </row>
    <row r="492">
      <c r="B492" t="s">
        <v>242</v>
      </c>
      <c r="C492" s="19" t="n">
        <v>0.0313425424875794</v>
      </c>
      <c r="D492" s="19" t="n">
        <v>0.0504713634559987</v>
      </c>
      <c r="E492" s="19" t="n">
        <v>0.0371742004263167</v>
      </c>
      <c r="F492" s="19" t="n">
        <v>0.0401806511768165</v>
      </c>
      <c r="G492" s="19" t="n">
        <v>0.0135206166468479</v>
      </c>
      <c r="H492" s="19" t="n">
        <v>0.0396835357703769</v>
      </c>
      <c r="I492" s="19" t="n">
        <v>0.0157152365035216</v>
      </c>
      <c r="J492" s="19"/>
      <c r="K492" s="19" t="n">
        <v>0.0292252530944673</v>
      </c>
      <c r="L492" s="19" t="n">
        <v>0.03343713518289</v>
      </c>
      <c r="M492" s="19"/>
      <c r="N492" s="19" t="n">
        <v>0.0447009418475958</v>
      </c>
      <c r="O492" s="19" t="n">
        <v>0.0247621142614945</v>
      </c>
      <c r="P492" s="19" t="n">
        <v>0.0223975717298069</v>
      </c>
      <c r="Q492" s="19" t="n">
        <v>0.0105297434359043</v>
      </c>
      <c r="R492" s="19" t="n">
        <v>0.0232034952552793</v>
      </c>
      <c r="S492" s="19" t="n">
        <v>0.0532343397075517</v>
      </c>
      <c r="T492" s="19" t="n">
        <v>0.0424594025700588</v>
      </c>
      <c r="U492" s="19" t="n">
        <v>0.0444833191233386</v>
      </c>
      <c r="V492" s="19" t="n">
        <v>0.0174420893846676</v>
      </c>
      <c r="W492" s="19" t="n">
        <v>0.0343376322640417</v>
      </c>
      <c r="X492" s="19" t="n">
        <v>0.0302258946238112</v>
      </c>
      <c r="Y492" s="19" t="n">
        <v>0.0340221439450823</v>
      </c>
      <c r="Z492" s="19"/>
      <c r="AA492" s="19" t="n">
        <v>0.0186442139258595</v>
      </c>
      <c r="AB492" s="19" t="n">
        <v>0.0325797404683476</v>
      </c>
      <c r="AC492" s="19" t="n">
        <v>0.0196102479052303</v>
      </c>
      <c r="AD492" s="19" t="n">
        <v>0.0529434813345799</v>
      </c>
      <c r="AE492" s="19"/>
      <c r="AF492" s="19" t="n">
        <v>0.0191933950534686</v>
      </c>
      <c r="AG492" s="19" t="n">
        <v>0.019848716225788</v>
      </c>
      <c r="AH492" s="19" t="n">
        <v>0.0146328319390289</v>
      </c>
      <c r="AI492" s="19" t="n">
        <v>0.0201631684106966</v>
      </c>
      <c r="AJ492" s="19" t="n">
        <v>0.131662237084965</v>
      </c>
      <c r="AK492" s="19" t="n">
        <v>0.0145929754442246</v>
      </c>
      <c r="AL492" s="19" t="n">
        <v>0.0426426751387628</v>
      </c>
      <c r="AM492" s="19" t="n">
        <v>0</v>
      </c>
      <c r="AN492" s="19" t="n">
        <v>0.0137100089978001</v>
      </c>
      <c r="AO492" s="19" t="n">
        <v>0.0553265409264558</v>
      </c>
      <c r="AP492" s="19" t="n">
        <v>0</v>
      </c>
      <c r="AQ492" s="19" t="n">
        <v>0.0809727640794662</v>
      </c>
      <c r="AR492" s="19" t="n">
        <v>0.0931682180630158</v>
      </c>
      <c r="AS492" s="19" t="n">
        <v>0</v>
      </c>
      <c r="AT492" s="19" t="n">
        <v>0.296096190633258</v>
      </c>
      <c r="AU492" s="19" t="n">
        <v>0</v>
      </c>
      <c r="AV492" s="19" t="n">
        <v>0</v>
      </c>
      <c r="AW492" s="19" t="n">
        <v>0</v>
      </c>
      <c r="AX492" s="19" t="n">
        <v>0</v>
      </c>
    </row>
    <row r="493">
      <c r="C493" s="19"/>
      <c r="D493" s="19"/>
      <c r="E493" s="19"/>
      <c r="F493" s="19"/>
      <c r="G493" s="19"/>
      <c r="H493" s="19"/>
      <c r="I493" s="19"/>
      <c r="J493" s="19"/>
      <c r="K493" s="19"/>
      <c r="L493" s="19"/>
      <c r="M493" s="19"/>
      <c r="N493" s="19"/>
      <c r="O493" s="19"/>
      <c r="P493" s="19"/>
      <c r="Q493" s="19"/>
      <c r="R493" s="19"/>
      <c r="S493" s="19"/>
      <c r="T493" s="19"/>
      <c r="U493" s="19"/>
      <c r="V493" s="19"/>
      <c r="W493" s="19"/>
      <c r="X493" s="19"/>
      <c r="Y493" s="19"/>
      <c r="Z493" s="19"/>
      <c r="AA493" s="19"/>
      <c r="AB493" s="19"/>
      <c r="AC493" s="19"/>
      <c r="AD493" s="19"/>
      <c r="AE493" s="19"/>
      <c r="AF493" s="19"/>
      <c r="AG493" s="19"/>
      <c r="AH493" s="19"/>
      <c r="AI493" s="19"/>
      <c r="AJ493" s="19"/>
      <c r="AK493" s="19"/>
      <c r="AL493" s="19"/>
      <c r="AM493" s="19"/>
      <c r="AN493" s="19"/>
      <c r="AO493" s="19"/>
      <c r="AP493" s="19"/>
      <c r="AQ493" s="19"/>
      <c r="AR493" s="19"/>
      <c r="AS493" s="19"/>
      <c r="AT493" s="19"/>
      <c r="AU493" s="19"/>
      <c r="AV493" s="19"/>
      <c r="AW493" s="19"/>
      <c r="AX493" s="19"/>
    </row>
    <row r="494">
      <c r="B494" s="7" t="s">
        <v>248</v>
      </c>
      <c r="C494" s="19"/>
      <c r="D494" s="19"/>
      <c r="E494" s="19"/>
      <c r="F494" s="19"/>
      <c r="G494" s="19"/>
      <c r="H494" s="19"/>
      <c r="I494" s="19"/>
      <c r="J494" s="19"/>
      <c r="K494" s="19"/>
      <c r="L494" s="19"/>
      <c r="M494" s="19"/>
      <c r="N494" s="19"/>
      <c r="O494" s="19"/>
      <c r="P494" s="19"/>
      <c r="Q494" s="19"/>
      <c r="R494" s="19"/>
      <c r="S494" s="19"/>
      <c r="T494" s="19"/>
      <c r="U494" s="19"/>
      <c r="V494" s="19"/>
      <c r="W494" s="19"/>
      <c r="X494" s="19"/>
      <c r="Y494" s="19"/>
      <c r="Z494" s="19"/>
      <c r="AA494" s="19"/>
      <c r="AB494" s="19"/>
      <c r="AC494" s="19"/>
      <c r="AD494" s="19"/>
      <c r="AE494" s="19"/>
      <c r="AF494" s="19"/>
      <c r="AG494" s="19"/>
      <c r="AH494" s="19"/>
      <c r="AI494" s="19"/>
      <c r="AJ494" s="19"/>
      <c r="AK494" s="19"/>
      <c r="AL494" s="19"/>
      <c r="AM494" s="19"/>
      <c r="AN494" s="19"/>
      <c r="AO494" s="19"/>
      <c r="AP494" s="19"/>
      <c r="AQ494" s="19"/>
      <c r="AR494" s="19"/>
      <c r="AS494" s="19"/>
      <c r="AT494" s="19"/>
      <c r="AU494" s="19"/>
      <c r="AV494" s="19"/>
      <c r="AW494" s="19"/>
      <c r="AX494" s="19"/>
    </row>
    <row r="495">
      <c r="B495" s="23" t="s">
        <v>79</v>
      </c>
      <c r="C495" s="19"/>
      <c r="D495" s="19"/>
      <c r="E495" s="19"/>
      <c r="F495" s="19"/>
      <c r="G495" s="19"/>
      <c r="H495" s="19"/>
      <c r="I495" s="19"/>
      <c r="J495" s="19"/>
      <c r="K495" s="19"/>
      <c r="L495" s="19"/>
      <c r="M495" s="19"/>
      <c r="N495" s="19"/>
      <c r="O495" s="19"/>
      <c r="P495" s="19"/>
      <c r="Q495" s="19"/>
      <c r="R495" s="19"/>
      <c r="S495" s="19"/>
      <c r="T495" s="19"/>
      <c r="U495" s="19"/>
      <c r="V495" s="19"/>
      <c r="W495" s="19"/>
      <c r="X495" s="19"/>
      <c r="Y495" s="19"/>
      <c r="Z495" s="19"/>
      <c r="AA495" s="19"/>
      <c r="AB495" s="19"/>
      <c r="AC495" s="19"/>
      <c r="AD495" s="19"/>
      <c r="AE495" s="19"/>
      <c r="AF495" s="19"/>
      <c r="AG495" s="19"/>
      <c r="AH495" s="19"/>
      <c r="AI495" s="19"/>
      <c r="AJ495" s="19"/>
      <c r="AK495" s="19"/>
      <c r="AL495" s="19"/>
      <c r="AM495" s="19"/>
      <c r="AN495" s="19"/>
      <c r="AO495" s="19"/>
      <c r="AP495" s="19"/>
      <c r="AQ495" s="19"/>
      <c r="AR495" s="19"/>
      <c r="AS495" s="19"/>
      <c r="AT495" s="19"/>
      <c r="AU495" s="19"/>
      <c r="AV495" s="19"/>
      <c r="AW495" s="19"/>
      <c r="AX495" s="19"/>
    </row>
    <row r="496">
      <c r="B496" t="s">
        <v>238</v>
      </c>
      <c r="C496" s="19" t="n">
        <v>0.29496986825987</v>
      </c>
      <c r="D496" s="19" t="n">
        <v>0.295447900626917</v>
      </c>
      <c r="E496" s="19" t="n">
        <v>0.215965940504415</v>
      </c>
      <c r="F496" s="19" t="n">
        <v>0.30553695724423</v>
      </c>
      <c r="G496" s="19" t="n">
        <v>0.309424869821887</v>
      </c>
      <c r="H496" s="19" t="n">
        <v>0.304924924072144</v>
      </c>
      <c r="I496" s="19" t="n">
        <v>0.331867191240733</v>
      </c>
      <c r="J496" s="19"/>
      <c r="K496" s="19" t="n">
        <v>0.22537607175526</v>
      </c>
      <c r="L496" s="19" t="n">
        <v>0.363109696299362</v>
      </c>
      <c r="M496" s="19"/>
      <c r="N496" s="19" t="n">
        <v>0.205674690117348</v>
      </c>
      <c r="O496" s="19" t="n">
        <v>0.328399996039738</v>
      </c>
      <c r="P496" s="19" t="n">
        <v>0.309181511791354</v>
      </c>
      <c r="Q496" s="19" t="n">
        <v>0.287496103352083</v>
      </c>
      <c r="R496" s="19" t="n">
        <v>0.245044495803958</v>
      </c>
      <c r="S496" s="19" t="n">
        <v>0.287998212592561</v>
      </c>
      <c r="T496" s="19" t="n">
        <v>0.269500825497891</v>
      </c>
      <c r="U496" s="19" t="n">
        <v>0.256958203598879</v>
      </c>
      <c r="V496" s="19" t="n">
        <v>0.346219868819214</v>
      </c>
      <c r="W496" s="19" t="n">
        <v>0.368315828433792</v>
      </c>
      <c r="X496" s="19" t="n">
        <v>0.325693825005128</v>
      </c>
      <c r="Y496" s="19" t="n">
        <v>0.347630719972523</v>
      </c>
      <c r="Z496" s="19"/>
      <c r="AA496" s="19" t="n">
        <v>0.216993245707747</v>
      </c>
      <c r="AB496" s="19" t="n">
        <v>0.312575359461966</v>
      </c>
      <c r="AC496" s="19" t="n">
        <v>0.306163838533694</v>
      </c>
      <c r="AD496" s="19" t="n">
        <v>0.350584931802212</v>
      </c>
      <c r="AE496" s="19"/>
      <c r="AF496" s="19" t="n">
        <v>0.191429021072162</v>
      </c>
      <c r="AG496" s="19" t="n">
        <v>0.355944414969263</v>
      </c>
      <c r="AH496" s="19" t="n">
        <v>0.272984713645232</v>
      </c>
      <c r="AI496" s="19" t="n">
        <v>0.101774746514722</v>
      </c>
      <c r="AJ496" s="19" t="n">
        <v>0.267220521659089</v>
      </c>
      <c r="AK496" s="19" t="n">
        <v>0.189510207444373</v>
      </c>
      <c r="AL496" s="19" t="n">
        <v>0.290115207539095</v>
      </c>
      <c r="AM496" s="19" t="n">
        <v>1</v>
      </c>
      <c r="AN496" s="19" t="n">
        <v>0.213632973359499</v>
      </c>
      <c r="AO496" s="19" t="n">
        <v>0.369915771748925</v>
      </c>
      <c r="AP496" s="19" t="n">
        <v>0.197192584011504</v>
      </c>
      <c r="AQ496" s="19" t="n">
        <v>0.304989338745981</v>
      </c>
      <c r="AR496" s="19" t="n">
        <v>0.301021936110749</v>
      </c>
      <c r="AS496" s="19" t="n">
        <v>0.180544521857877</v>
      </c>
      <c r="AT496" s="19" t="n">
        <v>0.389102592068026</v>
      </c>
      <c r="AU496" s="19" t="n">
        <v>0.495619982425437</v>
      </c>
      <c r="AV496" s="19" t="n">
        <v>0</v>
      </c>
      <c r="AW496" s="19" t="n">
        <v>0</v>
      </c>
      <c r="AX496" s="19" t="n">
        <v>0</v>
      </c>
    </row>
    <row r="497">
      <c r="B497" t="s">
        <v>239</v>
      </c>
      <c r="C497" s="19" t="n">
        <v>0.447716454100915</v>
      </c>
      <c r="D497" s="19" t="n">
        <v>0.317333539773786</v>
      </c>
      <c r="E497" s="19" t="n">
        <v>0.346181355315115</v>
      </c>
      <c r="F497" s="19" t="n">
        <v>0.353789618594809</v>
      </c>
      <c r="G497" s="19" t="n">
        <v>0.485091441922059</v>
      </c>
      <c r="H497" s="19" t="n">
        <v>0.556151329520288</v>
      </c>
      <c r="I497" s="19" t="n">
        <v>0.589187996555453</v>
      </c>
      <c r="J497" s="19"/>
      <c r="K497" s="19" t="n">
        <v>0.47505564084268</v>
      </c>
      <c r="L497" s="19" t="n">
        <v>0.421491114382195</v>
      </c>
      <c r="M497" s="19"/>
      <c r="N497" s="19" t="n">
        <v>0.369832732094457</v>
      </c>
      <c r="O497" s="19" t="n">
        <v>0.47612550087328</v>
      </c>
      <c r="P497" s="19" t="n">
        <v>0.436829980954402</v>
      </c>
      <c r="Q497" s="19" t="n">
        <v>0.511772999687365</v>
      </c>
      <c r="R497" s="19" t="n">
        <v>0.474052561949736</v>
      </c>
      <c r="S497" s="19" t="n">
        <v>0.432142853028773</v>
      </c>
      <c r="T497" s="19" t="n">
        <v>0.446493457310134</v>
      </c>
      <c r="U497" s="19" t="n">
        <v>0.532640869521258</v>
      </c>
      <c r="V497" s="19" t="n">
        <v>0.460596941231082</v>
      </c>
      <c r="W497" s="19" t="n">
        <v>0.410991158249514</v>
      </c>
      <c r="X497" s="19" t="n">
        <v>0.521981392225865</v>
      </c>
      <c r="Y497" s="19" t="n">
        <v>0.337308026089784</v>
      </c>
      <c r="Z497" s="19"/>
      <c r="AA497" s="19" t="n">
        <v>0.482123061802956</v>
      </c>
      <c r="AB497" s="19" t="n">
        <v>0.482309346971466</v>
      </c>
      <c r="AC497" s="19" t="n">
        <v>0.416548804685359</v>
      </c>
      <c r="AD497" s="19" t="n">
        <v>0.403801824523431</v>
      </c>
      <c r="AE497" s="19"/>
      <c r="AF497" s="19" t="n">
        <v>0.394195883762758</v>
      </c>
      <c r="AG497" s="19" t="n">
        <v>0.537456771340604</v>
      </c>
      <c r="AH497" s="19" t="n">
        <v>0.487561171470742</v>
      </c>
      <c r="AI497" s="19" t="n">
        <v>0.295078008563039</v>
      </c>
      <c r="AJ497" s="19" t="n">
        <v>0.26808215515459</v>
      </c>
      <c r="AK497" s="19" t="n">
        <v>0.487191755047361</v>
      </c>
      <c r="AL497" s="19" t="n">
        <v>0.330327607292372</v>
      </c>
      <c r="AM497" s="19" t="n">
        <v>0</v>
      </c>
      <c r="AN497" s="19" t="n">
        <v>0.447861462370406</v>
      </c>
      <c r="AO497" s="19" t="n">
        <v>0.327108831605269</v>
      </c>
      <c r="AP497" s="19" t="n">
        <v>0.307469822986872</v>
      </c>
      <c r="AQ497" s="19" t="n">
        <v>0.412705579953277</v>
      </c>
      <c r="AR497" s="19" t="n">
        <v>0.505171266721223</v>
      </c>
      <c r="AS497" s="19" t="n">
        <v>0.220368965213002</v>
      </c>
      <c r="AT497" s="19" t="n">
        <v>0.610897407931974</v>
      </c>
      <c r="AU497" s="19" t="n">
        <v>0</v>
      </c>
      <c r="AV497" s="19" t="n">
        <v>0.159333969142837</v>
      </c>
      <c r="AW497" s="19" t="n">
        <v>0.676201345552395</v>
      </c>
      <c r="AX497" s="19" t="n">
        <v>0.740755848316822</v>
      </c>
    </row>
    <row r="498">
      <c r="B498" t="s">
        <v>240</v>
      </c>
      <c r="C498" s="19" t="n">
        <v>0.0990990668856573</v>
      </c>
      <c r="D498" s="19" t="n">
        <v>0.168666574617033</v>
      </c>
      <c r="E498" s="19" t="n">
        <v>0.198896589789507</v>
      </c>
      <c r="F498" s="19" t="n">
        <v>0.128865331529037</v>
      </c>
      <c r="G498" s="19" t="n">
        <v>0.0783288033106404</v>
      </c>
      <c r="H498" s="19" t="n">
        <v>0.0296631483951595</v>
      </c>
      <c r="I498" s="19" t="n">
        <v>0.0114703220929233</v>
      </c>
      <c r="J498" s="19"/>
      <c r="K498" s="19" t="n">
        <v>0.108720753283609</v>
      </c>
      <c r="L498" s="19" t="n">
        <v>0.0898130863743262</v>
      </c>
      <c r="M498" s="19"/>
      <c r="N498" s="19" t="n">
        <v>0.184628136904035</v>
      </c>
      <c r="O498" s="19" t="n">
        <v>0.05458435480752</v>
      </c>
      <c r="P498" s="19" t="n">
        <v>0.0703039106530273</v>
      </c>
      <c r="Q498" s="19" t="n">
        <v>0.0849744903277293</v>
      </c>
      <c r="R498" s="19" t="n">
        <v>0.120150140436099</v>
      </c>
      <c r="S498" s="19" t="n">
        <v>0.0881696987869071</v>
      </c>
      <c r="T498" s="19" t="n">
        <v>0.110839904740507</v>
      </c>
      <c r="U498" s="19" t="n">
        <v>0.0853236684930405</v>
      </c>
      <c r="V498" s="19" t="n">
        <v>0.0735767895218977</v>
      </c>
      <c r="W498" s="19" t="n">
        <v>0.0803493332260145</v>
      </c>
      <c r="X498" s="19" t="n">
        <v>0.0836186353762123</v>
      </c>
      <c r="Y498" s="19" t="n">
        <v>0.159713834405694</v>
      </c>
      <c r="Z498" s="19"/>
      <c r="AA498" s="19" t="n">
        <v>0.108448671638343</v>
      </c>
      <c r="AB498" s="19" t="n">
        <v>0.0682728498773819</v>
      </c>
      <c r="AC498" s="19" t="n">
        <v>0.130380224746815</v>
      </c>
      <c r="AD498" s="19" t="n">
        <v>0.0960192841121476</v>
      </c>
      <c r="AE498" s="19"/>
      <c r="AF498" s="19" t="n">
        <v>0.212161660523637</v>
      </c>
      <c r="AG498" s="19" t="n">
        <v>0.0196347174091762</v>
      </c>
      <c r="AH498" s="19" t="n">
        <v>0.082367437427191</v>
      </c>
      <c r="AI498" s="19" t="n">
        <v>0.283557450458328</v>
      </c>
      <c r="AJ498" s="19" t="n">
        <v>0.197812115136229</v>
      </c>
      <c r="AK498" s="19" t="n">
        <v>0.123110513052815</v>
      </c>
      <c r="AL498" s="19" t="n">
        <v>0.151094253325828</v>
      </c>
      <c r="AM498" s="19" t="n">
        <v>0</v>
      </c>
      <c r="AN498" s="19" t="n">
        <v>0.179689702612983</v>
      </c>
      <c r="AO498" s="19" t="n">
        <v>0.133787403686311</v>
      </c>
      <c r="AP498" s="19" t="n">
        <v>0.211972240846124</v>
      </c>
      <c r="AQ498" s="19" t="n">
        <v>0.0734203654759697</v>
      </c>
      <c r="AR498" s="19" t="n">
        <v>0.100638579105013</v>
      </c>
      <c r="AS498" s="19" t="n">
        <v>0.103008115327824</v>
      </c>
      <c r="AT498" s="19" t="n">
        <v>0</v>
      </c>
      <c r="AU498" s="19" t="n">
        <v>0.504380017574563</v>
      </c>
      <c r="AV498" s="19" t="n">
        <v>0.228232715694206</v>
      </c>
      <c r="AW498" s="19" t="n">
        <v>0.323798654447605</v>
      </c>
      <c r="AX498" s="19" t="n">
        <v>0</v>
      </c>
    </row>
    <row r="499">
      <c r="B499" t="s">
        <v>241</v>
      </c>
      <c r="C499" s="19" t="n">
        <v>0.104947445771308</v>
      </c>
      <c r="D499" s="19" t="n">
        <v>0.105369501808116</v>
      </c>
      <c r="E499" s="19" t="n">
        <v>0.183873884935834</v>
      </c>
      <c r="F499" s="19" t="n">
        <v>0.139974852426289</v>
      </c>
      <c r="G499" s="19" t="n">
        <v>0.101507568088877</v>
      </c>
      <c r="H499" s="19" t="n">
        <v>0.0496716216006939</v>
      </c>
      <c r="I499" s="19" t="n">
        <v>0.0520302403462122</v>
      </c>
      <c r="J499" s="19"/>
      <c r="K499" s="19" t="n">
        <v>0.142546425814658</v>
      </c>
      <c r="L499" s="19" t="n">
        <v>0.0674256104287895</v>
      </c>
      <c r="M499" s="19"/>
      <c r="N499" s="19" t="n">
        <v>0.17979318219877</v>
      </c>
      <c r="O499" s="19" t="n">
        <v>0.105400789615449</v>
      </c>
      <c r="P499" s="19" t="n">
        <v>0.117775414773218</v>
      </c>
      <c r="Q499" s="19" t="n">
        <v>0.0887364955202452</v>
      </c>
      <c r="R499" s="19" t="n">
        <v>0.113116330787324</v>
      </c>
      <c r="S499" s="19" t="n">
        <v>0.0853271421193192</v>
      </c>
      <c r="T499" s="19" t="n">
        <v>0.100073648913907</v>
      </c>
      <c r="U499" s="19" t="n">
        <v>0.0794155451587079</v>
      </c>
      <c r="V499" s="19" t="n">
        <v>0.0887493920494804</v>
      </c>
      <c r="W499" s="19" t="n">
        <v>0.0873695220748569</v>
      </c>
      <c r="X499" s="19" t="n">
        <v>0.0381930506981681</v>
      </c>
      <c r="Y499" s="19" t="n">
        <v>0.0791723669700184</v>
      </c>
      <c r="Z499" s="19"/>
      <c r="AA499" s="19" t="n">
        <v>0.164775139421579</v>
      </c>
      <c r="AB499" s="19" t="n">
        <v>0.0971518518201187</v>
      </c>
      <c r="AC499" s="19" t="n">
        <v>0.0972120907364946</v>
      </c>
      <c r="AD499" s="19" t="n">
        <v>0.0578966551801109</v>
      </c>
      <c r="AE499" s="19"/>
      <c r="AF499" s="19" t="n">
        <v>0.126412242058579</v>
      </c>
      <c r="AG499" s="19" t="n">
        <v>0.0564099407492048</v>
      </c>
      <c r="AH499" s="19" t="n">
        <v>0.09074318648358</v>
      </c>
      <c r="AI499" s="19" t="n">
        <v>0.267170373520573</v>
      </c>
      <c r="AJ499" s="19" t="n">
        <v>0.0858905599718366</v>
      </c>
      <c r="AK499" s="19" t="n">
        <v>0.16990176936603</v>
      </c>
      <c r="AL499" s="19" t="n">
        <v>0.154821080042902</v>
      </c>
      <c r="AM499" s="19" t="n">
        <v>0</v>
      </c>
      <c r="AN499" s="19" t="n">
        <v>0.122743220994359</v>
      </c>
      <c r="AO499" s="19" t="n">
        <v>0.0992799040477576</v>
      </c>
      <c r="AP499" s="19" t="n">
        <v>0.255536922170504</v>
      </c>
      <c r="AQ499" s="19" t="n">
        <v>0.123257914328561</v>
      </c>
      <c r="AR499" s="19" t="n">
        <v>0</v>
      </c>
      <c r="AS499" s="19" t="n">
        <v>0.31330658260086</v>
      </c>
      <c r="AT499" s="19" t="n">
        <v>0</v>
      </c>
      <c r="AU499" s="19" t="n">
        <v>0</v>
      </c>
      <c r="AV499" s="19" t="n">
        <v>0.612433315162957</v>
      </c>
      <c r="AW499" s="19" t="n">
        <v>0</v>
      </c>
      <c r="AX499" s="19" t="n">
        <v>0.259244151683178</v>
      </c>
    </row>
    <row r="500">
      <c r="B500" t="s">
        <v>242</v>
      </c>
      <c r="C500" s="19" t="n">
        <v>0.053267164982249</v>
      </c>
      <c r="D500" s="19" t="n">
        <v>0.113182483174149</v>
      </c>
      <c r="E500" s="19" t="n">
        <v>0.0550822294551287</v>
      </c>
      <c r="F500" s="19" t="n">
        <v>0.0718332402056342</v>
      </c>
      <c r="G500" s="19" t="n">
        <v>0.0256473168565361</v>
      </c>
      <c r="H500" s="19" t="n">
        <v>0.0595889764117147</v>
      </c>
      <c r="I500" s="19" t="n">
        <v>0.0154442497646787</v>
      </c>
      <c r="J500" s="19"/>
      <c r="K500" s="19" t="n">
        <v>0.0483011083037926</v>
      </c>
      <c r="L500" s="19" t="n">
        <v>0.0581604925153277</v>
      </c>
      <c r="M500" s="19"/>
      <c r="N500" s="19" t="n">
        <v>0.0600712586853895</v>
      </c>
      <c r="O500" s="19" t="n">
        <v>0.0354893586640127</v>
      </c>
      <c r="P500" s="19" t="n">
        <v>0.0659091818279986</v>
      </c>
      <c r="Q500" s="19" t="n">
        <v>0.0270199111125777</v>
      </c>
      <c r="R500" s="19" t="n">
        <v>0.0476364710228827</v>
      </c>
      <c r="S500" s="19" t="n">
        <v>0.10636209347244</v>
      </c>
      <c r="T500" s="19" t="n">
        <v>0.07309216353756</v>
      </c>
      <c r="U500" s="19" t="n">
        <v>0.0456617132281153</v>
      </c>
      <c r="V500" s="19" t="n">
        <v>0.0308570083783263</v>
      </c>
      <c r="W500" s="19" t="n">
        <v>0.0529741580158233</v>
      </c>
      <c r="X500" s="19" t="n">
        <v>0.0305130966946265</v>
      </c>
      <c r="Y500" s="19" t="n">
        <v>0.0761750525619809</v>
      </c>
      <c r="Z500" s="19"/>
      <c r="AA500" s="19" t="n">
        <v>0.0276598814293761</v>
      </c>
      <c r="AB500" s="19" t="n">
        <v>0.0396905918690682</v>
      </c>
      <c r="AC500" s="19" t="n">
        <v>0.0496950412976376</v>
      </c>
      <c r="AD500" s="19" t="n">
        <v>0.0916973043820981</v>
      </c>
      <c r="AE500" s="19"/>
      <c r="AF500" s="19" t="n">
        <v>0.0758011925828637</v>
      </c>
      <c r="AG500" s="19" t="n">
        <v>0.0305541555317519</v>
      </c>
      <c r="AH500" s="19" t="n">
        <v>0.0663434909732559</v>
      </c>
      <c r="AI500" s="19" t="n">
        <v>0.0524194209433379</v>
      </c>
      <c r="AJ500" s="19" t="n">
        <v>0.180994648078255</v>
      </c>
      <c r="AK500" s="19" t="n">
        <v>0.0302857550894214</v>
      </c>
      <c r="AL500" s="19" t="n">
        <v>0.0736418517998031</v>
      </c>
      <c r="AM500" s="19" t="n">
        <v>0</v>
      </c>
      <c r="AN500" s="19" t="n">
        <v>0.0360726406627529</v>
      </c>
      <c r="AO500" s="19" t="n">
        <v>0.0699080889117376</v>
      </c>
      <c r="AP500" s="19" t="n">
        <v>0.027828429984996</v>
      </c>
      <c r="AQ500" s="19" t="n">
        <v>0.0856268014962111</v>
      </c>
      <c r="AR500" s="19" t="n">
        <v>0.0931682180630158</v>
      </c>
      <c r="AS500" s="19" t="n">
        <v>0.182771815000437</v>
      </c>
      <c r="AT500" s="19" t="n">
        <v>0</v>
      </c>
      <c r="AU500" s="19" t="n">
        <v>0</v>
      </c>
      <c r="AV500" s="19" t="n">
        <v>0</v>
      </c>
      <c r="AW500" s="19" t="n">
        <v>0</v>
      </c>
      <c r="AX500" s="19" t="n">
        <v>0</v>
      </c>
    </row>
    <row r="501">
      <c r="C501" s="19"/>
      <c r="D501" s="19"/>
      <c r="E501" s="19"/>
      <c r="F501" s="19"/>
      <c r="G501" s="19"/>
      <c r="H501" s="19"/>
      <c r="I501" s="19"/>
      <c r="J501" s="19"/>
      <c r="K501" s="19"/>
      <c r="L501" s="19"/>
      <c r="M501" s="19"/>
      <c r="N501" s="19"/>
      <c r="O501" s="19"/>
      <c r="P501" s="19"/>
      <c r="Q501" s="19"/>
      <c r="R501" s="19"/>
      <c r="S501" s="19"/>
      <c r="T501" s="19"/>
      <c r="U501" s="19"/>
      <c r="V501" s="19"/>
      <c r="W501" s="19"/>
      <c r="X501" s="19"/>
      <c r="Y501" s="19"/>
      <c r="Z501" s="19"/>
      <c r="AA501" s="19"/>
      <c r="AB501" s="19"/>
      <c r="AC501" s="19"/>
      <c r="AD501" s="19"/>
      <c r="AE501" s="19"/>
      <c r="AF501" s="19"/>
      <c r="AG501" s="19"/>
      <c r="AH501" s="19"/>
      <c r="AI501" s="19"/>
      <c r="AJ501" s="19"/>
      <c r="AK501" s="19"/>
      <c r="AL501" s="19"/>
      <c r="AM501" s="19"/>
      <c r="AN501" s="19"/>
      <c r="AO501" s="19"/>
      <c r="AP501" s="19"/>
      <c r="AQ501" s="19"/>
      <c r="AR501" s="19"/>
      <c r="AS501" s="19"/>
      <c r="AT501" s="19"/>
      <c r="AU501" s="19"/>
      <c r="AV501" s="19"/>
      <c r="AW501" s="19"/>
      <c r="AX501" s="19"/>
    </row>
    <row r="502">
      <c r="B502" s="7" t="s">
        <v>249</v>
      </c>
      <c r="C502" s="19"/>
      <c r="D502" s="19"/>
      <c r="E502" s="19"/>
      <c r="F502" s="19"/>
      <c r="G502" s="19"/>
      <c r="H502" s="19"/>
      <c r="I502" s="19"/>
      <c r="J502" s="19"/>
      <c r="K502" s="19"/>
      <c r="L502" s="19"/>
      <c r="M502" s="19"/>
      <c r="N502" s="19"/>
      <c r="O502" s="19"/>
      <c r="P502" s="19"/>
      <c r="Q502" s="19"/>
      <c r="R502" s="19"/>
      <c r="S502" s="19"/>
      <c r="T502" s="19"/>
      <c r="U502" s="19"/>
      <c r="V502" s="19"/>
      <c r="W502" s="19"/>
      <c r="X502" s="19"/>
      <c r="Y502" s="19"/>
      <c r="Z502" s="19"/>
      <c r="AA502" s="19"/>
      <c r="AB502" s="19"/>
      <c r="AC502" s="19"/>
      <c r="AD502" s="19"/>
      <c r="AE502" s="19"/>
      <c r="AF502" s="19"/>
      <c r="AG502" s="19"/>
      <c r="AH502" s="19"/>
      <c r="AI502" s="19"/>
      <c r="AJ502" s="19"/>
      <c r="AK502" s="19"/>
      <c r="AL502" s="19"/>
      <c r="AM502" s="19"/>
      <c r="AN502" s="19"/>
      <c r="AO502" s="19"/>
      <c r="AP502" s="19"/>
      <c r="AQ502" s="19"/>
      <c r="AR502" s="19"/>
      <c r="AS502" s="19"/>
      <c r="AT502" s="19"/>
      <c r="AU502" s="19"/>
      <c r="AV502" s="19"/>
      <c r="AW502" s="19"/>
      <c r="AX502" s="19"/>
    </row>
    <row r="503">
      <c r="B503" s="23" t="s">
        <v>79</v>
      </c>
      <c r="C503" s="19"/>
      <c r="D503" s="19"/>
      <c r="E503" s="19"/>
      <c r="F503" s="19"/>
      <c r="G503" s="19"/>
      <c r="H503" s="19"/>
      <c r="I503" s="19"/>
      <c r="J503" s="19"/>
      <c r="K503" s="19"/>
      <c r="L503" s="19"/>
      <c r="M503" s="19"/>
      <c r="N503" s="19"/>
      <c r="O503" s="19"/>
      <c r="P503" s="19"/>
      <c r="Q503" s="19"/>
      <c r="R503" s="19"/>
      <c r="S503" s="19"/>
      <c r="T503" s="19"/>
      <c r="U503" s="19"/>
      <c r="V503" s="19"/>
      <c r="W503" s="19"/>
      <c r="X503" s="19"/>
      <c r="Y503" s="19"/>
      <c r="Z503" s="19"/>
      <c r="AA503" s="19"/>
      <c r="AB503" s="19"/>
      <c r="AC503" s="19"/>
      <c r="AD503" s="19"/>
      <c r="AE503" s="19"/>
      <c r="AF503" s="19"/>
      <c r="AG503" s="19"/>
      <c r="AH503" s="19"/>
      <c r="AI503" s="19"/>
      <c r="AJ503" s="19"/>
      <c r="AK503" s="19"/>
      <c r="AL503" s="19"/>
      <c r="AM503" s="19"/>
      <c r="AN503" s="19"/>
      <c r="AO503" s="19"/>
      <c r="AP503" s="19"/>
      <c r="AQ503" s="19"/>
      <c r="AR503" s="19"/>
      <c r="AS503" s="19"/>
      <c r="AT503" s="19"/>
      <c r="AU503" s="19"/>
      <c r="AV503" s="19"/>
      <c r="AW503" s="19"/>
      <c r="AX503" s="19"/>
    </row>
    <row r="504">
      <c r="B504" t="s">
        <v>238</v>
      </c>
      <c r="C504" s="19" t="n">
        <v>0.462649706737722</v>
      </c>
      <c r="D504" s="19" t="n">
        <v>0.319173018044251</v>
      </c>
      <c r="E504" s="19" t="n">
        <v>0.213337613327729</v>
      </c>
      <c r="F504" s="19" t="n">
        <v>0.334956528778232</v>
      </c>
      <c r="G504" s="19" t="n">
        <v>0.473432151783428</v>
      </c>
      <c r="H504" s="19" t="n">
        <v>0.640216526851783</v>
      </c>
      <c r="I504" s="19" t="n">
        <v>0.735413567901109</v>
      </c>
      <c r="J504" s="19"/>
      <c r="K504" s="19" t="n">
        <v>0.401748464942501</v>
      </c>
      <c r="L504" s="19" t="n">
        <v>0.521512638836355</v>
      </c>
      <c r="M504" s="19"/>
      <c r="N504" s="19" t="n">
        <v>0.331442120554388</v>
      </c>
      <c r="O504" s="19" t="n">
        <v>0.573450280400504</v>
      </c>
      <c r="P504" s="19" t="n">
        <v>0.463882593745938</v>
      </c>
      <c r="Q504" s="19" t="n">
        <v>0.507971096451326</v>
      </c>
      <c r="R504" s="19" t="n">
        <v>0.406422215364558</v>
      </c>
      <c r="S504" s="19" t="n">
        <v>0.394235140991611</v>
      </c>
      <c r="T504" s="19" t="n">
        <v>0.449706935672912</v>
      </c>
      <c r="U504" s="19" t="n">
        <v>0.415516902083705</v>
      </c>
      <c r="V504" s="19" t="n">
        <v>0.467223423784536</v>
      </c>
      <c r="W504" s="19" t="n">
        <v>0.599743487556437</v>
      </c>
      <c r="X504" s="19" t="n">
        <v>0.48104262432094</v>
      </c>
      <c r="Y504" s="19" t="n">
        <v>0.428926719541505</v>
      </c>
      <c r="Z504" s="19"/>
      <c r="AA504" s="19" t="n">
        <v>0.420357639411044</v>
      </c>
      <c r="AB504" s="19" t="n">
        <v>0.520230662970457</v>
      </c>
      <c r="AC504" s="19" t="n">
        <v>0.400830904899568</v>
      </c>
      <c r="AD504" s="19" t="n">
        <v>0.499033744753006</v>
      </c>
      <c r="AE504" s="19"/>
      <c r="AF504" s="19" t="n">
        <v>0.199439207389133</v>
      </c>
      <c r="AG504" s="19" t="n">
        <v>0.659037511963627</v>
      </c>
      <c r="AH504" s="19" t="n">
        <v>0.444354764759601</v>
      </c>
      <c r="AI504" s="19" t="n">
        <v>0.140490719528017</v>
      </c>
      <c r="AJ504" s="19" t="n">
        <v>0.219631889176823</v>
      </c>
      <c r="AK504" s="19" t="n">
        <v>0.287444412651876</v>
      </c>
      <c r="AL504" s="19" t="n">
        <v>0.270284116448098</v>
      </c>
      <c r="AM504" s="19" t="n">
        <v>0</v>
      </c>
      <c r="AN504" s="19" t="n">
        <v>0.345449835855358</v>
      </c>
      <c r="AO504" s="19" t="n">
        <v>0.385059848102416</v>
      </c>
      <c r="AP504" s="19" t="n">
        <v>0.356380600604832</v>
      </c>
      <c r="AQ504" s="19" t="n">
        <v>0.466972325449015</v>
      </c>
      <c r="AR504" s="19" t="n">
        <v>0.722170343297876</v>
      </c>
      <c r="AS504" s="19" t="n">
        <v>0.108831880209197</v>
      </c>
      <c r="AT504" s="19" t="n">
        <v>0.389102592068026</v>
      </c>
      <c r="AU504" s="19" t="n">
        <v>0</v>
      </c>
      <c r="AV504" s="19" t="n">
        <v>0</v>
      </c>
      <c r="AW504" s="19" t="n">
        <v>0</v>
      </c>
      <c r="AX504" s="19" t="n">
        <v>0.520207116916662</v>
      </c>
    </row>
    <row r="505">
      <c r="B505" t="s">
        <v>239</v>
      </c>
      <c r="C505" s="19" t="n">
        <v>0.314885099565709</v>
      </c>
      <c r="D505" s="19" t="n">
        <v>0.306269400283004</v>
      </c>
      <c r="E505" s="19" t="n">
        <v>0.378128139690098</v>
      </c>
      <c r="F505" s="19" t="n">
        <v>0.382979919045925</v>
      </c>
      <c r="G505" s="19" t="n">
        <v>0.371483727776823</v>
      </c>
      <c r="H505" s="19" t="n">
        <v>0.258138657789031</v>
      </c>
      <c r="I505" s="19" t="n">
        <v>0.206101858402004</v>
      </c>
      <c r="J505" s="19"/>
      <c r="K505" s="19" t="n">
        <v>0.352613598757539</v>
      </c>
      <c r="L505" s="19" t="n">
        <v>0.278402002628831</v>
      </c>
      <c r="M505" s="19"/>
      <c r="N505" s="19" t="n">
        <v>0.329965047249711</v>
      </c>
      <c r="O505" s="19" t="n">
        <v>0.274454954431856</v>
      </c>
      <c r="P505" s="19" t="n">
        <v>0.314681541893968</v>
      </c>
      <c r="Q505" s="19" t="n">
        <v>0.290300244687182</v>
      </c>
      <c r="R505" s="19" t="n">
        <v>0.399426862066835</v>
      </c>
      <c r="S505" s="19" t="n">
        <v>0.336122009597743</v>
      </c>
      <c r="T505" s="19" t="n">
        <v>0.327566854496488</v>
      </c>
      <c r="U505" s="19" t="n">
        <v>0.399393712598112</v>
      </c>
      <c r="V505" s="19" t="n">
        <v>0.319438962902036</v>
      </c>
      <c r="W505" s="19" t="n">
        <v>0.252757970902657</v>
      </c>
      <c r="X505" s="19" t="n">
        <v>0.302157747962827</v>
      </c>
      <c r="Y505" s="19" t="n">
        <v>0.277352960723856</v>
      </c>
      <c r="Z505" s="19"/>
      <c r="AA505" s="19" t="n">
        <v>0.366779736367362</v>
      </c>
      <c r="AB505" s="19" t="n">
        <v>0.279990863404201</v>
      </c>
      <c r="AC505" s="19" t="n">
        <v>0.340644643096555</v>
      </c>
      <c r="AD505" s="19" t="n">
        <v>0.278637882967168</v>
      </c>
      <c r="AE505" s="19"/>
      <c r="AF505" s="19" t="n">
        <v>0.372683937679115</v>
      </c>
      <c r="AG505" s="19" t="n">
        <v>0.263047131068884</v>
      </c>
      <c r="AH505" s="19" t="n">
        <v>0.403123649854017</v>
      </c>
      <c r="AI505" s="19" t="n">
        <v>0.408022744527526</v>
      </c>
      <c r="AJ505" s="19" t="n">
        <v>0.286659231941801</v>
      </c>
      <c r="AK505" s="19" t="n">
        <v>0.373112107549577</v>
      </c>
      <c r="AL505" s="19" t="n">
        <v>0.333071413566621</v>
      </c>
      <c r="AM505" s="19" t="n">
        <v>0</v>
      </c>
      <c r="AN505" s="19" t="n">
        <v>0.390760658781128</v>
      </c>
      <c r="AO505" s="19" t="n">
        <v>0.332869662963489</v>
      </c>
      <c r="AP505" s="19" t="n">
        <v>0.379007802110723</v>
      </c>
      <c r="AQ505" s="19" t="n">
        <v>0.277776158402097</v>
      </c>
      <c r="AR505" s="19" t="n">
        <v>0.277829656702124</v>
      </c>
      <c r="AS505" s="19" t="n">
        <v>0.31731072775243</v>
      </c>
      <c r="AT505" s="19" t="n">
        <v>0.296096190633258</v>
      </c>
      <c r="AU505" s="19" t="n">
        <v>0.504380017574563</v>
      </c>
      <c r="AV505" s="19" t="n">
        <v>0.21984154809506</v>
      </c>
      <c r="AW505" s="19" t="n">
        <v>0.618526042532819</v>
      </c>
      <c r="AX505" s="19" t="n">
        <v>0.22054873140016</v>
      </c>
    </row>
    <row r="506">
      <c r="B506" t="s">
        <v>240</v>
      </c>
      <c r="C506" s="19" t="n">
        <v>0.0925582468563484</v>
      </c>
      <c r="D506" s="19" t="n">
        <v>0.144133023607114</v>
      </c>
      <c r="E506" s="19" t="n">
        <v>0.224146933309855</v>
      </c>
      <c r="F506" s="19" t="n">
        <v>0.107857301220576</v>
      </c>
      <c r="G506" s="19" t="n">
        <v>0.0690103376172181</v>
      </c>
      <c r="H506" s="19" t="n">
        <v>0.0241427829603852</v>
      </c>
      <c r="I506" s="19" t="n">
        <v>0.00425379640441576</v>
      </c>
      <c r="J506" s="19"/>
      <c r="K506" s="19" t="n">
        <v>0.107422511823598</v>
      </c>
      <c r="L506" s="19" t="n">
        <v>0.0781543143885725</v>
      </c>
      <c r="M506" s="19"/>
      <c r="N506" s="19" t="n">
        <v>0.160937622819273</v>
      </c>
      <c r="O506" s="19" t="n">
        <v>0.0452676020717942</v>
      </c>
      <c r="P506" s="19" t="n">
        <v>0.078204039383773</v>
      </c>
      <c r="Q506" s="19" t="n">
        <v>0.085516945262115</v>
      </c>
      <c r="R506" s="19" t="n">
        <v>0.082090548224956</v>
      </c>
      <c r="S506" s="19" t="n">
        <v>0.114083293358123</v>
      </c>
      <c r="T506" s="19" t="n">
        <v>0.0780684268339701</v>
      </c>
      <c r="U506" s="19" t="n">
        <v>0.105994116302038</v>
      </c>
      <c r="V506" s="19" t="n">
        <v>0.0935336616761473</v>
      </c>
      <c r="W506" s="19" t="n">
        <v>0.0503231440836412</v>
      </c>
      <c r="X506" s="19" t="n">
        <v>0.0932655520808124</v>
      </c>
      <c r="Y506" s="19" t="n">
        <v>0.141343809110712</v>
      </c>
      <c r="Z506" s="19"/>
      <c r="AA506" s="19" t="n">
        <v>0.100661578331616</v>
      </c>
      <c r="AB506" s="19" t="n">
        <v>0.0747584684686223</v>
      </c>
      <c r="AC506" s="19" t="n">
        <v>0.13397860384604</v>
      </c>
      <c r="AD506" s="19" t="n">
        <v>0.0681944504316107</v>
      </c>
      <c r="AE506" s="19"/>
      <c r="AF506" s="19" t="n">
        <v>0.227710613677629</v>
      </c>
      <c r="AG506" s="19" t="n">
        <v>0.00794145648575599</v>
      </c>
      <c r="AH506" s="19" t="n">
        <v>0.0749503995157256</v>
      </c>
      <c r="AI506" s="19" t="n">
        <v>0.241047582402234</v>
      </c>
      <c r="AJ506" s="19" t="n">
        <v>0.165860539457922</v>
      </c>
      <c r="AK506" s="19" t="n">
        <v>0.150693019425245</v>
      </c>
      <c r="AL506" s="19" t="n">
        <v>0.218143185553713</v>
      </c>
      <c r="AM506" s="19" t="n">
        <v>0.465554238906898</v>
      </c>
      <c r="AN506" s="19" t="n">
        <v>0.159558389350894</v>
      </c>
      <c r="AO506" s="19" t="n">
        <v>0.0944717012710489</v>
      </c>
      <c r="AP506" s="19" t="n">
        <v>0.182435382469732</v>
      </c>
      <c r="AQ506" s="19" t="n">
        <v>0.062169172547609</v>
      </c>
      <c r="AR506" s="19" t="n">
        <v>0</v>
      </c>
      <c r="AS506" s="19" t="n">
        <v>0.31330658260086</v>
      </c>
      <c r="AT506" s="19" t="n">
        <v>0</v>
      </c>
      <c r="AU506" s="19" t="n">
        <v>0.495619982425437</v>
      </c>
      <c r="AV506" s="19" t="n">
        <v>0.387566684837043</v>
      </c>
      <c r="AW506" s="19" t="n">
        <v>0</v>
      </c>
      <c r="AX506" s="19" t="n">
        <v>0.259244151683178</v>
      </c>
    </row>
    <row r="507">
      <c r="B507" t="s">
        <v>241</v>
      </c>
      <c r="C507" s="19" t="n">
        <v>0.071600881077759</v>
      </c>
      <c r="D507" s="19" t="n">
        <v>0.0960503024293195</v>
      </c>
      <c r="E507" s="19" t="n">
        <v>0.127360424950414</v>
      </c>
      <c r="F507" s="19" t="n">
        <v>0.112627065323327</v>
      </c>
      <c r="G507" s="19" t="n">
        <v>0.0468191646180427</v>
      </c>
      <c r="H507" s="19" t="n">
        <v>0.0393996080532909</v>
      </c>
      <c r="I507" s="19" t="n">
        <v>0.0186662771998375</v>
      </c>
      <c r="J507" s="19"/>
      <c r="K507" s="19" t="n">
        <v>0.0877340178288479</v>
      </c>
      <c r="L507" s="19" t="n">
        <v>0.0559395853776994</v>
      </c>
      <c r="M507" s="19"/>
      <c r="N507" s="19" t="n">
        <v>0.103656085275024</v>
      </c>
      <c r="O507" s="19" t="n">
        <v>0.0641571590331259</v>
      </c>
      <c r="P507" s="19" t="n">
        <v>0.0535334260534289</v>
      </c>
      <c r="Q507" s="19" t="n">
        <v>0.0841250965578486</v>
      </c>
      <c r="R507" s="19" t="n">
        <v>0.0505395736406307</v>
      </c>
      <c r="S507" s="19" t="n">
        <v>0.0739466028536999</v>
      </c>
      <c r="T507" s="19" t="n">
        <v>0.0640191315161731</v>
      </c>
      <c r="U507" s="19" t="n">
        <v>0.0459350508105284</v>
      </c>
      <c r="V507" s="19" t="n">
        <v>0.0781333108501157</v>
      </c>
      <c r="W507" s="19" t="n">
        <v>0.0574039539837631</v>
      </c>
      <c r="X507" s="19" t="n">
        <v>0.0510166194484596</v>
      </c>
      <c r="Y507" s="19" t="n">
        <v>0.115034516140552</v>
      </c>
      <c r="Z507" s="19"/>
      <c r="AA507" s="19" t="n">
        <v>0.0882175670330615</v>
      </c>
      <c r="AB507" s="19" t="n">
        <v>0.0666869019013691</v>
      </c>
      <c r="AC507" s="19" t="n">
        <v>0.0557034577262108</v>
      </c>
      <c r="AD507" s="19" t="n">
        <v>0.0745761154718195</v>
      </c>
      <c r="AE507" s="19"/>
      <c r="AF507" s="19" t="n">
        <v>0.125907491140846</v>
      </c>
      <c r="AG507" s="19" t="n">
        <v>0.0348675032100884</v>
      </c>
      <c r="AH507" s="19" t="n">
        <v>0.0468344939747382</v>
      </c>
      <c r="AI507" s="19" t="n">
        <v>0.146722919465964</v>
      </c>
      <c r="AJ507" s="19" t="n">
        <v>0.116126074162184</v>
      </c>
      <c r="AK507" s="19" t="n">
        <v>0.127532680913673</v>
      </c>
      <c r="AL507" s="19" t="n">
        <v>0.0910036477270288</v>
      </c>
      <c r="AM507" s="19" t="n">
        <v>0</v>
      </c>
      <c r="AN507" s="19" t="n">
        <v>0.0594262922311762</v>
      </c>
      <c r="AO507" s="19" t="n">
        <v>0.1129432506351</v>
      </c>
      <c r="AP507" s="19" t="n">
        <v>0.0821762148147136</v>
      </c>
      <c r="AQ507" s="19" t="n">
        <v>0.0860558187537216</v>
      </c>
      <c r="AR507" s="19" t="n">
        <v>0</v>
      </c>
      <c r="AS507" s="19" t="n">
        <v>0.0777789944370755</v>
      </c>
      <c r="AT507" s="19" t="n">
        <v>0.314801217298716</v>
      </c>
      <c r="AU507" s="19" t="n">
        <v>0</v>
      </c>
      <c r="AV507" s="19" t="n">
        <v>0.392591767067897</v>
      </c>
      <c r="AW507" s="19" t="n">
        <v>0.381473957467181</v>
      </c>
      <c r="AX507" s="19" t="n">
        <v>0</v>
      </c>
    </row>
    <row r="508">
      <c r="B508" t="s">
        <v>242</v>
      </c>
      <c r="C508" s="19" t="n">
        <v>0.0583060657624618</v>
      </c>
      <c r="D508" s="19" t="n">
        <v>0.134374255636312</v>
      </c>
      <c r="E508" s="19" t="n">
        <v>0.0570268887219044</v>
      </c>
      <c r="F508" s="19" t="n">
        <v>0.06157918563194</v>
      </c>
      <c r="G508" s="19" t="n">
        <v>0.0392546182044881</v>
      </c>
      <c r="H508" s="19" t="n">
        <v>0.0381024243455099</v>
      </c>
      <c r="I508" s="19" t="n">
        <v>0.0355645000926339</v>
      </c>
      <c r="J508" s="19"/>
      <c r="K508" s="19" t="n">
        <v>0.0504814066475135</v>
      </c>
      <c r="L508" s="19" t="n">
        <v>0.0659914587685426</v>
      </c>
      <c r="M508" s="19"/>
      <c r="N508" s="19" t="n">
        <v>0.0739991241016036</v>
      </c>
      <c r="O508" s="19" t="n">
        <v>0.04267000406272</v>
      </c>
      <c r="P508" s="19" t="n">
        <v>0.0896983989228921</v>
      </c>
      <c r="Q508" s="19" t="n">
        <v>0.032086617041528</v>
      </c>
      <c r="R508" s="19" t="n">
        <v>0.0615208007030201</v>
      </c>
      <c r="S508" s="19" t="n">
        <v>0.0816129531988236</v>
      </c>
      <c r="T508" s="19" t="n">
        <v>0.0806386514804566</v>
      </c>
      <c r="U508" s="19" t="n">
        <v>0.033160218205617</v>
      </c>
      <c r="V508" s="19" t="n">
        <v>0.041670640787165</v>
      </c>
      <c r="W508" s="19" t="n">
        <v>0.0397714434735017</v>
      </c>
      <c r="X508" s="19" t="n">
        <v>0.0725174561869606</v>
      </c>
      <c r="Y508" s="19" t="n">
        <v>0.0373419944833753</v>
      </c>
      <c r="Z508" s="19"/>
      <c r="AA508" s="19" t="n">
        <v>0.0239834788569168</v>
      </c>
      <c r="AB508" s="19" t="n">
        <v>0.0583331032553502</v>
      </c>
      <c r="AC508" s="19" t="n">
        <v>0.0688423904316265</v>
      </c>
      <c r="AD508" s="19" t="n">
        <v>0.0795578063763957</v>
      </c>
      <c r="AE508" s="19"/>
      <c r="AF508" s="19" t="n">
        <v>0.074258750113277</v>
      </c>
      <c r="AG508" s="19" t="n">
        <v>0.035106397271644</v>
      </c>
      <c r="AH508" s="19" t="n">
        <v>0.0307366918959178</v>
      </c>
      <c r="AI508" s="19" t="n">
        <v>0.0637160340762587</v>
      </c>
      <c r="AJ508" s="19" t="n">
        <v>0.21172226526127</v>
      </c>
      <c r="AK508" s="19" t="n">
        <v>0.061217779459628</v>
      </c>
      <c r="AL508" s="19" t="n">
        <v>0.0874976367045393</v>
      </c>
      <c r="AM508" s="19" t="n">
        <v>0.534445761093102</v>
      </c>
      <c r="AN508" s="19" t="n">
        <v>0.0448048237814442</v>
      </c>
      <c r="AO508" s="19" t="n">
        <v>0.0746555370279466</v>
      </c>
      <c r="AP508" s="19" t="n">
        <v>0</v>
      </c>
      <c r="AQ508" s="19" t="n">
        <v>0.107026524847558</v>
      </c>
      <c r="AR508" s="19" t="n">
        <v>0</v>
      </c>
      <c r="AS508" s="19" t="n">
        <v>0.182771815000437</v>
      </c>
      <c r="AT508" s="19" t="n">
        <v>0</v>
      </c>
      <c r="AU508" s="19" t="n">
        <v>0</v>
      </c>
      <c r="AV508" s="19" t="n">
        <v>0</v>
      </c>
      <c r="AW508" s="19" t="n">
        <v>0</v>
      </c>
      <c r="AX508" s="19" t="n">
        <v>0</v>
      </c>
    </row>
    <row r="509">
      <c r="C509" s="19"/>
      <c r="D509" s="19"/>
      <c r="E509" s="19"/>
      <c r="F509" s="19"/>
      <c r="G509" s="19"/>
      <c r="H509" s="19"/>
      <c r="I509" s="19"/>
      <c r="J509" s="19"/>
      <c r="K509" s="19"/>
      <c r="L509" s="19"/>
      <c r="M509" s="19"/>
      <c r="N509" s="19"/>
      <c r="O509" s="19"/>
      <c r="P509" s="19"/>
      <c r="Q509" s="19"/>
      <c r="R509" s="19"/>
      <c r="S509" s="19"/>
      <c r="T509" s="19"/>
      <c r="U509" s="19"/>
      <c r="V509" s="19"/>
      <c r="W509" s="19"/>
      <c r="X509" s="19"/>
      <c r="Y509" s="19"/>
      <c r="Z509" s="19"/>
      <c r="AA509" s="19"/>
      <c r="AB509" s="19"/>
      <c r="AC509" s="19"/>
      <c r="AD509" s="19"/>
      <c r="AE509" s="19"/>
      <c r="AF509" s="19"/>
      <c r="AG509" s="19"/>
      <c r="AH509" s="19"/>
      <c r="AI509" s="19"/>
      <c r="AJ509" s="19"/>
      <c r="AK509" s="19"/>
      <c r="AL509" s="19"/>
      <c r="AM509" s="19"/>
      <c r="AN509" s="19"/>
      <c r="AO509" s="19"/>
      <c r="AP509" s="19"/>
      <c r="AQ509" s="19"/>
      <c r="AR509" s="19"/>
      <c r="AS509" s="19"/>
      <c r="AT509" s="19"/>
      <c r="AU509" s="19"/>
      <c r="AV509" s="19"/>
      <c r="AW509" s="19"/>
      <c r="AX509" s="19"/>
    </row>
    <row r="510">
      <c r="B510" s="7" t="s">
        <v>250</v>
      </c>
      <c r="C510" s="19"/>
      <c r="D510" s="19"/>
      <c r="E510" s="19"/>
      <c r="F510" s="19"/>
      <c r="G510" s="19"/>
      <c r="H510" s="19"/>
      <c r="I510" s="19"/>
      <c r="J510" s="19"/>
      <c r="K510" s="19"/>
      <c r="L510" s="19"/>
      <c r="M510" s="19"/>
      <c r="N510" s="19"/>
      <c r="O510" s="19"/>
      <c r="P510" s="19"/>
      <c r="Q510" s="19"/>
      <c r="R510" s="19"/>
      <c r="S510" s="19"/>
      <c r="T510" s="19"/>
      <c r="U510" s="19"/>
      <c r="V510" s="19"/>
      <c r="W510" s="19"/>
      <c r="X510" s="19"/>
      <c r="Y510" s="19"/>
      <c r="Z510" s="19"/>
      <c r="AA510" s="19"/>
      <c r="AB510" s="19"/>
      <c r="AC510" s="19"/>
      <c r="AD510" s="19"/>
      <c r="AE510" s="19"/>
      <c r="AF510" s="19"/>
      <c r="AG510" s="19"/>
      <c r="AH510" s="19"/>
      <c r="AI510" s="19"/>
      <c r="AJ510" s="19"/>
      <c r="AK510" s="19"/>
      <c r="AL510" s="19"/>
      <c r="AM510" s="19"/>
      <c r="AN510" s="19"/>
      <c r="AO510" s="19"/>
      <c r="AP510" s="19"/>
      <c r="AQ510" s="19"/>
      <c r="AR510" s="19"/>
      <c r="AS510" s="19"/>
      <c r="AT510" s="19"/>
      <c r="AU510" s="19"/>
      <c r="AV510" s="19"/>
      <c r="AW510" s="19"/>
      <c r="AX510" s="19"/>
    </row>
    <row r="511">
      <c r="B511" s="23" t="s">
        <v>79</v>
      </c>
      <c r="C511" s="19"/>
      <c r="D511" s="19"/>
      <c r="E511" s="19"/>
      <c r="F511" s="19"/>
      <c r="G511" s="19"/>
      <c r="H511" s="19"/>
      <c r="I511" s="19"/>
      <c r="J511" s="19"/>
      <c r="K511" s="19"/>
      <c r="L511" s="19"/>
      <c r="M511" s="19"/>
      <c r="N511" s="19"/>
      <c r="O511" s="19"/>
      <c r="P511" s="19"/>
      <c r="Q511" s="19"/>
      <c r="R511" s="19"/>
      <c r="S511" s="19"/>
      <c r="T511" s="19"/>
      <c r="U511" s="19"/>
      <c r="V511" s="19"/>
      <c r="W511" s="19"/>
      <c r="X511" s="19"/>
      <c r="Y511" s="19"/>
      <c r="Z511" s="19"/>
      <c r="AA511" s="19"/>
      <c r="AB511" s="19"/>
      <c r="AC511" s="19"/>
      <c r="AD511" s="19"/>
      <c r="AE511" s="19"/>
      <c r="AF511" s="19"/>
      <c r="AG511" s="19"/>
      <c r="AH511" s="19"/>
      <c r="AI511" s="19"/>
      <c r="AJ511" s="19"/>
      <c r="AK511" s="19"/>
      <c r="AL511" s="19"/>
      <c r="AM511" s="19"/>
      <c r="AN511" s="19"/>
      <c r="AO511" s="19"/>
      <c r="AP511" s="19"/>
      <c r="AQ511" s="19"/>
      <c r="AR511" s="19"/>
      <c r="AS511" s="19"/>
      <c r="AT511" s="19"/>
      <c r="AU511" s="19"/>
      <c r="AV511" s="19"/>
      <c r="AW511" s="19"/>
      <c r="AX511" s="19"/>
    </row>
    <row r="512">
      <c r="B512" t="s">
        <v>238</v>
      </c>
      <c r="C512" s="19" t="n">
        <v>0.269038285402446</v>
      </c>
      <c r="D512" s="19" t="n">
        <v>0.217120907238037</v>
      </c>
      <c r="E512" s="19" t="n">
        <v>0.170679843608892</v>
      </c>
      <c r="F512" s="19" t="n">
        <v>0.219892428711506</v>
      </c>
      <c r="G512" s="19" t="n">
        <v>0.249305117478312</v>
      </c>
      <c r="H512" s="19" t="n">
        <v>0.310623858404728</v>
      </c>
      <c r="I512" s="19" t="n">
        <v>0.411135601799154</v>
      </c>
      <c r="J512" s="19"/>
      <c r="K512" s="19" t="n">
        <v>0.192394976310027</v>
      </c>
      <c r="L512" s="19" t="n">
        <v>0.343063728718805</v>
      </c>
      <c r="M512" s="19"/>
      <c r="N512" s="19" t="n">
        <v>0.202888194264219</v>
      </c>
      <c r="O512" s="19" t="n">
        <v>0.303691323883565</v>
      </c>
      <c r="P512" s="19" t="n">
        <v>0.305698925483961</v>
      </c>
      <c r="Q512" s="19" t="n">
        <v>0.297836766265978</v>
      </c>
      <c r="R512" s="19" t="n">
        <v>0.218835506136922</v>
      </c>
      <c r="S512" s="19" t="n">
        <v>0.201696714345807</v>
      </c>
      <c r="T512" s="19" t="n">
        <v>0.299770913856383</v>
      </c>
      <c r="U512" s="19" t="n">
        <v>0.238979048570858</v>
      </c>
      <c r="V512" s="19" t="n">
        <v>0.279540205419988</v>
      </c>
      <c r="W512" s="19" t="n">
        <v>0.312875922255087</v>
      </c>
      <c r="X512" s="19" t="n">
        <v>0.300462533715728</v>
      </c>
      <c r="Y512" s="19" t="n">
        <v>0.298324200568856</v>
      </c>
      <c r="Z512" s="19"/>
      <c r="AA512" s="19" t="n">
        <v>0.206923772237953</v>
      </c>
      <c r="AB512" s="19" t="n">
        <v>0.281870344452282</v>
      </c>
      <c r="AC512" s="19" t="n">
        <v>0.260420047881461</v>
      </c>
      <c r="AD512" s="19" t="n">
        <v>0.327399628470291</v>
      </c>
      <c r="AE512" s="19"/>
      <c r="AF512" s="19" t="n">
        <v>0.157928849624602</v>
      </c>
      <c r="AG512" s="19" t="n">
        <v>0.365244396976752</v>
      </c>
      <c r="AH512" s="19" t="n">
        <v>0.240307912106994</v>
      </c>
      <c r="AI512" s="19" t="n">
        <v>0.166428808093416</v>
      </c>
      <c r="AJ512" s="19" t="n">
        <v>0.191379807236513</v>
      </c>
      <c r="AK512" s="19" t="n">
        <v>0.14907613340007</v>
      </c>
      <c r="AL512" s="19" t="n">
        <v>0.194110157828675</v>
      </c>
      <c r="AM512" s="19" t="n">
        <v>0</v>
      </c>
      <c r="AN512" s="19" t="n">
        <v>0.167237524913948</v>
      </c>
      <c r="AO512" s="19" t="n">
        <v>0.263430598011545</v>
      </c>
      <c r="AP512" s="19" t="n">
        <v>0.154502105036255</v>
      </c>
      <c r="AQ512" s="19" t="n">
        <v>0.263232180788795</v>
      </c>
      <c r="AR512" s="19" t="n">
        <v>0.183024189971717</v>
      </c>
      <c r="AS512" s="19" t="n">
        <v>0</v>
      </c>
      <c r="AT512" s="19" t="n">
        <v>0</v>
      </c>
      <c r="AU512" s="19" t="n">
        <v>0</v>
      </c>
      <c r="AV512" s="19" t="n">
        <v>0</v>
      </c>
      <c r="AW512" s="19" t="n">
        <v>0</v>
      </c>
      <c r="AX512" s="19" t="n">
        <v>0.242293032388405</v>
      </c>
    </row>
    <row r="513">
      <c r="B513" t="s">
        <v>239</v>
      </c>
      <c r="C513" s="19" t="n">
        <v>0.441760822678876</v>
      </c>
      <c r="D513" s="19" t="n">
        <v>0.364203530395886</v>
      </c>
      <c r="E513" s="19" t="n">
        <v>0.358310184422231</v>
      </c>
      <c r="F513" s="19" t="n">
        <v>0.397988986321361</v>
      </c>
      <c r="G513" s="19" t="n">
        <v>0.50733662698291</v>
      </c>
      <c r="H513" s="19" t="n">
        <v>0.5274158495184</v>
      </c>
      <c r="I513" s="19" t="n">
        <v>0.485451165842332</v>
      </c>
      <c r="J513" s="19"/>
      <c r="K513" s="19" t="n">
        <v>0.456926708678685</v>
      </c>
      <c r="L513" s="19" t="n">
        <v>0.427399041333779</v>
      </c>
      <c r="M513" s="19"/>
      <c r="N513" s="19" t="n">
        <v>0.362605873154182</v>
      </c>
      <c r="O513" s="19" t="n">
        <v>0.474979820080342</v>
      </c>
      <c r="P513" s="19" t="n">
        <v>0.439875017674045</v>
      </c>
      <c r="Q513" s="19" t="n">
        <v>0.445072095334583</v>
      </c>
      <c r="R513" s="19" t="n">
        <v>0.493122838254501</v>
      </c>
      <c r="S513" s="19" t="n">
        <v>0.494925127694092</v>
      </c>
      <c r="T513" s="19" t="n">
        <v>0.391886761632969</v>
      </c>
      <c r="U513" s="19" t="n">
        <v>0.56252792588923</v>
      </c>
      <c r="V513" s="19" t="n">
        <v>0.446841049569573</v>
      </c>
      <c r="W513" s="19" t="n">
        <v>0.450482186484959</v>
      </c>
      <c r="X513" s="19" t="n">
        <v>0.469808203190756</v>
      </c>
      <c r="Y513" s="19" t="n">
        <v>0.260513032027517</v>
      </c>
      <c r="Z513" s="19"/>
      <c r="AA513" s="19" t="n">
        <v>0.463631539846494</v>
      </c>
      <c r="AB513" s="19" t="n">
        <v>0.483304332976478</v>
      </c>
      <c r="AC513" s="19" t="n">
        <v>0.405458010153803</v>
      </c>
      <c r="AD513" s="19" t="n">
        <v>0.412226080452078</v>
      </c>
      <c r="AE513" s="19"/>
      <c r="AF513" s="19" t="n">
        <v>0.399131407830875</v>
      </c>
      <c r="AG513" s="19" t="n">
        <v>0.501931382498428</v>
      </c>
      <c r="AH513" s="19" t="n">
        <v>0.519931813053078</v>
      </c>
      <c r="AI513" s="19" t="n">
        <v>0.196574043621669</v>
      </c>
      <c r="AJ513" s="19" t="n">
        <v>0.242979863605583</v>
      </c>
      <c r="AK513" s="19" t="n">
        <v>0.447755557138196</v>
      </c>
      <c r="AL513" s="19" t="n">
        <v>0.407577122974731</v>
      </c>
      <c r="AM513" s="19" t="n">
        <v>1</v>
      </c>
      <c r="AN513" s="19" t="n">
        <v>0.432489905225851</v>
      </c>
      <c r="AO513" s="19" t="n">
        <v>0.396481989046498</v>
      </c>
      <c r="AP513" s="19" t="n">
        <v>0.413110939849463</v>
      </c>
      <c r="AQ513" s="19" t="n">
        <v>0.424125221152558</v>
      </c>
      <c r="AR513" s="19" t="n">
        <v>0.524449440525464</v>
      </c>
      <c r="AS513" s="19" t="n">
        <v>0.426142607961628</v>
      </c>
      <c r="AT513" s="19" t="n">
        <v>0.296096190633258</v>
      </c>
      <c r="AU513" s="19" t="n">
        <v>1</v>
      </c>
      <c r="AV513" s="19" t="n">
        <v>0</v>
      </c>
      <c r="AW513" s="19" t="n">
        <v>0.294727388085214</v>
      </c>
      <c r="AX513" s="19" t="n">
        <v>0.498462815928417</v>
      </c>
    </row>
    <row r="514">
      <c r="B514" t="s">
        <v>240</v>
      </c>
      <c r="C514" s="19" t="n">
        <v>0.0980846260817763</v>
      </c>
      <c r="D514" s="19" t="n">
        <v>0.165433499738885</v>
      </c>
      <c r="E514" s="19" t="n">
        <v>0.183766484758586</v>
      </c>
      <c r="F514" s="19" t="n">
        <v>0.122173152716743</v>
      </c>
      <c r="G514" s="19" t="n">
        <v>0.0897048498742723</v>
      </c>
      <c r="H514" s="19" t="n">
        <v>0.0305827055065683</v>
      </c>
      <c r="I514" s="19" t="n">
        <v>0.0166257191324765</v>
      </c>
      <c r="J514" s="19"/>
      <c r="K514" s="19" t="n">
        <v>0.124373666415167</v>
      </c>
      <c r="L514" s="19" t="n">
        <v>0.0725465541295729</v>
      </c>
      <c r="M514" s="19"/>
      <c r="N514" s="19" t="n">
        <v>0.132114495990309</v>
      </c>
      <c r="O514" s="19" t="n">
        <v>0.0725101874445414</v>
      </c>
      <c r="P514" s="19" t="n">
        <v>0.0898378037652447</v>
      </c>
      <c r="Q514" s="19" t="n">
        <v>0.110059042601105</v>
      </c>
      <c r="R514" s="19" t="n">
        <v>0.135108282359628</v>
      </c>
      <c r="S514" s="19" t="n">
        <v>0.0926490675453555</v>
      </c>
      <c r="T514" s="19" t="n">
        <v>0.129732142270536</v>
      </c>
      <c r="U514" s="19" t="n">
        <v>0.0940966786616761</v>
      </c>
      <c r="V514" s="19" t="n">
        <v>0.0680586304802672</v>
      </c>
      <c r="W514" s="19" t="n">
        <v>0.0653532123903087</v>
      </c>
      <c r="X514" s="19" t="n">
        <v>0.0719351030344244</v>
      </c>
      <c r="Y514" s="19" t="n">
        <v>0.139767335973733</v>
      </c>
      <c r="Z514" s="19"/>
      <c r="AA514" s="19" t="n">
        <v>0.0901692071038185</v>
      </c>
      <c r="AB514" s="19" t="n">
        <v>0.0651668016500265</v>
      </c>
      <c r="AC514" s="19" t="n">
        <v>0.168187203291263</v>
      </c>
      <c r="AD514" s="19" t="n">
        <v>0.0816275393713566</v>
      </c>
      <c r="AE514" s="19"/>
      <c r="AF514" s="19" t="n">
        <v>0.207416705383485</v>
      </c>
      <c r="AG514" s="19" t="n">
        <v>0.0245472241412852</v>
      </c>
      <c r="AH514" s="19" t="n">
        <v>0.100001677370835</v>
      </c>
      <c r="AI514" s="19" t="n">
        <v>0.205012196354982</v>
      </c>
      <c r="AJ514" s="19" t="n">
        <v>0.174617470860766</v>
      </c>
      <c r="AK514" s="19" t="n">
        <v>0.200373983375434</v>
      </c>
      <c r="AL514" s="19" t="n">
        <v>0.189266369200514</v>
      </c>
      <c r="AM514" s="19" t="n">
        <v>0</v>
      </c>
      <c r="AN514" s="19" t="n">
        <v>0.165453953241405</v>
      </c>
      <c r="AO514" s="19" t="n">
        <v>0.116297593251132</v>
      </c>
      <c r="AP514" s="19" t="n">
        <v>0.198847509495666</v>
      </c>
      <c r="AQ514" s="19" t="n">
        <v>0.0609664119135016</v>
      </c>
      <c r="AR514" s="19" t="n">
        <v>0</v>
      </c>
      <c r="AS514" s="19" t="n">
        <v>0.108789265320331</v>
      </c>
      <c r="AT514" s="19" t="n">
        <v>0</v>
      </c>
      <c r="AU514" s="19" t="n">
        <v>0</v>
      </c>
      <c r="AV514" s="19" t="n">
        <v>0.228232715694206</v>
      </c>
      <c r="AW514" s="19" t="n">
        <v>0.323798654447605</v>
      </c>
      <c r="AX514" s="19" t="n">
        <v>0.259244151683178</v>
      </c>
    </row>
    <row r="515">
      <c r="B515" t="s">
        <v>241</v>
      </c>
      <c r="C515" s="19" t="n">
        <v>0.141568745248163</v>
      </c>
      <c r="D515" s="19" t="n">
        <v>0.154546305096309</v>
      </c>
      <c r="E515" s="19" t="n">
        <v>0.25031463112361</v>
      </c>
      <c r="F515" s="19" t="n">
        <v>0.20266510088316</v>
      </c>
      <c r="G515" s="19" t="n">
        <v>0.117889849033937</v>
      </c>
      <c r="H515" s="19" t="n">
        <v>0.0708033666127024</v>
      </c>
      <c r="I515" s="19" t="n">
        <v>0.0618543821633326</v>
      </c>
      <c r="J515" s="19"/>
      <c r="K515" s="19" t="n">
        <v>0.187753449012254</v>
      </c>
      <c r="L515" s="19" t="n">
        <v>0.0966737406975908</v>
      </c>
      <c r="M515" s="19"/>
      <c r="N515" s="19" t="n">
        <v>0.245494858693682</v>
      </c>
      <c r="O515" s="19" t="n">
        <v>0.106790581896091</v>
      </c>
      <c r="P515" s="19" t="n">
        <v>0.116560169310585</v>
      </c>
      <c r="Q515" s="19" t="n">
        <v>0.119812534560824</v>
      </c>
      <c r="R515" s="19" t="n">
        <v>0.0985596922139484</v>
      </c>
      <c r="S515" s="19" t="n">
        <v>0.148481001020721</v>
      </c>
      <c r="T515" s="19" t="n">
        <v>0.11166040793179</v>
      </c>
      <c r="U515" s="19" t="n">
        <v>0.0587346336501208</v>
      </c>
      <c r="V515" s="19" t="n">
        <v>0.159962813097387</v>
      </c>
      <c r="W515" s="19" t="n">
        <v>0.127352459781916</v>
      </c>
      <c r="X515" s="19" t="n">
        <v>0.106530500083882</v>
      </c>
      <c r="Y515" s="19" t="n">
        <v>0.244445485107512</v>
      </c>
      <c r="Z515" s="19"/>
      <c r="AA515" s="19" t="n">
        <v>0.219894017647691</v>
      </c>
      <c r="AB515" s="19" t="n">
        <v>0.122156968498036</v>
      </c>
      <c r="AC515" s="19" t="n">
        <v>0.123682096958179</v>
      </c>
      <c r="AD515" s="19" t="n">
        <v>0.0945639448712927</v>
      </c>
      <c r="AE515" s="19"/>
      <c r="AF515" s="19" t="n">
        <v>0.187211409271767</v>
      </c>
      <c r="AG515" s="19" t="n">
        <v>0.0697924628823732</v>
      </c>
      <c r="AH515" s="19" t="n">
        <v>0.103575452441811</v>
      </c>
      <c r="AI515" s="19" t="n">
        <v>0.396788860084203</v>
      </c>
      <c r="AJ515" s="19" t="n">
        <v>0.198093950142358</v>
      </c>
      <c r="AK515" s="19" t="n">
        <v>0.172251918749095</v>
      </c>
      <c r="AL515" s="19" t="n">
        <v>0.167019171910724</v>
      </c>
      <c r="AM515" s="19" t="n">
        <v>0</v>
      </c>
      <c r="AN515" s="19" t="n">
        <v>0.199222714487238</v>
      </c>
      <c r="AO515" s="19" t="n">
        <v>0.159458689752468</v>
      </c>
      <c r="AP515" s="19" t="n">
        <v>0.233539445618615</v>
      </c>
      <c r="AQ515" s="19" t="n">
        <v>0.159508908091449</v>
      </c>
      <c r="AR515" s="19" t="n">
        <v>0.29252636950282</v>
      </c>
      <c r="AS515" s="19" t="n">
        <v>0.3700170287202</v>
      </c>
      <c r="AT515" s="19" t="n">
        <v>0</v>
      </c>
      <c r="AU515" s="19" t="n">
        <v>0</v>
      </c>
      <c r="AV515" s="19" t="n">
        <v>0.771767284305794</v>
      </c>
      <c r="AW515" s="19" t="n">
        <v>0.381473957467181</v>
      </c>
      <c r="AX515" s="19" t="n">
        <v>0</v>
      </c>
    </row>
    <row r="516">
      <c r="B516" t="s">
        <v>242</v>
      </c>
      <c r="C516" s="19" t="n">
        <v>0.0495475205887384</v>
      </c>
      <c r="D516" s="19" t="n">
        <v>0.0986957575308827</v>
      </c>
      <c r="E516" s="19" t="n">
        <v>0.0369288560866819</v>
      </c>
      <c r="F516" s="19" t="n">
        <v>0.0572803313672298</v>
      </c>
      <c r="G516" s="19" t="n">
        <v>0.0357635566305685</v>
      </c>
      <c r="H516" s="19" t="n">
        <v>0.0605742199576011</v>
      </c>
      <c r="I516" s="19" t="n">
        <v>0.0249331310627058</v>
      </c>
      <c r="J516" s="19"/>
      <c r="K516" s="19" t="n">
        <v>0.0385511995838669</v>
      </c>
      <c r="L516" s="19" t="n">
        <v>0.0603169351202516</v>
      </c>
      <c r="M516" s="19"/>
      <c r="N516" s="19" t="n">
        <v>0.0568965778976081</v>
      </c>
      <c r="O516" s="19" t="n">
        <v>0.0420280866954611</v>
      </c>
      <c r="P516" s="19" t="n">
        <v>0.0480280837661635</v>
      </c>
      <c r="Q516" s="19" t="n">
        <v>0.0272195612375109</v>
      </c>
      <c r="R516" s="19" t="n">
        <v>0.0543736810350004</v>
      </c>
      <c r="S516" s="19" t="n">
        <v>0.0622480893940249</v>
      </c>
      <c r="T516" s="19" t="n">
        <v>0.0669497743083227</v>
      </c>
      <c r="U516" s="19" t="n">
        <v>0.0456617132281153</v>
      </c>
      <c r="V516" s="19" t="n">
        <v>0.0455973014327848</v>
      </c>
      <c r="W516" s="19" t="n">
        <v>0.0439362190877292</v>
      </c>
      <c r="X516" s="19" t="n">
        <v>0.0512636599752101</v>
      </c>
      <c r="Y516" s="19" t="n">
        <v>0.0569499463223816</v>
      </c>
      <c r="Z516" s="19"/>
      <c r="AA516" s="19" t="n">
        <v>0.0193814631640434</v>
      </c>
      <c r="AB516" s="19" t="n">
        <v>0.0475015524231772</v>
      </c>
      <c r="AC516" s="19" t="n">
        <v>0.0422526417152942</v>
      </c>
      <c r="AD516" s="19" t="n">
        <v>0.0841828068349817</v>
      </c>
      <c r="AE516" s="19"/>
      <c r="AF516" s="19" t="n">
        <v>0.048311627889271</v>
      </c>
      <c r="AG516" s="19" t="n">
        <v>0.0384845335011619</v>
      </c>
      <c r="AH516" s="19" t="n">
        <v>0.0361831450272818</v>
      </c>
      <c r="AI516" s="19" t="n">
        <v>0.0351960918457305</v>
      </c>
      <c r="AJ516" s="19" t="n">
        <v>0.19292890815478</v>
      </c>
      <c r="AK516" s="19" t="n">
        <v>0.0305424073372038</v>
      </c>
      <c r="AL516" s="19" t="n">
        <v>0.0420271780853569</v>
      </c>
      <c r="AM516" s="19" t="n">
        <v>0</v>
      </c>
      <c r="AN516" s="19" t="n">
        <v>0.0355959021315571</v>
      </c>
      <c r="AO516" s="19" t="n">
        <v>0.0643311299383574</v>
      </c>
      <c r="AP516" s="19" t="n">
        <v>0</v>
      </c>
      <c r="AQ516" s="19" t="n">
        <v>0.0921672780536967</v>
      </c>
      <c r="AR516" s="19" t="n">
        <v>0</v>
      </c>
      <c r="AS516" s="19" t="n">
        <v>0.0950510979978406</v>
      </c>
      <c r="AT516" s="19" t="n">
        <v>0.703903809366742</v>
      </c>
      <c r="AU516" s="19" t="n">
        <v>0</v>
      </c>
      <c r="AV516" s="19" t="n">
        <v>0</v>
      </c>
      <c r="AW516" s="19" t="n">
        <v>0</v>
      </c>
      <c r="AX516" s="19" t="n">
        <v>0</v>
      </c>
    </row>
    <row r="517">
      <c r="C517" s="19"/>
      <c r="D517" s="19"/>
      <c r="E517" s="19"/>
      <c r="F517" s="19"/>
      <c r="G517" s="19"/>
      <c r="H517" s="19"/>
      <c r="I517" s="19"/>
      <c r="J517" s="19"/>
      <c r="K517" s="19"/>
      <c r="L517" s="19"/>
      <c r="M517" s="19"/>
      <c r="N517" s="19"/>
      <c r="O517" s="19"/>
      <c r="P517" s="19"/>
      <c r="Q517" s="19"/>
      <c r="R517" s="19"/>
      <c r="S517" s="19"/>
      <c r="T517" s="19"/>
      <c r="U517" s="19"/>
      <c r="V517" s="19"/>
      <c r="W517" s="19"/>
      <c r="X517" s="19"/>
      <c r="Y517" s="19"/>
      <c r="Z517" s="19"/>
      <c r="AA517" s="19"/>
      <c r="AB517" s="19"/>
      <c r="AC517" s="19"/>
      <c r="AD517" s="19"/>
      <c r="AE517" s="19"/>
      <c r="AF517" s="19"/>
      <c r="AG517" s="19"/>
      <c r="AH517" s="19"/>
      <c r="AI517" s="19"/>
      <c r="AJ517" s="19"/>
      <c r="AK517" s="19"/>
      <c r="AL517" s="19"/>
      <c r="AM517" s="19"/>
      <c r="AN517" s="19"/>
      <c r="AO517" s="19"/>
      <c r="AP517" s="19"/>
      <c r="AQ517" s="19"/>
      <c r="AR517" s="19"/>
      <c r="AS517" s="19"/>
      <c r="AT517" s="19"/>
      <c r="AU517" s="19"/>
      <c r="AV517" s="19"/>
      <c r="AW517" s="19"/>
      <c r="AX517" s="19"/>
    </row>
    <row r="518">
      <c r="B518" s="7" t="s">
        <v>260</v>
      </c>
      <c r="C518" s="19"/>
      <c r="D518" s="19"/>
      <c r="E518" s="19"/>
      <c r="F518" s="19"/>
      <c r="G518" s="19"/>
      <c r="H518" s="19"/>
      <c r="I518" s="19"/>
      <c r="J518" s="19"/>
      <c r="K518" s="19"/>
      <c r="L518" s="19"/>
      <c r="M518" s="19"/>
      <c r="N518" s="19"/>
      <c r="O518" s="19"/>
      <c r="P518" s="19"/>
      <c r="Q518" s="19"/>
      <c r="R518" s="19"/>
      <c r="S518" s="19"/>
      <c r="T518" s="19"/>
      <c r="U518" s="19"/>
      <c r="V518" s="19"/>
      <c r="W518" s="19"/>
      <c r="X518" s="19"/>
      <c r="Y518" s="19"/>
      <c r="Z518" s="19"/>
      <c r="AA518" s="19"/>
      <c r="AB518" s="19"/>
      <c r="AC518" s="19"/>
      <c r="AD518" s="19"/>
      <c r="AE518" s="19"/>
      <c r="AF518" s="19"/>
      <c r="AG518" s="19"/>
      <c r="AH518" s="19"/>
      <c r="AI518" s="19"/>
      <c r="AJ518" s="19"/>
      <c r="AK518" s="19"/>
      <c r="AL518" s="19"/>
      <c r="AM518" s="19"/>
      <c r="AN518" s="19"/>
      <c r="AO518" s="19"/>
      <c r="AP518" s="19"/>
      <c r="AQ518" s="19"/>
      <c r="AR518" s="19"/>
      <c r="AS518" s="19"/>
      <c r="AT518" s="19"/>
      <c r="AU518" s="19"/>
      <c r="AV518" s="19"/>
      <c r="AW518" s="19"/>
      <c r="AX518" s="19"/>
    </row>
    <row r="519">
      <c r="B519" s="23" t="s">
        <v>259</v>
      </c>
      <c r="C519" s="19"/>
      <c r="D519" s="19"/>
      <c r="E519" s="19"/>
      <c r="F519" s="19"/>
      <c r="G519" s="19"/>
      <c r="H519" s="19"/>
      <c r="I519" s="19"/>
      <c r="J519" s="19"/>
      <c r="K519" s="19"/>
      <c r="L519" s="19"/>
      <c r="M519" s="19"/>
      <c r="N519" s="19"/>
      <c r="O519" s="19"/>
      <c r="P519" s="19"/>
      <c r="Q519" s="19"/>
      <c r="R519" s="19"/>
      <c r="S519" s="19"/>
      <c r="T519" s="19"/>
      <c r="U519" s="19"/>
      <c r="V519" s="19"/>
      <c r="W519" s="19"/>
      <c r="X519" s="19"/>
      <c r="Y519" s="19"/>
      <c r="Z519" s="19"/>
      <c r="AA519" s="19"/>
      <c r="AB519" s="19"/>
      <c r="AC519" s="19"/>
      <c r="AD519" s="19"/>
      <c r="AE519" s="19"/>
      <c r="AF519" s="19"/>
      <c r="AG519" s="19"/>
      <c r="AH519" s="19"/>
      <c r="AI519" s="19"/>
      <c r="AJ519" s="19"/>
      <c r="AK519" s="19"/>
      <c r="AL519" s="19"/>
      <c r="AM519" s="19"/>
      <c r="AN519" s="19"/>
      <c r="AO519" s="19"/>
      <c r="AP519" s="19"/>
      <c r="AQ519" s="19"/>
      <c r="AR519" s="19"/>
      <c r="AS519" s="19"/>
      <c r="AT519" s="19"/>
      <c r="AU519" s="19"/>
      <c r="AV519" s="19"/>
      <c r="AW519" s="19"/>
      <c r="AX519" s="19"/>
    </row>
    <row r="520">
      <c r="B520" t="s">
        <v>253</v>
      </c>
      <c r="C520" s="19" t="n">
        <v>0.202722606283136</v>
      </c>
      <c r="D520" s="19" t="n">
        <v>0.0835009698999229</v>
      </c>
      <c r="E520" s="19" t="n">
        <v>0.0695405781167199</v>
      </c>
      <c r="F520" s="19" t="n">
        <v>0.0862451076183617</v>
      </c>
      <c r="G520" s="19" t="n">
        <v>0.187694287766746</v>
      </c>
      <c r="H520" s="19" t="n">
        <v>0.282562717328021</v>
      </c>
      <c r="I520" s="19" t="n">
        <v>0.418508575868208</v>
      </c>
      <c r="J520" s="19"/>
      <c r="K520" s="19" t="n">
        <v>0.217083900419701</v>
      </c>
      <c r="L520" s="19" t="n">
        <v>0.188003932323431</v>
      </c>
      <c r="M520" s="19"/>
      <c r="N520" s="19" t="n">
        <v>0.101932915301002</v>
      </c>
      <c r="O520" s="19" t="n">
        <v>0.281746133534828</v>
      </c>
      <c r="P520" s="19" t="n">
        <v>0.240542929148129</v>
      </c>
      <c r="Q520" s="19" t="n">
        <v>0.168979029541646</v>
      </c>
      <c r="R520" s="19" t="n">
        <v>0.172045488347213</v>
      </c>
      <c r="S520" s="19" t="n">
        <v>0.147629929678208</v>
      </c>
      <c r="T520" s="19" t="n">
        <v>0.244242982318437</v>
      </c>
      <c r="U520" s="19" t="n">
        <v>0.246811684019787</v>
      </c>
      <c r="V520" s="19" t="n">
        <v>0.147371709985668</v>
      </c>
      <c r="W520" s="19" t="n">
        <v>0.285071442756196</v>
      </c>
      <c r="X520" s="19" t="n">
        <v>0.305513913143436</v>
      </c>
      <c r="Y520" s="19" t="n">
        <v>0.195759447103417</v>
      </c>
      <c r="Z520" s="19"/>
      <c r="AA520" s="19" t="n">
        <v>0.193065599474255</v>
      </c>
      <c r="AB520" s="19" t="n">
        <v>0.252645657520625</v>
      </c>
      <c r="AC520" s="19" t="n">
        <v>0.141282856833027</v>
      </c>
      <c r="AD520" s="19" t="n">
        <v>0.213095482879454</v>
      </c>
      <c r="AE520" s="19"/>
      <c r="AF520" s="19" t="n">
        <v>0.0472989975530671</v>
      </c>
      <c r="AG520" s="19" t="n">
        <v>0.337459387127202</v>
      </c>
      <c r="AH520" s="19" t="n">
        <v>0.158715390954715</v>
      </c>
      <c r="AI520" s="19" t="n">
        <v>0</v>
      </c>
      <c r="AJ520" s="19" t="n">
        <v>0.0636267633595737</v>
      </c>
      <c r="AK520" s="19" t="n">
        <v>0.143058589815074</v>
      </c>
      <c r="AL520" s="19" t="n">
        <v>0.0834696196917765</v>
      </c>
      <c r="AM520" s="19" t="n">
        <v>0</v>
      </c>
      <c r="AN520" s="19" t="n">
        <v>0.0735014438295907</v>
      </c>
      <c r="AO520" s="19" t="n">
        <v>0.150233991641341</v>
      </c>
      <c r="AP520" s="19" t="n">
        <v>0.0581564607378552</v>
      </c>
      <c r="AQ520" s="19" t="n">
        <v>0.166488524085595</v>
      </c>
      <c r="AR520" s="19" t="n">
        <v>0.364612985499015</v>
      </c>
      <c r="AS520" s="19" t="n">
        <v>0</v>
      </c>
      <c r="AT520" s="19" t="n">
        <v>0</v>
      </c>
      <c r="AU520" s="19" t="n">
        <v>0</v>
      </c>
      <c r="AV520" s="19" t="n">
        <v>0</v>
      </c>
      <c r="AW520" s="19" t="n">
        <v>0</v>
      </c>
      <c r="AX520" s="19" t="n">
        <v>0</v>
      </c>
    </row>
    <row r="521">
      <c r="B521" t="s">
        <v>254</v>
      </c>
      <c r="C521" s="19" t="n">
        <v>0.222617735566651</v>
      </c>
      <c r="D521" s="19" t="n">
        <v>0.142324540772046</v>
      </c>
      <c r="E521" s="19" t="n">
        <v>0.139570563262294</v>
      </c>
      <c r="F521" s="19" t="n">
        <v>0.193904460411219</v>
      </c>
      <c r="G521" s="19" t="n">
        <v>0.222267346283521</v>
      </c>
      <c r="H521" s="19" t="n">
        <v>0.275310799057683</v>
      </c>
      <c r="I521" s="19" t="n">
        <v>0.318135141107459</v>
      </c>
      <c r="J521" s="19"/>
      <c r="K521" s="19" t="n">
        <v>0.199448718713719</v>
      </c>
      <c r="L521" s="19" t="n">
        <v>0.2463633118206</v>
      </c>
      <c r="M521" s="19"/>
      <c r="N521" s="19" t="n">
        <v>0.143439214249182</v>
      </c>
      <c r="O521" s="19" t="n">
        <v>0.260055239987656</v>
      </c>
      <c r="P521" s="19" t="n">
        <v>0.241275754622324</v>
      </c>
      <c r="Q521" s="19" t="n">
        <v>0.241511132487991</v>
      </c>
      <c r="R521" s="19" t="n">
        <v>0.288335553360387</v>
      </c>
      <c r="S521" s="19" t="n">
        <v>0.215486258815803</v>
      </c>
      <c r="T521" s="19" t="n">
        <v>0.13265460889054</v>
      </c>
      <c r="U521" s="19" t="n">
        <v>0.316698019399894</v>
      </c>
      <c r="V521" s="19" t="n">
        <v>0.223875144876838</v>
      </c>
      <c r="W521" s="19" t="n">
        <v>0.245268095958442</v>
      </c>
      <c r="X521" s="19" t="n">
        <v>0.195080654707583</v>
      </c>
      <c r="Y521" s="19" t="n">
        <v>0.2659446504271</v>
      </c>
      <c r="Z521" s="19"/>
      <c r="AA521" s="19" t="n">
        <v>0.195512486974121</v>
      </c>
      <c r="AB521" s="19" t="n">
        <v>0.282981112184555</v>
      </c>
      <c r="AC521" s="19" t="n">
        <v>0.172434256752833</v>
      </c>
      <c r="AD521" s="19" t="n">
        <v>0.233138164961182</v>
      </c>
      <c r="AE521" s="19"/>
      <c r="AF521" s="19" t="n">
        <v>0.13155412611598</v>
      </c>
      <c r="AG521" s="19" t="n">
        <v>0.292754658424083</v>
      </c>
      <c r="AH521" s="19" t="n">
        <v>0.231287771909375</v>
      </c>
      <c r="AI521" s="19" t="n">
        <v>0.0795894881803949</v>
      </c>
      <c r="AJ521" s="19" t="n">
        <v>0.10484146751942</v>
      </c>
      <c r="AK521" s="19" t="n">
        <v>0.104159759641409</v>
      </c>
      <c r="AL521" s="19" t="n">
        <v>0.186603714728679</v>
      </c>
      <c r="AM521" s="19" t="n">
        <v>0.534445761093102</v>
      </c>
      <c r="AN521" s="19" t="n">
        <v>0.177634158619747</v>
      </c>
      <c r="AO521" s="19" t="n">
        <v>0.162757670086598</v>
      </c>
      <c r="AP521" s="19" t="n">
        <v>0.147979447569982</v>
      </c>
      <c r="AQ521" s="19" t="n">
        <v>0.25825903668941</v>
      </c>
      <c r="AR521" s="19" t="n">
        <v>0.110978222322611</v>
      </c>
      <c r="AS521" s="19" t="n">
        <v>0.134841806965794</v>
      </c>
      <c r="AT521" s="19" t="n">
        <v>0</v>
      </c>
      <c r="AU521" s="19" t="n">
        <v>0.504380017574563</v>
      </c>
      <c r="AV521" s="19" t="n">
        <v>0</v>
      </c>
      <c r="AW521" s="19" t="n">
        <v>0.294727388085214</v>
      </c>
      <c r="AX521" s="19" t="n">
        <v>0</v>
      </c>
    </row>
    <row r="522">
      <c r="B522" t="s">
        <v>255</v>
      </c>
      <c r="C522" s="19" t="n">
        <v>0.286608370064119</v>
      </c>
      <c r="D522" s="19" t="n">
        <v>0.311009514800187</v>
      </c>
      <c r="E522" s="19" t="n">
        <v>0.301262846596197</v>
      </c>
      <c r="F522" s="19" t="n">
        <v>0.299247779316524</v>
      </c>
      <c r="G522" s="19" t="n">
        <v>0.361998542453311</v>
      </c>
      <c r="H522" s="19" t="n">
        <v>0.292520572010215</v>
      </c>
      <c r="I522" s="19" t="n">
        <v>0.189361287089037</v>
      </c>
      <c r="J522" s="19"/>
      <c r="K522" s="19" t="n">
        <v>0.274719361425412</v>
      </c>
      <c r="L522" s="19" t="n">
        <v>0.298793235870307</v>
      </c>
      <c r="M522" s="19"/>
      <c r="N522" s="19" t="n">
        <v>0.269878754761012</v>
      </c>
      <c r="O522" s="19" t="n">
        <v>0.263935689693393</v>
      </c>
      <c r="P522" s="19" t="n">
        <v>0.286090752971719</v>
      </c>
      <c r="Q522" s="19" t="n">
        <v>0.270124964207743</v>
      </c>
      <c r="R522" s="19" t="n">
        <v>0.277922200759438</v>
      </c>
      <c r="S522" s="19" t="n">
        <v>0.281775829948262</v>
      </c>
      <c r="T522" s="19" t="n">
        <v>0.355270218252853</v>
      </c>
      <c r="U522" s="19" t="n">
        <v>0.225876222622528</v>
      </c>
      <c r="V522" s="19" t="n">
        <v>0.378241658121919</v>
      </c>
      <c r="W522" s="19" t="n">
        <v>0.228719521686138</v>
      </c>
      <c r="X522" s="19" t="n">
        <v>0.313154113503743</v>
      </c>
      <c r="Y522" s="19" t="n">
        <v>0.246222949668533</v>
      </c>
      <c r="Z522" s="19"/>
      <c r="AA522" s="19" t="n">
        <v>0.236250494660413</v>
      </c>
      <c r="AB522" s="19" t="n">
        <v>0.270536450207327</v>
      </c>
      <c r="AC522" s="19" t="n">
        <v>0.352413804786653</v>
      </c>
      <c r="AD522" s="19" t="n">
        <v>0.306846210500054</v>
      </c>
      <c r="AE522" s="19"/>
      <c r="AF522" s="19" t="n">
        <v>0.31507535344665</v>
      </c>
      <c r="AG522" s="19" t="n">
        <v>0.254602996056077</v>
      </c>
      <c r="AH522" s="19" t="n">
        <v>0.326902738289646</v>
      </c>
      <c r="AI522" s="19" t="n">
        <v>0.239929211617252</v>
      </c>
      <c r="AJ522" s="19" t="n">
        <v>0.368359051346977</v>
      </c>
      <c r="AK522" s="19" t="n">
        <v>0.279930442160626</v>
      </c>
      <c r="AL522" s="19" t="n">
        <v>0.302373273142012</v>
      </c>
      <c r="AM522" s="19" t="n">
        <v>0</v>
      </c>
      <c r="AN522" s="19" t="n">
        <v>0.310757184608349</v>
      </c>
      <c r="AO522" s="19" t="n">
        <v>0.318683216223238</v>
      </c>
      <c r="AP522" s="19" t="n">
        <v>0.352040820973134</v>
      </c>
      <c r="AQ522" s="19" t="n">
        <v>0.343878096512025</v>
      </c>
      <c r="AR522" s="19" t="n">
        <v>0.420877279374349</v>
      </c>
      <c r="AS522" s="19" t="n">
        <v>0.237569065950898</v>
      </c>
      <c r="AT522" s="19" t="n">
        <v>0.432131810663685</v>
      </c>
      <c r="AU522" s="19" t="n">
        <v>0</v>
      </c>
      <c r="AV522" s="19" t="n">
        <v>0.21984154809506</v>
      </c>
      <c r="AW522" s="19" t="n">
        <v>0</v>
      </c>
      <c r="AX522" s="19" t="n">
        <v>0.277914084528257</v>
      </c>
    </row>
    <row r="523">
      <c r="B523" t="s">
        <v>256</v>
      </c>
      <c r="C523" s="19" t="n">
        <v>0.147699331457632</v>
      </c>
      <c r="D523" s="19" t="n">
        <v>0.269102849314625</v>
      </c>
      <c r="E523" s="19" t="n">
        <v>0.280036690235835</v>
      </c>
      <c r="F523" s="19" t="n">
        <v>0.198228620581509</v>
      </c>
      <c r="G523" s="19" t="n">
        <v>0.128461582394054</v>
      </c>
      <c r="H523" s="19" t="n">
        <v>0.0470957146731027</v>
      </c>
      <c r="I523" s="19" t="n">
        <v>0.0216075086545785</v>
      </c>
      <c r="J523" s="19"/>
      <c r="K523" s="19" t="n">
        <v>0.161740450914015</v>
      </c>
      <c r="L523" s="19" t="n">
        <v>0.133308799703146</v>
      </c>
      <c r="M523" s="19"/>
      <c r="N523" s="19" t="n">
        <v>0.252715028194969</v>
      </c>
      <c r="O523" s="19" t="n">
        <v>0.102457727523465</v>
      </c>
      <c r="P523" s="19" t="n">
        <v>0.0921310981503617</v>
      </c>
      <c r="Q523" s="19" t="n">
        <v>0.222929699325893</v>
      </c>
      <c r="R523" s="19" t="n">
        <v>0.115719589232706</v>
      </c>
      <c r="S523" s="19" t="n">
        <v>0.172504495455252</v>
      </c>
      <c r="T523" s="19" t="n">
        <v>0.150088028485845</v>
      </c>
      <c r="U523" s="19" t="n">
        <v>0.132136019038061</v>
      </c>
      <c r="V523" s="19" t="n">
        <v>0.136269110054609</v>
      </c>
      <c r="W523" s="19" t="n">
        <v>0.109124183237397</v>
      </c>
      <c r="X523" s="19" t="n">
        <v>0.0575672855669294</v>
      </c>
      <c r="Y523" s="19" t="n">
        <v>0.0933301989806467</v>
      </c>
      <c r="Z523" s="19"/>
      <c r="AA523" s="19" t="n">
        <v>0.180879449726076</v>
      </c>
      <c r="AB523" s="19" t="n">
        <v>0.0890044532489073</v>
      </c>
      <c r="AC523" s="19" t="n">
        <v>0.208388270962391</v>
      </c>
      <c r="AD523" s="19" t="n">
        <v>0.116624300311592</v>
      </c>
      <c r="AE523" s="19"/>
      <c r="AF523" s="19" t="n">
        <v>0.288973577414114</v>
      </c>
      <c r="AG523" s="19" t="n">
        <v>0.0338200739888354</v>
      </c>
      <c r="AH523" s="19" t="n">
        <v>0.146289140119507</v>
      </c>
      <c r="AI523" s="19" t="n">
        <v>0.37424594087771</v>
      </c>
      <c r="AJ523" s="19" t="n">
        <v>0.279332898628515</v>
      </c>
      <c r="AK523" s="19" t="n">
        <v>0.300707840051433</v>
      </c>
      <c r="AL523" s="19" t="n">
        <v>0.230924929106403</v>
      </c>
      <c r="AM523" s="19" t="n">
        <v>0.465554238906898</v>
      </c>
      <c r="AN523" s="19" t="n">
        <v>0.250364633426512</v>
      </c>
      <c r="AO523" s="19" t="n">
        <v>0.205504307233402</v>
      </c>
      <c r="AP523" s="19" t="n">
        <v>0.274241838619351</v>
      </c>
      <c r="AQ523" s="19" t="n">
        <v>0.110017317044741</v>
      </c>
      <c r="AR523" s="19" t="n">
        <v>0.103531512804025</v>
      </c>
      <c r="AS523" s="19" t="n">
        <v>0.380339661876625</v>
      </c>
      <c r="AT523" s="19" t="n">
        <v>0</v>
      </c>
      <c r="AU523" s="19" t="n">
        <v>0.495619982425437</v>
      </c>
      <c r="AV523" s="19" t="n">
        <v>0.425333372107052</v>
      </c>
      <c r="AW523" s="19" t="n">
        <v>0</v>
      </c>
      <c r="AX523" s="19" t="n">
        <v>0.501537184071583</v>
      </c>
    </row>
    <row r="524">
      <c r="B524" t="s">
        <v>257</v>
      </c>
      <c r="C524" s="19" t="n">
        <v>0.0846307155896892</v>
      </c>
      <c r="D524" s="19" t="n">
        <v>0.117662745864191</v>
      </c>
      <c r="E524" s="19" t="n">
        <v>0.190079001459517</v>
      </c>
      <c r="F524" s="19" t="n">
        <v>0.163082775177132</v>
      </c>
      <c r="G524" s="19" t="n">
        <v>0.0419648026718206</v>
      </c>
      <c r="H524" s="19" t="n">
        <v>0.0201535879741005</v>
      </c>
      <c r="I524" s="19" t="n">
        <v>0.00210472836111283</v>
      </c>
      <c r="J524" s="19"/>
      <c r="K524" s="19" t="n">
        <v>0.118885373051923</v>
      </c>
      <c r="L524" s="19" t="n">
        <v>0.0495236333174675</v>
      </c>
      <c r="M524" s="19"/>
      <c r="N524" s="19" t="n">
        <v>0.195246111264917</v>
      </c>
      <c r="O524" s="19" t="n">
        <v>0.0426459072612144</v>
      </c>
      <c r="P524" s="19" t="n">
        <v>0.0600976948364425</v>
      </c>
      <c r="Q524" s="19" t="n">
        <v>0.0456837938474177</v>
      </c>
      <c r="R524" s="19" t="n">
        <v>0.104517452997814</v>
      </c>
      <c r="S524" s="19" t="n">
        <v>0.0936693875889905</v>
      </c>
      <c r="T524" s="19" t="n">
        <v>0.0838408392914528</v>
      </c>
      <c r="U524" s="19" t="n">
        <v>0.0401173327469355</v>
      </c>
      <c r="V524" s="19" t="n">
        <v>0.0552766845592395</v>
      </c>
      <c r="W524" s="19" t="n">
        <v>0.0569610052171308</v>
      </c>
      <c r="X524" s="19" t="n">
        <v>0.0683136086187956</v>
      </c>
      <c r="Y524" s="19" t="n">
        <v>0.132938884807974</v>
      </c>
      <c r="Z524" s="19"/>
      <c r="AA524" s="19" t="n">
        <v>0.149584333977206</v>
      </c>
      <c r="AB524" s="19" t="n">
        <v>0.052997187957017</v>
      </c>
      <c r="AC524" s="19" t="n">
        <v>0.072069370918366</v>
      </c>
      <c r="AD524" s="19" t="n">
        <v>0.0532664842571477</v>
      </c>
      <c r="AE524" s="19"/>
      <c r="AF524" s="19" t="n">
        <v>0.163364516864714</v>
      </c>
      <c r="AG524" s="19" t="n">
        <v>0.00625629579616889</v>
      </c>
      <c r="AH524" s="19" t="n">
        <v>0.0700407826757702</v>
      </c>
      <c r="AI524" s="19" t="n">
        <v>0.306235359324643</v>
      </c>
      <c r="AJ524" s="19" t="n">
        <v>0.122802272301455</v>
      </c>
      <c r="AK524" s="19" t="n">
        <v>0.156417157522045</v>
      </c>
      <c r="AL524" s="19" t="n">
        <v>0.180974323237341</v>
      </c>
      <c r="AM524" s="19" t="n">
        <v>0</v>
      </c>
      <c r="AN524" s="19" t="n">
        <v>0.15739585498583</v>
      </c>
      <c r="AO524" s="19" t="n">
        <v>0.0855296458998066</v>
      </c>
      <c r="AP524" s="19" t="n">
        <v>0.167581432099678</v>
      </c>
      <c r="AQ524" s="19" t="n">
        <v>0.0751054881749964</v>
      </c>
      <c r="AR524" s="19" t="n">
        <v>0</v>
      </c>
      <c r="AS524" s="19" t="n">
        <v>0.247249465206683</v>
      </c>
      <c r="AT524" s="19" t="n">
        <v>0</v>
      </c>
      <c r="AU524" s="19" t="n">
        <v>0</v>
      </c>
      <c r="AV524" s="19" t="n">
        <v>0.354825079797889</v>
      </c>
      <c r="AW524" s="19" t="n">
        <v>0.705272611914786</v>
      </c>
      <c r="AX524" s="19" t="n">
        <v>0.22054873140016</v>
      </c>
    </row>
    <row r="525">
      <c r="B525" t="s">
        <v>77</v>
      </c>
      <c r="C525" s="19" t="n">
        <v>0.0557212410387726</v>
      </c>
      <c r="D525" s="19" t="n">
        <v>0.076399379349029</v>
      </c>
      <c r="E525" s="19" t="n">
        <v>0.0195103203294368</v>
      </c>
      <c r="F525" s="19" t="n">
        <v>0.0592912568952541</v>
      </c>
      <c r="G525" s="19" t="n">
        <v>0.0576134384305466</v>
      </c>
      <c r="H525" s="19" t="n">
        <v>0.0823566089568779</v>
      </c>
      <c r="I525" s="19" t="n">
        <v>0.050282758919605</v>
      </c>
      <c r="J525" s="19"/>
      <c r="K525" s="19" t="n">
        <v>0.0281221954752296</v>
      </c>
      <c r="L525" s="19" t="n">
        <v>0.0840070869650483</v>
      </c>
      <c r="M525" s="19"/>
      <c r="N525" s="19" t="n">
        <v>0.0367879762289186</v>
      </c>
      <c r="O525" s="19" t="n">
        <v>0.0491593019994431</v>
      </c>
      <c r="P525" s="19" t="n">
        <v>0.0798617702710242</v>
      </c>
      <c r="Q525" s="19" t="n">
        <v>0.0507713805893091</v>
      </c>
      <c r="R525" s="19" t="n">
        <v>0.0414597153024414</v>
      </c>
      <c r="S525" s="19" t="n">
        <v>0.0889340985134845</v>
      </c>
      <c r="T525" s="19" t="n">
        <v>0.033903322760871</v>
      </c>
      <c r="U525" s="19" t="n">
        <v>0.0383607221727945</v>
      </c>
      <c r="V525" s="19" t="n">
        <v>0.0589656924017269</v>
      </c>
      <c r="W525" s="19" t="n">
        <v>0.0748557511446961</v>
      </c>
      <c r="X525" s="19" t="n">
        <v>0.0603704244595135</v>
      </c>
      <c r="Y525" s="19" t="n">
        <v>0.0658038690123291</v>
      </c>
      <c r="Z525" s="19"/>
      <c r="AA525" s="19" t="n">
        <v>0.0447076351879287</v>
      </c>
      <c r="AB525" s="19" t="n">
        <v>0.0518351388815684</v>
      </c>
      <c r="AC525" s="19" t="n">
        <v>0.0534114397467301</v>
      </c>
      <c r="AD525" s="19" t="n">
        <v>0.0770293570905702</v>
      </c>
      <c r="AE525" s="19"/>
      <c r="AF525" s="19" t="n">
        <v>0.0537334286054745</v>
      </c>
      <c r="AG525" s="19" t="n">
        <v>0.0751065886076338</v>
      </c>
      <c r="AH525" s="19" t="n">
        <v>0.0667641760509859</v>
      </c>
      <c r="AI525" s="19" t="n">
        <v>0</v>
      </c>
      <c r="AJ525" s="19" t="n">
        <v>0.0610375468440587</v>
      </c>
      <c r="AK525" s="19" t="n">
        <v>0.0157262108094125</v>
      </c>
      <c r="AL525" s="19" t="n">
        <v>0.0156541400937886</v>
      </c>
      <c r="AM525" s="19" t="n">
        <v>0</v>
      </c>
      <c r="AN525" s="19" t="n">
        <v>0.0303467245299709</v>
      </c>
      <c r="AO525" s="19" t="n">
        <v>0.0772911689156146</v>
      </c>
      <c r="AP525" s="19" t="n">
        <v>0</v>
      </c>
      <c r="AQ525" s="19" t="n">
        <v>0.0462515374932343</v>
      </c>
      <c r="AR525" s="19" t="n">
        <v>0</v>
      </c>
      <c r="AS525" s="19" t="n">
        <v>0</v>
      </c>
      <c r="AT525" s="19" t="n">
        <v>0.567868189336315</v>
      </c>
      <c r="AU525" s="19" t="n">
        <v>0</v>
      </c>
      <c r="AV525" s="19" t="n">
        <v>0</v>
      </c>
      <c r="AW525" s="19" t="n">
        <v>0</v>
      </c>
      <c r="AX525" s="19" t="n">
        <v>0</v>
      </c>
    </row>
    <row r="526">
      <c r="C526" s="19"/>
      <c r="D526" s="19"/>
      <c r="E526" s="19"/>
      <c r="F526" s="19"/>
      <c r="G526" s="19"/>
      <c r="H526" s="19"/>
      <c r="I526" s="19"/>
      <c r="J526" s="19"/>
      <c r="K526" s="19"/>
      <c r="L526" s="19"/>
      <c r="M526" s="19"/>
      <c r="N526" s="19"/>
      <c r="O526" s="19"/>
      <c r="P526" s="19"/>
      <c r="Q526" s="19"/>
      <c r="R526" s="19"/>
      <c r="S526" s="19"/>
      <c r="T526" s="19"/>
      <c r="U526" s="19"/>
      <c r="V526" s="19"/>
      <c r="W526" s="19"/>
      <c r="X526" s="19"/>
      <c r="Y526" s="19"/>
      <c r="Z526" s="19"/>
      <c r="AA526" s="19"/>
      <c r="AB526" s="19"/>
      <c r="AC526" s="19"/>
      <c r="AD526" s="19"/>
      <c r="AE526" s="19"/>
      <c r="AF526" s="19"/>
      <c r="AG526" s="19"/>
      <c r="AH526" s="19"/>
      <c r="AI526" s="19"/>
      <c r="AJ526" s="19"/>
      <c r="AK526" s="19"/>
      <c r="AL526" s="19"/>
      <c r="AM526" s="19"/>
      <c r="AN526" s="19"/>
      <c r="AO526" s="19"/>
      <c r="AP526" s="19"/>
      <c r="AQ526" s="19"/>
      <c r="AR526" s="19"/>
      <c r="AS526" s="19"/>
      <c r="AT526" s="19"/>
      <c r="AU526" s="19"/>
      <c r="AV526" s="19"/>
      <c r="AW526" s="19"/>
      <c r="AX526" s="19"/>
    </row>
    <row r="527">
      <c r="B527" s="7" t="s">
        <v>261</v>
      </c>
      <c r="C527" s="19"/>
      <c r="D527" s="19"/>
      <c r="E527" s="19"/>
      <c r="F527" s="19"/>
      <c r="G527" s="19"/>
      <c r="H527" s="19"/>
      <c r="I527" s="19"/>
      <c r="J527" s="19"/>
      <c r="K527" s="19"/>
      <c r="L527" s="19"/>
      <c r="M527" s="19"/>
      <c r="N527" s="19"/>
      <c r="O527" s="19"/>
      <c r="P527" s="19"/>
      <c r="Q527" s="19"/>
      <c r="R527" s="19"/>
      <c r="S527" s="19"/>
      <c r="T527" s="19"/>
      <c r="U527" s="19"/>
      <c r="V527" s="19"/>
      <c r="W527" s="19"/>
      <c r="X527" s="19"/>
      <c r="Y527" s="19"/>
      <c r="Z527" s="19"/>
      <c r="AA527" s="19"/>
      <c r="AB527" s="19"/>
      <c r="AC527" s="19"/>
      <c r="AD527" s="19"/>
      <c r="AE527" s="19"/>
      <c r="AF527" s="19"/>
      <c r="AG527" s="19"/>
      <c r="AH527" s="19"/>
      <c r="AI527" s="19"/>
      <c r="AJ527" s="19"/>
      <c r="AK527" s="19"/>
      <c r="AL527" s="19"/>
      <c r="AM527" s="19"/>
      <c r="AN527" s="19"/>
      <c r="AO527" s="19"/>
      <c r="AP527" s="19"/>
      <c r="AQ527" s="19"/>
      <c r="AR527" s="19"/>
      <c r="AS527" s="19"/>
      <c r="AT527" s="19"/>
      <c r="AU527" s="19"/>
      <c r="AV527" s="19"/>
      <c r="AW527" s="19"/>
      <c r="AX527" s="19"/>
    </row>
    <row r="528">
      <c r="B528" s="23" t="s">
        <v>259</v>
      </c>
      <c r="C528" s="19"/>
      <c r="D528" s="19"/>
      <c r="E528" s="19"/>
      <c r="F528" s="19"/>
      <c r="G528" s="19"/>
      <c r="H528" s="19"/>
      <c r="I528" s="19"/>
      <c r="J528" s="19"/>
      <c r="K528" s="19"/>
      <c r="L528" s="19"/>
      <c r="M528" s="19"/>
      <c r="N528" s="19"/>
      <c r="O528" s="19"/>
      <c r="P528" s="19"/>
      <c r="Q528" s="19"/>
      <c r="R528" s="19"/>
      <c r="S528" s="19"/>
      <c r="T528" s="19"/>
      <c r="U528" s="19"/>
      <c r="V528" s="19"/>
      <c r="W528" s="19"/>
      <c r="X528" s="19"/>
      <c r="Y528" s="19"/>
      <c r="Z528" s="19"/>
      <c r="AA528" s="19"/>
      <c r="AB528" s="19"/>
      <c r="AC528" s="19"/>
      <c r="AD528" s="19"/>
      <c r="AE528" s="19"/>
      <c r="AF528" s="19"/>
      <c r="AG528" s="19"/>
      <c r="AH528" s="19"/>
      <c r="AI528" s="19"/>
      <c r="AJ528" s="19"/>
      <c r="AK528" s="19"/>
      <c r="AL528" s="19"/>
      <c r="AM528" s="19"/>
      <c r="AN528" s="19"/>
      <c r="AO528" s="19"/>
      <c r="AP528" s="19"/>
      <c r="AQ528" s="19"/>
      <c r="AR528" s="19"/>
      <c r="AS528" s="19"/>
      <c r="AT528" s="19"/>
      <c r="AU528" s="19"/>
      <c r="AV528" s="19"/>
      <c r="AW528" s="19"/>
      <c r="AX528" s="19"/>
    </row>
    <row r="529">
      <c r="B529" t="s">
        <v>253</v>
      </c>
      <c r="C529" s="19" t="n">
        <v>0.0936705127677349</v>
      </c>
      <c r="D529" s="19" t="n">
        <v>0.0276816923642418</v>
      </c>
      <c r="E529" s="19" t="n">
        <v>0.0223652119739742</v>
      </c>
      <c r="F529" s="19" t="n">
        <v>0.0569049955057482</v>
      </c>
      <c r="G529" s="19" t="n">
        <v>0.0984358085387764</v>
      </c>
      <c r="H529" s="19" t="n">
        <v>0.115921104878421</v>
      </c>
      <c r="I529" s="19" t="n">
        <v>0.199329271030047</v>
      </c>
      <c r="J529" s="19"/>
      <c r="K529" s="19" t="n">
        <v>0.107643155212081</v>
      </c>
      <c r="L529" s="19" t="n">
        <v>0.0800774861096432</v>
      </c>
      <c r="M529" s="19"/>
      <c r="N529" s="19" t="n">
        <v>0.0504117459606383</v>
      </c>
      <c r="O529" s="19" t="n">
        <v>0.180620679703413</v>
      </c>
      <c r="P529" s="19" t="n">
        <v>0.121769309105945</v>
      </c>
      <c r="Q529" s="19" t="n">
        <v>0.0501723492620317</v>
      </c>
      <c r="R529" s="19" t="n">
        <v>0.117529125733528</v>
      </c>
      <c r="S529" s="19" t="n">
        <v>0.0580406896428198</v>
      </c>
      <c r="T529" s="19" t="n">
        <v>0.11656730599385</v>
      </c>
      <c r="U529" s="19" t="n">
        <v>0.0815748564611948</v>
      </c>
      <c r="V529" s="19" t="n">
        <v>0.086334563006901</v>
      </c>
      <c r="W529" s="19" t="n">
        <v>0.0892449255089737</v>
      </c>
      <c r="X529" s="19" t="n">
        <v>0.089687399252671</v>
      </c>
      <c r="Y529" s="19" t="n">
        <v>0.0190106857986514</v>
      </c>
      <c r="Z529" s="19"/>
      <c r="AA529" s="19" t="n">
        <v>0.112616220252082</v>
      </c>
      <c r="AB529" s="19" t="n">
        <v>0.118653498936246</v>
      </c>
      <c r="AC529" s="19" t="n">
        <v>0.0620032797880896</v>
      </c>
      <c r="AD529" s="19" t="n">
        <v>0.072864702773091</v>
      </c>
      <c r="AE529" s="19"/>
      <c r="AF529" s="19" t="n">
        <v>0.00675977762796374</v>
      </c>
      <c r="AG529" s="19" t="n">
        <v>0.16165036674456</v>
      </c>
      <c r="AH529" s="19" t="n">
        <v>0.103255029276465</v>
      </c>
      <c r="AI529" s="19" t="n">
        <v>0.0213652144938021</v>
      </c>
      <c r="AJ529" s="19" t="n">
        <v>0.0590719578065304</v>
      </c>
      <c r="AK529" s="19" t="n">
        <v>0.0174148978561637</v>
      </c>
      <c r="AL529" s="19" t="n">
        <v>0.0317882003177358</v>
      </c>
      <c r="AM529" s="19" t="n">
        <v>0</v>
      </c>
      <c r="AN529" s="19" t="n">
        <v>0.0227929490400306</v>
      </c>
      <c r="AO529" s="19" t="n">
        <v>0.0443046284419738</v>
      </c>
      <c r="AP529" s="19" t="n">
        <v>0</v>
      </c>
      <c r="AQ529" s="19" t="n">
        <v>0.0841381031615055</v>
      </c>
      <c r="AR529" s="19" t="n">
        <v>0</v>
      </c>
      <c r="AS529" s="19" t="n">
        <v>0.0984287033236042</v>
      </c>
      <c r="AT529" s="19" t="n">
        <v>0</v>
      </c>
      <c r="AU529" s="19" t="n">
        <v>0</v>
      </c>
      <c r="AV529" s="19" t="n">
        <v>0</v>
      </c>
      <c r="AW529" s="19" t="n">
        <v>0</v>
      </c>
      <c r="AX529" s="19" t="n">
        <v>0</v>
      </c>
    </row>
    <row r="530">
      <c r="B530" t="s">
        <v>254</v>
      </c>
      <c r="C530" s="19" t="n">
        <v>0.179661107555836</v>
      </c>
      <c r="D530" s="19" t="n">
        <v>0.116192478278451</v>
      </c>
      <c r="E530" s="19" t="n">
        <v>0.120422555718902</v>
      </c>
      <c r="F530" s="19" t="n">
        <v>0.125748888832293</v>
      </c>
      <c r="G530" s="19" t="n">
        <v>0.166281848557616</v>
      </c>
      <c r="H530" s="19" t="n">
        <v>0.172082713411764</v>
      </c>
      <c r="I530" s="19" t="n">
        <v>0.32196767169492</v>
      </c>
      <c r="J530" s="19"/>
      <c r="K530" s="19" t="n">
        <v>0.183935046277127</v>
      </c>
      <c r="L530" s="19" t="n">
        <v>0.175662363149641</v>
      </c>
      <c r="M530" s="19"/>
      <c r="N530" s="19" t="n">
        <v>0.131434760138977</v>
      </c>
      <c r="O530" s="19" t="n">
        <v>0.234382137412445</v>
      </c>
      <c r="P530" s="19" t="n">
        <v>0.22553087866391</v>
      </c>
      <c r="Q530" s="19" t="n">
        <v>0.193405219268342</v>
      </c>
      <c r="R530" s="19" t="n">
        <v>0.146677192883935</v>
      </c>
      <c r="S530" s="19" t="n">
        <v>0.180627908360902</v>
      </c>
      <c r="T530" s="19" t="n">
        <v>0.0862943206255662</v>
      </c>
      <c r="U530" s="19" t="n">
        <v>0.14355312817708</v>
      </c>
      <c r="V530" s="19" t="n">
        <v>0.139519857218371</v>
      </c>
      <c r="W530" s="19" t="n">
        <v>0.261652383707368</v>
      </c>
      <c r="X530" s="19" t="n">
        <v>0.208039511233649</v>
      </c>
      <c r="Y530" s="19" t="n">
        <v>0.203947790331866</v>
      </c>
      <c r="Z530" s="19"/>
      <c r="AA530" s="19" t="n">
        <v>0.214238924177241</v>
      </c>
      <c r="AB530" s="19" t="n">
        <v>0.213771167253009</v>
      </c>
      <c r="AC530" s="19" t="n">
        <v>0.13689789392481</v>
      </c>
      <c r="AD530" s="19" t="n">
        <v>0.1409059016355</v>
      </c>
      <c r="AE530" s="19"/>
      <c r="AF530" s="19" t="n">
        <v>0.126147112233275</v>
      </c>
      <c r="AG530" s="19" t="n">
        <v>0.242133494697229</v>
      </c>
      <c r="AH530" s="19" t="n">
        <v>0.112755259354809</v>
      </c>
      <c r="AI530" s="19" t="n">
        <v>0.057736555813784</v>
      </c>
      <c r="AJ530" s="19" t="n">
        <v>0.0841675172926257</v>
      </c>
      <c r="AK530" s="19" t="n">
        <v>0.193198842201788</v>
      </c>
      <c r="AL530" s="19" t="n">
        <v>0.13708957586474</v>
      </c>
      <c r="AM530" s="19" t="n">
        <v>0</v>
      </c>
      <c r="AN530" s="19" t="n">
        <v>0.125989083656488</v>
      </c>
      <c r="AO530" s="19" t="n">
        <v>0.143100116479908</v>
      </c>
      <c r="AP530" s="19" t="n">
        <v>0.169720059065877</v>
      </c>
      <c r="AQ530" s="19" t="n">
        <v>0.19396686396073</v>
      </c>
      <c r="AR530" s="19" t="n">
        <v>0.297825278686055</v>
      </c>
      <c r="AS530" s="19" t="n">
        <v>0</v>
      </c>
      <c r="AT530" s="19" t="n">
        <v>0</v>
      </c>
      <c r="AU530" s="19" t="n">
        <v>0</v>
      </c>
      <c r="AV530" s="19" t="n">
        <v>0</v>
      </c>
      <c r="AW530" s="19" t="n">
        <v>0</v>
      </c>
      <c r="AX530" s="19" t="n">
        <v>0.277914084528257</v>
      </c>
    </row>
    <row r="531">
      <c r="B531" t="s">
        <v>255</v>
      </c>
      <c r="C531" s="19" t="n">
        <v>0.293135127586918</v>
      </c>
      <c r="D531" s="19" t="n">
        <v>0.299747370140613</v>
      </c>
      <c r="E531" s="19" t="n">
        <v>0.265260073004474</v>
      </c>
      <c r="F531" s="19" t="n">
        <v>0.248003400166766</v>
      </c>
      <c r="G531" s="19" t="n">
        <v>0.325667233884428</v>
      </c>
      <c r="H531" s="19" t="n">
        <v>0.342114766510742</v>
      </c>
      <c r="I531" s="19" t="n">
        <v>0.286821458460269</v>
      </c>
      <c r="J531" s="19"/>
      <c r="K531" s="19" t="n">
        <v>0.299452576047074</v>
      </c>
      <c r="L531" s="19" t="n">
        <v>0.287253498211313</v>
      </c>
      <c r="M531" s="19"/>
      <c r="N531" s="19" t="n">
        <v>0.293133540697439</v>
      </c>
      <c r="O531" s="19" t="n">
        <v>0.23259978247082</v>
      </c>
      <c r="P531" s="19" t="n">
        <v>0.229660371077232</v>
      </c>
      <c r="Q531" s="19" t="n">
        <v>0.343419971511773</v>
      </c>
      <c r="R531" s="19" t="n">
        <v>0.282497062843739</v>
      </c>
      <c r="S531" s="19" t="n">
        <v>0.309014085350312</v>
      </c>
      <c r="T531" s="19" t="n">
        <v>0.345919170944214</v>
      </c>
      <c r="U531" s="19" t="n">
        <v>0.318001814062598</v>
      </c>
      <c r="V531" s="19" t="n">
        <v>0.281911613693529</v>
      </c>
      <c r="W531" s="19" t="n">
        <v>0.343146358598725</v>
      </c>
      <c r="X531" s="19" t="n">
        <v>0.333493903075114</v>
      </c>
      <c r="Y531" s="19" t="n">
        <v>0.206744881508269</v>
      </c>
      <c r="Z531" s="19"/>
      <c r="AA531" s="19" t="n">
        <v>0.236081580133928</v>
      </c>
      <c r="AB531" s="19" t="n">
        <v>0.320601563608883</v>
      </c>
      <c r="AC531" s="19" t="n">
        <v>0.310082546401754</v>
      </c>
      <c r="AD531" s="19" t="n">
        <v>0.310876896039407</v>
      </c>
      <c r="AE531" s="19"/>
      <c r="AF531" s="19" t="n">
        <v>0.287817880513608</v>
      </c>
      <c r="AG531" s="19" t="n">
        <v>0.304600362486588</v>
      </c>
      <c r="AH531" s="19" t="n">
        <v>0.28742072575823</v>
      </c>
      <c r="AI531" s="19" t="n">
        <v>0.276276510553326</v>
      </c>
      <c r="AJ531" s="19" t="n">
        <v>0.520506735781355</v>
      </c>
      <c r="AK531" s="19" t="n">
        <v>0.204240365047902</v>
      </c>
      <c r="AL531" s="19" t="n">
        <v>0.24009091413455</v>
      </c>
      <c r="AM531" s="19" t="n">
        <v>0.465554238906898</v>
      </c>
      <c r="AN531" s="19" t="n">
        <v>0.309962503742843</v>
      </c>
      <c r="AO531" s="19" t="n">
        <v>0.230752344336623</v>
      </c>
      <c r="AP531" s="19" t="n">
        <v>0.277173612038551</v>
      </c>
      <c r="AQ531" s="19" t="n">
        <v>0.334244084440797</v>
      </c>
      <c r="AR531" s="19" t="n">
        <v>0.0927815251128634</v>
      </c>
      <c r="AS531" s="19" t="n">
        <v>0.0872734039329451</v>
      </c>
      <c r="AT531" s="19" t="n">
        <v>0.432131810663685</v>
      </c>
      <c r="AU531" s="19" t="n">
        <v>0</v>
      </c>
      <c r="AV531" s="19" t="n">
        <v>0.21984154809506</v>
      </c>
      <c r="AW531" s="19" t="n">
        <v>0.435857441017732</v>
      </c>
      <c r="AX531" s="19" t="n">
        <v>0.242293032388405</v>
      </c>
    </row>
    <row r="532">
      <c r="B532" t="s">
        <v>256</v>
      </c>
      <c r="C532" s="19" t="n">
        <v>0.275853780110559</v>
      </c>
      <c r="D532" s="19" t="n">
        <v>0.336541504217753</v>
      </c>
      <c r="E532" s="19" t="n">
        <v>0.371193192257531</v>
      </c>
      <c r="F532" s="19" t="n">
        <v>0.378716732662533</v>
      </c>
      <c r="G532" s="19" t="n">
        <v>0.257367302029976</v>
      </c>
      <c r="H532" s="19" t="n">
        <v>0.252413321944979</v>
      </c>
      <c r="I532" s="19" t="n">
        <v>0.115769640503988</v>
      </c>
      <c r="J532" s="19"/>
      <c r="K532" s="19" t="n">
        <v>0.257811588807898</v>
      </c>
      <c r="L532" s="19" t="n">
        <v>0.293823799651131</v>
      </c>
      <c r="M532" s="19"/>
      <c r="N532" s="19" t="n">
        <v>0.33081371885726</v>
      </c>
      <c r="O532" s="19" t="n">
        <v>0.222630921128618</v>
      </c>
      <c r="P532" s="19" t="n">
        <v>0.254976058880502</v>
      </c>
      <c r="Q532" s="19" t="n">
        <v>0.27657572434073</v>
      </c>
      <c r="R532" s="19" t="n">
        <v>0.311998652481748</v>
      </c>
      <c r="S532" s="19" t="n">
        <v>0.268162487936695</v>
      </c>
      <c r="T532" s="19" t="n">
        <v>0.291915710480896</v>
      </c>
      <c r="U532" s="19" t="n">
        <v>0.257316445903578</v>
      </c>
      <c r="V532" s="19" t="n">
        <v>0.305084534987015</v>
      </c>
      <c r="W532" s="19" t="n">
        <v>0.200771979587097</v>
      </c>
      <c r="X532" s="19" t="n">
        <v>0.258057885298136</v>
      </c>
      <c r="Y532" s="19" t="n">
        <v>0.390340881413532</v>
      </c>
      <c r="Z532" s="19"/>
      <c r="AA532" s="19" t="n">
        <v>0.275755173909649</v>
      </c>
      <c r="AB532" s="19" t="n">
        <v>0.230573722363901</v>
      </c>
      <c r="AC532" s="19" t="n">
        <v>0.306364300928938</v>
      </c>
      <c r="AD532" s="19" t="n">
        <v>0.301891850252927</v>
      </c>
      <c r="AE532" s="19"/>
      <c r="AF532" s="19" t="n">
        <v>0.352375731325696</v>
      </c>
      <c r="AG532" s="19" t="n">
        <v>0.192101159294839</v>
      </c>
      <c r="AH532" s="19" t="n">
        <v>0.318593636966228</v>
      </c>
      <c r="AI532" s="19" t="n">
        <v>0.403977961951622</v>
      </c>
      <c r="AJ532" s="19" t="n">
        <v>0.252198117269822</v>
      </c>
      <c r="AK532" s="19" t="n">
        <v>0.284611127103784</v>
      </c>
      <c r="AL532" s="19" t="n">
        <v>0.329569573437388</v>
      </c>
      <c r="AM532" s="19" t="n">
        <v>0.534445761093102</v>
      </c>
      <c r="AN532" s="19" t="n">
        <v>0.346363994130339</v>
      </c>
      <c r="AO532" s="19" t="n">
        <v>0.353433485650691</v>
      </c>
      <c r="AP532" s="19" t="n">
        <v>0.403789733043202</v>
      </c>
      <c r="AQ532" s="19" t="n">
        <v>0.291413213987336</v>
      </c>
      <c r="AR532" s="19" t="n">
        <v>0.48733580323593</v>
      </c>
      <c r="AS532" s="19" t="n">
        <v>0.567028692948399</v>
      </c>
      <c r="AT532" s="19" t="n">
        <v>0.567868189336315</v>
      </c>
      <c r="AU532" s="19" t="n">
        <v>1</v>
      </c>
      <c r="AV532" s="19" t="n">
        <v>0.354825079797889</v>
      </c>
      <c r="AW532" s="19" t="n">
        <v>0</v>
      </c>
      <c r="AX532" s="19" t="n">
        <v>0</v>
      </c>
    </row>
    <row r="533">
      <c r="B533" t="s">
        <v>257</v>
      </c>
      <c r="C533" s="19" t="n">
        <v>0.132112892588372</v>
      </c>
      <c r="D533" s="19" t="n">
        <v>0.185604700691575</v>
      </c>
      <c r="E533" s="19" t="n">
        <v>0.21698899205528</v>
      </c>
      <c r="F533" s="19" t="n">
        <v>0.175382744201277</v>
      </c>
      <c r="G533" s="19" t="n">
        <v>0.139763146961318</v>
      </c>
      <c r="H533" s="19" t="n">
        <v>0.0773070958949844</v>
      </c>
      <c r="I533" s="19" t="n">
        <v>0.0300259913749364</v>
      </c>
      <c r="J533" s="19"/>
      <c r="K533" s="19" t="n">
        <v>0.126243293142521</v>
      </c>
      <c r="L533" s="19" t="n">
        <v>0.136950216205251</v>
      </c>
      <c r="M533" s="19"/>
      <c r="N533" s="19" t="n">
        <v>0.18348100494363</v>
      </c>
      <c r="O533" s="19" t="n">
        <v>0.0964934863071569</v>
      </c>
      <c r="P533" s="19" t="n">
        <v>0.117379962338889</v>
      </c>
      <c r="Q533" s="19" t="n">
        <v>0.103285290981102</v>
      </c>
      <c r="R533" s="19" t="n">
        <v>0.127866689147616</v>
      </c>
      <c r="S533" s="19" t="n">
        <v>0.165876831037898</v>
      </c>
      <c r="T533" s="19" t="n">
        <v>0.146911724955881</v>
      </c>
      <c r="U533" s="19" t="n">
        <v>0.163070245961504</v>
      </c>
      <c r="V533" s="19" t="n">
        <v>0.165051889655281</v>
      </c>
      <c r="W533" s="19" t="n">
        <v>0.0803100743795391</v>
      </c>
      <c r="X533" s="19" t="n">
        <v>0.0665615753076934</v>
      </c>
      <c r="Y533" s="19" t="n">
        <v>0.15924437213007</v>
      </c>
      <c r="Z533" s="19"/>
      <c r="AA533" s="19" t="n">
        <v>0.13831138362559</v>
      </c>
      <c r="AB533" s="19" t="n">
        <v>0.0909000908461592</v>
      </c>
      <c r="AC533" s="19" t="n">
        <v>0.157738193324758</v>
      </c>
      <c r="AD533" s="19" t="n">
        <v>0.145531179038826</v>
      </c>
      <c r="AE533" s="19"/>
      <c r="AF533" s="19" t="n">
        <v>0.204530941092281</v>
      </c>
      <c r="AG533" s="19" t="n">
        <v>0.0618168073688318</v>
      </c>
      <c r="AH533" s="19" t="n">
        <v>0.139104326578684</v>
      </c>
      <c r="AI533" s="19" t="n">
        <v>0.240643757187465</v>
      </c>
      <c r="AJ533" s="19" t="n">
        <v>0.0840556718496664</v>
      </c>
      <c r="AK533" s="19" t="n">
        <v>0.300534767790362</v>
      </c>
      <c r="AL533" s="19" t="n">
        <v>0.261461736245586</v>
      </c>
      <c r="AM533" s="19" t="n">
        <v>0</v>
      </c>
      <c r="AN533" s="19" t="n">
        <v>0.1948914694303</v>
      </c>
      <c r="AO533" s="19" t="n">
        <v>0.189908444214229</v>
      </c>
      <c r="AP533" s="19" t="n">
        <v>0.119157952314161</v>
      </c>
      <c r="AQ533" s="19" t="n">
        <v>0.0733641154714596</v>
      </c>
      <c r="AR533" s="19" t="n">
        <v>0.122057392965152</v>
      </c>
      <c r="AS533" s="19" t="n">
        <v>0.247269199795052</v>
      </c>
      <c r="AT533" s="19" t="n">
        <v>0</v>
      </c>
      <c r="AU533" s="19" t="n">
        <v>0</v>
      </c>
      <c r="AV533" s="19" t="n">
        <v>0.425333372107052</v>
      </c>
      <c r="AW533" s="19" t="n">
        <v>0.564142558982268</v>
      </c>
      <c r="AX533" s="19" t="n">
        <v>0.479792883083338</v>
      </c>
    </row>
    <row r="534">
      <c r="B534" t="s">
        <v>77</v>
      </c>
      <c r="C534" s="19" t="n">
        <v>0.0255665793905793</v>
      </c>
      <c r="D534" s="19" t="n">
        <v>0.0342322543073657</v>
      </c>
      <c r="E534" s="19" t="n">
        <v>0.00376997498983899</v>
      </c>
      <c r="F534" s="19" t="n">
        <v>0.0152432386313828</v>
      </c>
      <c r="G534" s="19" t="n">
        <v>0.0124846600278839</v>
      </c>
      <c r="H534" s="19" t="n">
        <v>0.0401609973591087</v>
      </c>
      <c r="I534" s="19" t="n">
        <v>0.04608596693584</v>
      </c>
      <c r="J534" s="19"/>
      <c r="K534" s="19" t="n">
        <v>0.0249143405132981</v>
      </c>
      <c r="L534" s="19" t="n">
        <v>0.0262326366730215</v>
      </c>
      <c r="M534" s="19"/>
      <c r="N534" s="19" t="n">
        <v>0.0107252294020551</v>
      </c>
      <c r="O534" s="19" t="n">
        <v>0.0332729929775466</v>
      </c>
      <c r="P534" s="19" t="n">
        <v>0.0506834199335214</v>
      </c>
      <c r="Q534" s="19" t="n">
        <v>0.0331414446360225</v>
      </c>
      <c r="R534" s="19" t="n">
        <v>0.0134312769094337</v>
      </c>
      <c r="S534" s="19" t="n">
        <v>0.0182779976713736</v>
      </c>
      <c r="T534" s="19" t="n">
        <v>0.0123917669995924</v>
      </c>
      <c r="U534" s="19" t="n">
        <v>0.0364835094340457</v>
      </c>
      <c r="V534" s="19" t="n">
        <v>0.0220975414389029</v>
      </c>
      <c r="W534" s="19" t="n">
        <v>0.0248742782182969</v>
      </c>
      <c r="X534" s="19" t="n">
        <v>0.0441597258327365</v>
      </c>
      <c r="Y534" s="19" t="n">
        <v>0.0207113888176119</v>
      </c>
      <c r="Z534" s="19"/>
      <c r="AA534" s="19" t="n">
        <v>0.0229967179015107</v>
      </c>
      <c r="AB534" s="19" t="n">
        <v>0.0254999569918026</v>
      </c>
      <c r="AC534" s="19" t="n">
        <v>0.0269137856316505</v>
      </c>
      <c r="AD534" s="19" t="n">
        <v>0.0279294702602487</v>
      </c>
      <c r="AE534" s="19"/>
      <c r="AF534" s="19" t="n">
        <v>0.0223685572071754</v>
      </c>
      <c r="AG534" s="19" t="n">
        <v>0.0376978094079511</v>
      </c>
      <c r="AH534" s="19" t="n">
        <v>0.0388710220655837</v>
      </c>
      <c r="AI534" s="19" t="n">
        <v>0</v>
      </c>
      <c r="AJ534" s="19" t="n">
        <v>0</v>
      </c>
      <c r="AK534" s="19" t="n">
        <v>0</v>
      </c>
      <c r="AL534" s="19" t="n">
        <v>0</v>
      </c>
      <c r="AM534" s="19" t="n">
        <v>0</v>
      </c>
      <c r="AN534" s="19" t="n">
        <v>0</v>
      </c>
      <c r="AO534" s="19" t="n">
        <v>0.0385009808765752</v>
      </c>
      <c r="AP534" s="19" t="n">
        <v>0.0301586435382089</v>
      </c>
      <c r="AQ534" s="19" t="n">
        <v>0.0228736189781715</v>
      </c>
      <c r="AR534" s="19" t="n">
        <v>0</v>
      </c>
      <c r="AS534" s="19" t="n">
        <v>0</v>
      </c>
      <c r="AT534" s="19" t="n">
        <v>0</v>
      </c>
      <c r="AU534" s="19" t="n">
        <v>0</v>
      </c>
      <c r="AV534" s="19" t="n">
        <v>0</v>
      </c>
      <c r="AW534" s="19" t="n">
        <v>0</v>
      </c>
      <c r="AX534" s="19" t="n">
        <v>0</v>
      </c>
    </row>
    <row r="535">
      <c r="C535" s="19"/>
      <c r="D535" s="19"/>
      <c r="E535" s="19"/>
      <c r="F535" s="19"/>
      <c r="G535" s="19"/>
      <c r="H535" s="19"/>
      <c r="I535" s="19"/>
      <c r="J535" s="19"/>
      <c r="K535" s="19"/>
      <c r="L535" s="19"/>
      <c r="M535" s="19"/>
      <c r="N535" s="19"/>
      <c r="O535" s="19"/>
      <c r="P535" s="19"/>
      <c r="Q535" s="19"/>
      <c r="R535" s="19"/>
      <c r="S535" s="19"/>
      <c r="T535" s="19"/>
      <c r="U535" s="19"/>
      <c r="V535" s="19"/>
      <c r="W535" s="19"/>
      <c r="X535" s="19"/>
      <c r="Y535" s="19"/>
      <c r="Z535" s="19"/>
      <c r="AA535" s="19"/>
      <c r="AB535" s="19"/>
      <c r="AC535" s="19"/>
      <c r="AD535" s="19"/>
      <c r="AE535" s="19"/>
      <c r="AF535" s="19"/>
      <c r="AG535" s="19"/>
      <c r="AH535" s="19"/>
      <c r="AI535" s="19"/>
      <c r="AJ535" s="19"/>
      <c r="AK535" s="19"/>
      <c r="AL535" s="19"/>
      <c r="AM535" s="19"/>
      <c r="AN535" s="19"/>
      <c r="AO535" s="19"/>
      <c r="AP535" s="19"/>
      <c r="AQ535" s="19"/>
      <c r="AR535" s="19"/>
      <c r="AS535" s="19"/>
      <c r="AT535" s="19"/>
      <c r="AU535" s="19"/>
      <c r="AV535" s="19"/>
      <c r="AW535" s="19"/>
      <c r="AX535" s="19"/>
    </row>
    <row r="536">
      <c r="B536" s="7" t="s">
        <v>262</v>
      </c>
      <c r="C536" s="19"/>
      <c r="D536" s="19"/>
      <c r="E536" s="19"/>
      <c r="F536" s="19"/>
      <c r="G536" s="19"/>
      <c r="H536" s="19"/>
      <c r="I536" s="19"/>
      <c r="J536" s="19"/>
      <c r="K536" s="19"/>
      <c r="L536" s="19"/>
      <c r="M536" s="19"/>
      <c r="N536" s="19"/>
      <c r="O536" s="19"/>
      <c r="P536" s="19"/>
      <c r="Q536" s="19"/>
      <c r="R536" s="19"/>
      <c r="S536" s="19"/>
      <c r="T536" s="19"/>
      <c r="U536" s="19"/>
      <c r="V536" s="19"/>
      <c r="W536" s="19"/>
      <c r="X536" s="19"/>
      <c r="Y536" s="19"/>
      <c r="Z536" s="19"/>
      <c r="AA536" s="19"/>
      <c r="AB536" s="19"/>
      <c r="AC536" s="19"/>
      <c r="AD536" s="19"/>
      <c r="AE536" s="19"/>
      <c r="AF536" s="19"/>
      <c r="AG536" s="19"/>
      <c r="AH536" s="19"/>
      <c r="AI536" s="19"/>
      <c r="AJ536" s="19"/>
      <c r="AK536" s="19"/>
      <c r="AL536" s="19"/>
      <c r="AM536" s="19"/>
      <c r="AN536" s="19"/>
      <c r="AO536" s="19"/>
      <c r="AP536" s="19"/>
      <c r="AQ536" s="19"/>
      <c r="AR536" s="19"/>
      <c r="AS536" s="19"/>
      <c r="AT536" s="19"/>
      <c r="AU536" s="19"/>
      <c r="AV536" s="19"/>
      <c r="AW536" s="19"/>
      <c r="AX536" s="19"/>
    </row>
    <row r="537">
      <c r="B537" s="23" t="s">
        <v>259</v>
      </c>
      <c r="C537" s="19"/>
      <c r="D537" s="19"/>
      <c r="E537" s="19"/>
      <c r="F537" s="19"/>
      <c r="G537" s="19"/>
      <c r="H537" s="19"/>
      <c r="I537" s="19"/>
      <c r="J537" s="19"/>
      <c r="K537" s="19"/>
      <c r="L537" s="19"/>
      <c r="M537" s="19"/>
      <c r="N537" s="19"/>
      <c r="O537" s="19"/>
      <c r="P537" s="19"/>
      <c r="Q537" s="19"/>
      <c r="R537" s="19"/>
      <c r="S537" s="19"/>
      <c r="T537" s="19"/>
      <c r="U537" s="19"/>
      <c r="V537" s="19"/>
      <c r="W537" s="19"/>
      <c r="X537" s="19"/>
      <c r="Y537" s="19"/>
      <c r="Z537" s="19"/>
      <c r="AA537" s="19"/>
      <c r="AB537" s="19"/>
      <c r="AC537" s="19"/>
      <c r="AD537" s="19"/>
      <c r="AE537" s="19"/>
      <c r="AF537" s="19"/>
      <c r="AG537" s="19"/>
      <c r="AH537" s="19"/>
      <c r="AI537" s="19"/>
      <c r="AJ537" s="19"/>
      <c r="AK537" s="19"/>
      <c r="AL537" s="19"/>
      <c r="AM537" s="19"/>
      <c r="AN537" s="19"/>
      <c r="AO537" s="19"/>
      <c r="AP537" s="19"/>
      <c r="AQ537" s="19"/>
      <c r="AR537" s="19"/>
      <c r="AS537" s="19"/>
      <c r="AT537" s="19"/>
      <c r="AU537" s="19"/>
      <c r="AV537" s="19"/>
      <c r="AW537" s="19"/>
      <c r="AX537" s="19"/>
    </row>
    <row r="538">
      <c r="B538" t="s">
        <v>253</v>
      </c>
      <c r="C538" s="19" t="n">
        <v>0.0274105109859468</v>
      </c>
      <c r="D538" s="19" t="n">
        <v>0.0320762590177053</v>
      </c>
      <c r="E538" s="19" t="n">
        <v>0.015130871300249</v>
      </c>
      <c r="F538" s="19" t="n">
        <v>0.0140389556016472</v>
      </c>
      <c r="G538" s="19" t="n">
        <v>0.0233725629838379</v>
      </c>
      <c r="H538" s="19" t="n">
        <v>0.0215988285352885</v>
      </c>
      <c r="I538" s="19" t="n">
        <v>0.0514664017802089</v>
      </c>
      <c r="J538" s="19"/>
      <c r="K538" s="19" t="n">
        <v>0.0323114460029223</v>
      </c>
      <c r="L538" s="19" t="n">
        <v>0.0225945897401312</v>
      </c>
      <c r="M538" s="19"/>
      <c r="N538" s="19" t="n">
        <v>0.0205961900919783</v>
      </c>
      <c r="O538" s="19" t="n">
        <v>0.0438997863624906</v>
      </c>
      <c r="P538" s="19" t="n">
        <v>0.0437436691044305</v>
      </c>
      <c r="Q538" s="19" t="n">
        <v>0.00595721239861791</v>
      </c>
      <c r="R538" s="19" t="n">
        <v>0.0191287445115079</v>
      </c>
      <c r="S538" s="19" t="n">
        <v>0.00520764565807678</v>
      </c>
      <c r="T538" s="19" t="n">
        <v>0.0506150525750482</v>
      </c>
      <c r="U538" s="19" t="n">
        <v>0.0353764077886915</v>
      </c>
      <c r="V538" s="19" t="n">
        <v>0.0052749175584759</v>
      </c>
      <c r="W538" s="19" t="n">
        <v>0.0421122184569707</v>
      </c>
      <c r="X538" s="19" t="n">
        <v>0.0472325714922646</v>
      </c>
      <c r="Y538" s="19" t="n">
        <v>0.01985722115761</v>
      </c>
      <c r="Z538" s="19"/>
      <c r="AA538" s="19" t="n">
        <v>0.0310141776564701</v>
      </c>
      <c r="AB538" s="19" t="n">
        <v>0.0214905781794032</v>
      </c>
      <c r="AC538" s="19" t="n">
        <v>0.0235839772609237</v>
      </c>
      <c r="AD538" s="19" t="n">
        <v>0.0314297209081746</v>
      </c>
      <c r="AE538" s="19"/>
      <c r="AF538" s="19" t="n">
        <v>0.0295301012488406</v>
      </c>
      <c r="AG538" s="19" t="n">
        <v>0.0379499755811324</v>
      </c>
      <c r="AH538" s="19" t="n">
        <v>0.0305699024686203</v>
      </c>
      <c r="AI538" s="19" t="n">
        <v>0.0209388932444012</v>
      </c>
      <c r="AJ538" s="19" t="n">
        <v>0.0336263904831611</v>
      </c>
      <c r="AK538" s="19" t="n">
        <v>0.0140360561834491</v>
      </c>
      <c r="AL538" s="19" t="n">
        <v>0.0247414033482964</v>
      </c>
      <c r="AM538" s="19" t="n">
        <v>0</v>
      </c>
      <c r="AN538" s="19" t="n">
        <v>0.00769038675348474</v>
      </c>
      <c r="AO538" s="19" t="n">
        <v>0</v>
      </c>
      <c r="AP538" s="19" t="n">
        <v>0.0536469251903493</v>
      </c>
      <c r="AQ538" s="19" t="n">
        <v>0.0195759830080065</v>
      </c>
      <c r="AR538" s="19" t="n">
        <v>0</v>
      </c>
      <c r="AS538" s="19" t="n">
        <v>0</v>
      </c>
      <c r="AT538" s="19" t="n">
        <v>0</v>
      </c>
      <c r="AU538" s="19" t="n">
        <v>0</v>
      </c>
      <c r="AV538" s="19" t="n">
        <v>0</v>
      </c>
      <c r="AW538" s="19" t="n">
        <v>0</v>
      </c>
      <c r="AX538" s="19" t="n">
        <v>0</v>
      </c>
    </row>
    <row r="539">
      <c r="B539" t="s">
        <v>254</v>
      </c>
      <c r="C539" s="19" t="n">
        <v>0.0751208355327076</v>
      </c>
      <c r="D539" s="19" t="n">
        <v>0.041726628953814</v>
      </c>
      <c r="E539" s="19" t="n">
        <v>0.0405739732682979</v>
      </c>
      <c r="F539" s="19" t="n">
        <v>0.0512436188717923</v>
      </c>
      <c r="G539" s="19" t="n">
        <v>0.0676452989136188</v>
      </c>
      <c r="H539" s="19" t="n">
        <v>0.0916137829684689</v>
      </c>
      <c r="I539" s="19" t="n">
        <v>0.137449857421294</v>
      </c>
      <c r="J539" s="19"/>
      <c r="K539" s="19" t="n">
        <v>0.0832441342222641</v>
      </c>
      <c r="L539" s="19" t="n">
        <v>0.0671690655281546</v>
      </c>
      <c r="M539" s="19"/>
      <c r="N539" s="19" t="n">
        <v>0.0465974460609094</v>
      </c>
      <c r="O539" s="19" t="n">
        <v>0.0626832469285805</v>
      </c>
      <c r="P539" s="19" t="n">
        <v>0.087442746711269</v>
      </c>
      <c r="Q539" s="19" t="n">
        <v>0.0946802646432131</v>
      </c>
      <c r="R539" s="19" t="n">
        <v>0.0592753596765649</v>
      </c>
      <c r="S539" s="19" t="n">
        <v>0.0877778204024644</v>
      </c>
      <c r="T539" s="19" t="n">
        <v>0.0818762290025135</v>
      </c>
      <c r="U539" s="19" t="n">
        <v>0.0246627017730863</v>
      </c>
      <c r="V539" s="19" t="n">
        <v>0.0809758955995181</v>
      </c>
      <c r="W539" s="19" t="n">
        <v>0.101769874324557</v>
      </c>
      <c r="X539" s="19" t="n">
        <v>0.0457657000299654</v>
      </c>
      <c r="Y539" s="19" t="n">
        <v>0.163080202086914</v>
      </c>
      <c r="Z539" s="19"/>
      <c r="AA539" s="19" t="n">
        <v>0.092585353530865</v>
      </c>
      <c r="AB539" s="19" t="n">
        <v>0.0822706567123321</v>
      </c>
      <c r="AC539" s="19" t="n">
        <v>0.0565095003273646</v>
      </c>
      <c r="AD539" s="19" t="n">
        <v>0.0638909080065951</v>
      </c>
      <c r="AE539" s="19"/>
      <c r="AF539" s="19" t="n">
        <v>0.0575687497749134</v>
      </c>
      <c r="AG539" s="19" t="n">
        <v>0.110706771971202</v>
      </c>
      <c r="AH539" s="19" t="n">
        <v>0.0615393781172366</v>
      </c>
      <c r="AI539" s="19" t="n">
        <v>0</v>
      </c>
      <c r="AJ539" s="19" t="n">
        <v>0.0525480948685219</v>
      </c>
      <c r="AK539" s="19" t="n">
        <v>0.040399485070133</v>
      </c>
      <c r="AL539" s="19" t="n">
        <v>0.0394030649836044</v>
      </c>
      <c r="AM539" s="19" t="n">
        <v>0</v>
      </c>
      <c r="AN539" s="19" t="n">
        <v>0.0533073767864478</v>
      </c>
      <c r="AO539" s="19" t="n">
        <v>0.0465744344493506</v>
      </c>
      <c r="AP539" s="19" t="n">
        <v>0.0571986573624375</v>
      </c>
      <c r="AQ539" s="19" t="n">
        <v>0.074917468197596</v>
      </c>
      <c r="AR539" s="19" t="n">
        <v>0.122057392965152</v>
      </c>
      <c r="AS539" s="19" t="n">
        <v>0</v>
      </c>
      <c r="AT539" s="19" t="n">
        <v>0</v>
      </c>
      <c r="AU539" s="19" t="n">
        <v>0</v>
      </c>
      <c r="AV539" s="19" t="n">
        <v>0</v>
      </c>
      <c r="AW539" s="19" t="n">
        <v>0</v>
      </c>
      <c r="AX539" s="19" t="n">
        <v>0</v>
      </c>
    </row>
    <row r="540">
      <c r="B540" t="s">
        <v>255</v>
      </c>
      <c r="C540" s="19" t="n">
        <v>0.250200197676587</v>
      </c>
      <c r="D540" s="19" t="n">
        <v>0.133202308149829</v>
      </c>
      <c r="E540" s="19" t="n">
        <v>0.151861898486272</v>
      </c>
      <c r="F540" s="19" t="n">
        <v>0.194189760701256</v>
      </c>
      <c r="G540" s="19" t="n">
        <v>0.260778402307492</v>
      </c>
      <c r="H540" s="19" t="n">
        <v>0.333285201147768</v>
      </c>
      <c r="I540" s="19" t="n">
        <v>0.383438588137716</v>
      </c>
      <c r="J540" s="19"/>
      <c r="K540" s="19" t="n">
        <v>0.257942142286749</v>
      </c>
      <c r="L540" s="19" t="n">
        <v>0.242805932925127</v>
      </c>
      <c r="M540" s="19"/>
      <c r="N540" s="19" t="n">
        <v>0.198261071713886</v>
      </c>
      <c r="O540" s="19" t="n">
        <v>0.289028210040341</v>
      </c>
      <c r="P540" s="19" t="n">
        <v>0.306325732469489</v>
      </c>
      <c r="Q540" s="19" t="n">
        <v>0.247883985357664</v>
      </c>
      <c r="R540" s="19" t="n">
        <v>0.221981445612903</v>
      </c>
      <c r="S540" s="19" t="n">
        <v>0.250240062711216</v>
      </c>
      <c r="T540" s="19" t="n">
        <v>0.228709438689038</v>
      </c>
      <c r="U540" s="19" t="n">
        <v>0.244612132206781</v>
      </c>
      <c r="V540" s="19" t="n">
        <v>0.217874157449791</v>
      </c>
      <c r="W540" s="19" t="n">
        <v>0.297970655647579</v>
      </c>
      <c r="X540" s="19" t="n">
        <v>0.355228031241562</v>
      </c>
      <c r="Y540" s="19" t="n">
        <v>0.10168679775913</v>
      </c>
      <c r="Z540" s="19"/>
      <c r="AA540" s="19" t="n">
        <v>0.21449891406238</v>
      </c>
      <c r="AB540" s="19" t="n">
        <v>0.294448301510898</v>
      </c>
      <c r="AC540" s="19" t="n">
        <v>0.240701948115809</v>
      </c>
      <c r="AD540" s="19" t="n">
        <v>0.249280139175872</v>
      </c>
      <c r="AE540" s="19"/>
      <c r="AF540" s="19" t="n">
        <v>0.154148565470629</v>
      </c>
      <c r="AG540" s="19" t="n">
        <v>0.329080143356467</v>
      </c>
      <c r="AH540" s="19" t="n">
        <v>0.259872441007688</v>
      </c>
      <c r="AI540" s="19" t="n">
        <v>0.104095723148356</v>
      </c>
      <c r="AJ540" s="19" t="n">
        <v>0.223323980327208</v>
      </c>
      <c r="AK540" s="19" t="n">
        <v>0.167198131466912</v>
      </c>
      <c r="AL540" s="19" t="n">
        <v>0.122161356612033</v>
      </c>
      <c r="AM540" s="19" t="n">
        <v>0</v>
      </c>
      <c r="AN540" s="19" t="n">
        <v>0.268648152580511</v>
      </c>
      <c r="AO540" s="19" t="n">
        <v>0.169981221948533</v>
      </c>
      <c r="AP540" s="19" t="n">
        <v>0.0498600746941091</v>
      </c>
      <c r="AQ540" s="19" t="n">
        <v>0.273398168838883</v>
      </c>
      <c r="AR540" s="19" t="n">
        <v>0.402392047560312</v>
      </c>
      <c r="AS540" s="19" t="n">
        <v>0.217621145529529</v>
      </c>
      <c r="AT540" s="19" t="n">
        <v>0.314801217298716</v>
      </c>
      <c r="AU540" s="19" t="n">
        <v>0</v>
      </c>
      <c r="AV540" s="19" t="n">
        <v>0</v>
      </c>
      <c r="AW540" s="19" t="n">
        <v>0</v>
      </c>
      <c r="AX540" s="19" t="n">
        <v>0.366783065759951</v>
      </c>
    </row>
    <row r="541">
      <c r="B541" t="s">
        <v>256</v>
      </c>
      <c r="C541" s="19" t="n">
        <v>0.349069769387507</v>
      </c>
      <c r="D541" s="19" t="n">
        <v>0.377190711051899</v>
      </c>
      <c r="E541" s="19" t="n">
        <v>0.378861223618474</v>
      </c>
      <c r="F541" s="19" t="n">
        <v>0.358711958553632</v>
      </c>
      <c r="G541" s="19" t="n">
        <v>0.40477835798689</v>
      </c>
      <c r="H541" s="19" t="n">
        <v>0.335946116668486</v>
      </c>
      <c r="I541" s="19" t="n">
        <v>0.264160679088246</v>
      </c>
      <c r="J541" s="19"/>
      <c r="K541" s="19" t="n">
        <v>0.342063827811102</v>
      </c>
      <c r="L541" s="19" t="n">
        <v>0.35635460460198</v>
      </c>
      <c r="M541" s="19"/>
      <c r="N541" s="19" t="n">
        <v>0.306845759914046</v>
      </c>
      <c r="O541" s="19" t="n">
        <v>0.351117799386209</v>
      </c>
      <c r="P541" s="19" t="n">
        <v>0.318809094572956</v>
      </c>
      <c r="Q541" s="19" t="n">
        <v>0.400392644931961</v>
      </c>
      <c r="R541" s="19" t="n">
        <v>0.366605451195517</v>
      </c>
      <c r="S541" s="19" t="n">
        <v>0.385039476603732</v>
      </c>
      <c r="T541" s="19" t="n">
        <v>0.353870433763051</v>
      </c>
      <c r="U541" s="19" t="n">
        <v>0.372039244841048</v>
      </c>
      <c r="V541" s="19" t="n">
        <v>0.360801991588235</v>
      </c>
      <c r="W541" s="19" t="n">
        <v>0.310180227849637</v>
      </c>
      <c r="X541" s="19" t="n">
        <v>0.345009952242162</v>
      </c>
      <c r="Y541" s="19" t="n">
        <v>0.351030300460704</v>
      </c>
      <c r="Z541" s="19"/>
      <c r="AA541" s="19" t="n">
        <v>0.331820100774175</v>
      </c>
      <c r="AB541" s="19" t="n">
        <v>0.324488774559136</v>
      </c>
      <c r="AC541" s="19" t="n">
        <v>0.378375795924235</v>
      </c>
      <c r="AD541" s="19" t="n">
        <v>0.377068593262793</v>
      </c>
      <c r="AE541" s="19"/>
      <c r="AF541" s="19" t="n">
        <v>0.371387886414381</v>
      </c>
      <c r="AG541" s="19" t="n">
        <v>0.333136000003405</v>
      </c>
      <c r="AH541" s="19" t="n">
        <v>0.341247726874699</v>
      </c>
      <c r="AI541" s="19" t="n">
        <v>0.408895201589736</v>
      </c>
      <c r="AJ541" s="19" t="n">
        <v>0.342687050880969</v>
      </c>
      <c r="AK541" s="19" t="n">
        <v>0.264420035899392</v>
      </c>
      <c r="AL541" s="19" t="n">
        <v>0.354614085103372</v>
      </c>
      <c r="AM541" s="19" t="n">
        <v>0</v>
      </c>
      <c r="AN541" s="19" t="n">
        <v>0.35124216639252</v>
      </c>
      <c r="AO541" s="19" t="n">
        <v>0.379581218432538</v>
      </c>
      <c r="AP541" s="19" t="n">
        <v>0.331596753889551</v>
      </c>
      <c r="AQ541" s="19" t="n">
        <v>0.370063721779332</v>
      </c>
      <c r="AR541" s="19" t="n">
        <v>0.371328629994678</v>
      </c>
      <c r="AS541" s="19" t="n">
        <v>0.300824740746466</v>
      </c>
      <c r="AT541" s="19" t="n">
        <v>0.685198782701284</v>
      </c>
      <c r="AU541" s="19" t="n">
        <v>0.504380017574563</v>
      </c>
      <c r="AV541" s="19" t="n">
        <v>0.543125342441188</v>
      </c>
      <c r="AW541" s="19" t="n">
        <v>0.705272611914786</v>
      </c>
      <c r="AX541" s="19" t="n">
        <v>0.342143021992201</v>
      </c>
    </row>
    <row r="542">
      <c r="B542" t="s">
        <v>257</v>
      </c>
      <c r="C542" s="19" t="n">
        <v>0.264733976847879</v>
      </c>
      <c r="D542" s="19" t="n">
        <v>0.38772751855991</v>
      </c>
      <c r="E542" s="19" t="n">
        <v>0.400517824101736</v>
      </c>
      <c r="F542" s="19" t="n">
        <v>0.360216338793152</v>
      </c>
      <c r="G542" s="19" t="n">
        <v>0.237429642159805</v>
      </c>
      <c r="H542" s="19" t="n">
        <v>0.166253905788926</v>
      </c>
      <c r="I542" s="19" t="n">
        <v>0.090898169959571</v>
      </c>
      <c r="J542" s="19"/>
      <c r="K542" s="19" t="n">
        <v>0.254685328618952</v>
      </c>
      <c r="L542" s="19" t="n">
        <v>0.273907969230924</v>
      </c>
      <c r="M542" s="19"/>
      <c r="N542" s="19" t="n">
        <v>0.404264820747149</v>
      </c>
      <c r="O542" s="19" t="n">
        <v>0.203524526891604</v>
      </c>
      <c r="P542" s="19" t="n">
        <v>0.200253850864153</v>
      </c>
      <c r="Q542" s="19" t="n">
        <v>0.211800111395689</v>
      </c>
      <c r="R542" s="19" t="n">
        <v>0.320912715338068</v>
      </c>
      <c r="S542" s="19" t="n">
        <v>0.253126914930777</v>
      </c>
      <c r="T542" s="19" t="n">
        <v>0.239976919027315</v>
      </c>
      <c r="U542" s="19" t="n">
        <v>0.286393859848307</v>
      </c>
      <c r="V542" s="19" t="n">
        <v>0.309292664838511</v>
      </c>
      <c r="W542" s="19" t="n">
        <v>0.223822080601128</v>
      </c>
      <c r="X542" s="19" t="n">
        <v>0.162094514168989</v>
      </c>
      <c r="Y542" s="19" t="n">
        <v>0.306743790437968</v>
      </c>
      <c r="Z542" s="19"/>
      <c r="AA542" s="19" t="n">
        <v>0.310181685171137</v>
      </c>
      <c r="AB542" s="19" t="n">
        <v>0.234653910465829</v>
      </c>
      <c r="AC542" s="19" t="n">
        <v>0.263397101917536</v>
      </c>
      <c r="AD542" s="19" t="n">
        <v>0.244188151002478</v>
      </c>
      <c r="AE542" s="19"/>
      <c r="AF542" s="19" t="n">
        <v>0.379204687552291</v>
      </c>
      <c r="AG542" s="19" t="n">
        <v>0.137979819966412</v>
      </c>
      <c r="AH542" s="19" t="n">
        <v>0.276161796489051</v>
      </c>
      <c r="AI542" s="19" t="n">
        <v>0.45457331611908</v>
      </c>
      <c r="AJ542" s="19" t="n">
        <v>0.3320744381778</v>
      </c>
      <c r="AK542" s="19" t="n">
        <v>0.513946291380113</v>
      </c>
      <c r="AL542" s="19" t="n">
        <v>0.441468809698984</v>
      </c>
      <c r="AM542" s="19" t="n">
        <v>1</v>
      </c>
      <c r="AN542" s="19" t="n">
        <v>0.311677659576999</v>
      </c>
      <c r="AO542" s="19" t="n">
        <v>0.369490204977078</v>
      </c>
      <c r="AP542" s="19" t="n">
        <v>0.451087599473519</v>
      </c>
      <c r="AQ542" s="19" t="n">
        <v>0.225227476630737</v>
      </c>
      <c r="AR542" s="19" t="n">
        <v>0.104221929479858</v>
      </c>
      <c r="AS542" s="19" t="n">
        <v>0.481554113724005</v>
      </c>
      <c r="AT542" s="19" t="n">
        <v>0</v>
      </c>
      <c r="AU542" s="19" t="n">
        <v>0.495619982425437</v>
      </c>
      <c r="AV542" s="19" t="n">
        <v>0.456874657558812</v>
      </c>
      <c r="AW542" s="19" t="n">
        <v>0.294727388085214</v>
      </c>
      <c r="AX542" s="19" t="n">
        <v>0.291073912247847</v>
      </c>
    </row>
    <row r="543">
      <c r="B543" t="s">
        <v>77</v>
      </c>
      <c r="C543" s="19" t="n">
        <v>0.0334647095693725</v>
      </c>
      <c r="D543" s="19" t="n">
        <v>0.0280765742668428</v>
      </c>
      <c r="E543" s="19" t="n">
        <v>0.0130542092249716</v>
      </c>
      <c r="F543" s="19" t="n">
        <v>0.0215993674785208</v>
      </c>
      <c r="G543" s="19" t="n">
        <v>0.00599573564835628</v>
      </c>
      <c r="H543" s="19" t="n">
        <v>0.0513021648910625</v>
      </c>
      <c r="I543" s="19" t="n">
        <v>0.0725863036129632</v>
      </c>
      <c r="J543" s="19"/>
      <c r="K543" s="19" t="n">
        <v>0.0297531210580102</v>
      </c>
      <c r="L543" s="19" t="n">
        <v>0.0371678379736834</v>
      </c>
      <c r="M543" s="19"/>
      <c r="N543" s="19" t="n">
        <v>0.0234347114720312</v>
      </c>
      <c r="O543" s="19" t="n">
        <v>0.049746430390775</v>
      </c>
      <c r="P543" s="19" t="n">
        <v>0.0434249062777029</v>
      </c>
      <c r="Q543" s="19" t="n">
        <v>0.0392857812728542</v>
      </c>
      <c r="R543" s="19" t="n">
        <v>0.0120962836654388</v>
      </c>
      <c r="S543" s="19" t="n">
        <v>0.0186080796937336</v>
      </c>
      <c r="T543" s="19" t="n">
        <v>0.044951926943035</v>
      </c>
      <c r="U543" s="19" t="n">
        <v>0.0369156535420867</v>
      </c>
      <c r="V543" s="19" t="n">
        <v>0.0257803729654694</v>
      </c>
      <c r="W543" s="19" t="n">
        <v>0.0241449431201296</v>
      </c>
      <c r="X543" s="19" t="n">
        <v>0.0446692308250583</v>
      </c>
      <c r="Y543" s="19" t="n">
        <v>0.0576016880976736</v>
      </c>
      <c r="Z543" s="19"/>
      <c r="AA543" s="19" t="n">
        <v>0.0198997688049737</v>
      </c>
      <c r="AB543" s="19" t="n">
        <v>0.0426477785724014</v>
      </c>
      <c r="AC543" s="19" t="n">
        <v>0.0374316764541327</v>
      </c>
      <c r="AD543" s="19" t="n">
        <v>0.0341424876440873</v>
      </c>
      <c r="AE543" s="19"/>
      <c r="AF543" s="19" t="n">
        <v>0.00816000953894513</v>
      </c>
      <c r="AG543" s="19" t="n">
        <v>0.0511472891213814</v>
      </c>
      <c r="AH543" s="19" t="n">
        <v>0.0306087550427047</v>
      </c>
      <c r="AI543" s="19" t="n">
        <v>0.0114968658984268</v>
      </c>
      <c r="AJ543" s="19" t="n">
        <v>0.0157400452623396</v>
      </c>
      <c r="AK543" s="19" t="n">
        <v>0</v>
      </c>
      <c r="AL543" s="19" t="n">
        <v>0.0176112802537105</v>
      </c>
      <c r="AM543" s="19" t="n">
        <v>0</v>
      </c>
      <c r="AN543" s="19" t="n">
        <v>0.00743425791003687</v>
      </c>
      <c r="AO543" s="19" t="n">
        <v>0.0343729201925004</v>
      </c>
      <c r="AP543" s="19" t="n">
        <v>0.0566099893900344</v>
      </c>
      <c r="AQ543" s="19" t="n">
        <v>0.0368171815454456</v>
      </c>
      <c r="AR543" s="19" t="n">
        <v>0</v>
      </c>
      <c r="AS543" s="19" t="n">
        <v>0</v>
      </c>
      <c r="AT543" s="19" t="n">
        <v>0</v>
      </c>
      <c r="AU543" s="19" t="n">
        <v>0</v>
      </c>
      <c r="AV543" s="19" t="n">
        <v>0</v>
      </c>
      <c r="AW543" s="19" t="n">
        <v>0</v>
      </c>
      <c r="AX543" s="19" t="n">
        <v>0</v>
      </c>
    </row>
    <row r="544">
      <c r="C544" s="19"/>
      <c r="D544" s="19"/>
      <c r="E544" s="19"/>
      <c r="F544" s="19"/>
      <c r="G544" s="19"/>
      <c r="H544" s="19"/>
      <c r="I544" s="19"/>
      <c r="J544" s="19"/>
      <c r="K544" s="19"/>
      <c r="L544" s="19"/>
      <c r="M544" s="19"/>
      <c r="N544" s="19"/>
      <c r="O544" s="19"/>
      <c r="P544" s="19"/>
      <c r="Q544" s="19"/>
      <c r="R544" s="19"/>
      <c r="S544" s="19"/>
      <c r="T544" s="19"/>
      <c r="U544" s="19"/>
      <c r="V544" s="19"/>
      <c r="W544" s="19"/>
      <c r="X544" s="19"/>
      <c r="Y544" s="19"/>
      <c r="Z544" s="19"/>
      <c r="AA544" s="19"/>
      <c r="AB544" s="19"/>
      <c r="AC544" s="19"/>
      <c r="AD544" s="19"/>
      <c r="AE544" s="19"/>
      <c r="AF544" s="19"/>
      <c r="AG544" s="19"/>
      <c r="AH544" s="19"/>
      <c r="AI544" s="19"/>
      <c r="AJ544" s="19"/>
      <c r="AK544" s="19"/>
      <c r="AL544" s="19"/>
      <c r="AM544" s="19"/>
      <c r="AN544" s="19"/>
      <c r="AO544" s="19"/>
      <c r="AP544" s="19"/>
      <c r="AQ544" s="19"/>
      <c r="AR544" s="19"/>
      <c r="AS544" s="19"/>
      <c r="AT544" s="19"/>
      <c r="AU544" s="19"/>
      <c r="AV544" s="19"/>
      <c r="AW544" s="19"/>
      <c r="AX544" s="19"/>
    </row>
    <row r="545">
      <c r="B545" s="7" t="s">
        <v>263</v>
      </c>
      <c r="C545" s="19"/>
      <c r="D545" s="19"/>
      <c r="E545" s="19"/>
      <c r="F545" s="19"/>
      <c r="G545" s="19"/>
      <c r="H545" s="19"/>
      <c r="I545" s="19"/>
      <c r="J545" s="19"/>
      <c r="K545" s="19"/>
      <c r="L545" s="19"/>
      <c r="M545" s="19"/>
      <c r="N545" s="19"/>
      <c r="O545" s="19"/>
      <c r="P545" s="19"/>
      <c r="Q545" s="19"/>
      <c r="R545" s="19"/>
      <c r="S545" s="19"/>
      <c r="T545" s="19"/>
      <c r="U545" s="19"/>
      <c r="V545" s="19"/>
      <c r="W545" s="19"/>
      <c r="X545" s="19"/>
      <c r="Y545" s="19"/>
      <c r="Z545" s="19"/>
      <c r="AA545" s="19"/>
      <c r="AB545" s="19"/>
      <c r="AC545" s="19"/>
      <c r="AD545" s="19"/>
      <c r="AE545" s="19"/>
      <c r="AF545" s="19"/>
      <c r="AG545" s="19"/>
      <c r="AH545" s="19"/>
      <c r="AI545" s="19"/>
      <c r="AJ545" s="19"/>
      <c r="AK545" s="19"/>
      <c r="AL545" s="19"/>
      <c r="AM545" s="19"/>
      <c r="AN545" s="19"/>
      <c r="AO545" s="19"/>
      <c r="AP545" s="19"/>
      <c r="AQ545" s="19"/>
      <c r="AR545" s="19"/>
      <c r="AS545" s="19"/>
      <c r="AT545" s="19"/>
      <c r="AU545" s="19"/>
      <c r="AV545" s="19"/>
      <c r="AW545" s="19"/>
      <c r="AX545" s="19"/>
    </row>
    <row r="546">
      <c r="B546" s="23" t="s">
        <v>259</v>
      </c>
      <c r="C546" s="19"/>
      <c r="D546" s="19"/>
      <c r="E546" s="19"/>
      <c r="F546" s="19"/>
      <c r="G546" s="19"/>
      <c r="H546" s="19"/>
      <c r="I546" s="19"/>
      <c r="J546" s="19"/>
      <c r="K546" s="19"/>
      <c r="L546" s="19"/>
      <c r="M546" s="19"/>
      <c r="N546" s="19"/>
      <c r="O546" s="19"/>
      <c r="P546" s="19"/>
      <c r="Q546" s="19"/>
      <c r="R546" s="19"/>
      <c r="S546" s="19"/>
      <c r="T546" s="19"/>
      <c r="U546" s="19"/>
      <c r="V546" s="19"/>
      <c r="W546" s="19"/>
      <c r="X546" s="19"/>
      <c r="Y546" s="19"/>
      <c r="Z546" s="19"/>
      <c r="AA546" s="19"/>
      <c r="AB546" s="19"/>
      <c r="AC546" s="19"/>
      <c r="AD546" s="19"/>
      <c r="AE546" s="19"/>
      <c r="AF546" s="19"/>
      <c r="AG546" s="19"/>
      <c r="AH546" s="19"/>
      <c r="AI546" s="19"/>
      <c r="AJ546" s="19"/>
      <c r="AK546" s="19"/>
      <c r="AL546" s="19"/>
      <c r="AM546" s="19"/>
      <c r="AN546" s="19"/>
      <c r="AO546" s="19"/>
      <c r="AP546" s="19"/>
      <c r="AQ546" s="19"/>
      <c r="AR546" s="19"/>
      <c r="AS546" s="19"/>
      <c r="AT546" s="19"/>
      <c r="AU546" s="19"/>
      <c r="AV546" s="19"/>
      <c r="AW546" s="19"/>
      <c r="AX546" s="19"/>
    </row>
    <row r="547">
      <c r="B547" t="s">
        <v>253</v>
      </c>
      <c r="C547" s="19" t="n">
        <v>0.038801013035251</v>
      </c>
      <c r="D547" s="19" t="n">
        <v>0.0414662605551629</v>
      </c>
      <c r="E547" s="19" t="n">
        <v>0.0157859082664312</v>
      </c>
      <c r="F547" s="19" t="n">
        <v>0.0157064672944765</v>
      </c>
      <c r="G547" s="19" t="n">
        <v>0.0397562167075745</v>
      </c>
      <c r="H547" s="19" t="n">
        <v>0.0367081031990487</v>
      </c>
      <c r="I547" s="19" t="n">
        <v>0.0746533706012622</v>
      </c>
      <c r="J547" s="19"/>
      <c r="K547" s="19" t="n">
        <v>0.0429121020901324</v>
      </c>
      <c r="L547" s="19" t="n">
        <v>0.0347663119320389</v>
      </c>
      <c r="M547" s="19"/>
      <c r="N547" s="19" t="n">
        <v>0.0273124290581939</v>
      </c>
      <c r="O547" s="19" t="n">
        <v>0.0389486098936513</v>
      </c>
      <c r="P547" s="19" t="n">
        <v>0.0519029805633085</v>
      </c>
      <c r="Q547" s="19" t="n">
        <v>0.0271609978059055</v>
      </c>
      <c r="R547" s="19" t="n">
        <v>0.0385369574109821</v>
      </c>
      <c r="S547" s="19" t="n">
        <v>0.0251897315350293</v>
      </c>
      <c r="T547" s="19" t="n">
        <v>0.0547193885676377</v>
      </c>
      <c r="U547" s="19" t="n">
        <v>0.0240500194802469</v>
      </c>
      <c r="V547" s="19" t="n">
        <v>0.0304942042879453</v>
      </c>
      <c r="W547" s="19" t="n">
        <v>0.0764055242247704</v>
      </c>
      <c r="X547" s="19" t="n">
        <v>0.0341024992027754</v>
      </c>
      <c r="Y547" s="19" t="n">
        <v>0.0423917596702604</v>
      </c>
      <c r="Z547" s="19"/>
      <c r="AA547" s="19" t="n">
        <v>0.0383942660443906</v>
      </c>
      <c r="AB547" s="19" t="n">
        <v>0.0359211374679658</v>
      </c>
      <c r="AC547" s="19" t="n">
        <v>0.0217778254183846</v>
      </c>
      <c r="AD547" s="19" t="n">
        <v>0.056500462170321</v>
      </c>
      <c r="AE547" s="19"/>
      <c r="AF547" s="19" t="n">
        <v>0.0235371510460933</v>
      </c>
      <c r="AG547" s="19" t="n">
        <v>0.0613831608946201</v>
      </c>
      <c r="AH547" s="19" t="n">
        <v>0.0160883356868995</v>
      </c>
      <c r="AI547" s="19" t="n">
        <v>0.0304620028179741</v>
      </c>
      <c r="AJ547" s="19" t="n">
        <v>0.0360590180132421</v>
      </c>
      <c r="AK547" s="19" t="n">
        <v>0.0495829353169603</v>
      </c>
      <c r="AL547" s="19" t="n">
        <v>0.0166795172183723</v>
      </c>
      <c r="AM547" s="19" t="n">
        <v>0</v>
      </c>
      <c r="AN547" s="19" t="n">
        <v>0.00796643264264607</v>
      </c>
      <c r="AO547" s="19" t="n">
        <v>0.0298558564694513</v>
      </c>
      <c r="AP547" s="19" t="n">
        <v>0</v>
      </c>
      <c r="AQ547" s="19" t="n">
        <v>0</v>
      </c>
      <c r="AR547" s="19" t="n">
        <v>0.13459761269553</v>
      </c>
      <c r="AS547" s="19" t="n">
        <v>0</v>
      </c>
      <c r="AT547" s="19" t="n">
        <v>0.447221925936049</v>
      </c>
      <c r="AU547" s="19" t="n">
        <v>0</v>
      </c>
      <c r="AV547" s="19" t="n">
        <v>0.21984154809506</v>
      </c>
      <c r="AW547" s="19" t="n">
        <v>0</v>
      </c>
      <c r="AX547" s="19" t="n">
        <v>0</v>
      </c>
    </row>
    <row r="548">
      <c r="B548" t="s">
        <v>254</v>
      </c>
      <c r="C548" s="19" t="n">
        <v>0.111387738858589</v>
      </c>
      <c r="D548" s="19" t="n">
        <v>0.0802187381875594</v>
      </c>
      <c r="E548" s="19" t="n">
        <v>0.070009435255331</v>
      </c>
      <c r="F548" s="19" t="n">
        <v>0.050586136732251</v>
      </c>
      <c r="G548" s="19" t="n">
        <v>0.0869199765692115</v>
      </c>
      <c r="H548" s="19" t="n">
        <v>0.154279511856891</v>
      </c>
      <c r="I548" s="19" t="n">
        <v>0.205452362201031</v>
      </c>
      <c r="J548" s="19"/>
      <c r="K548" s="19" t="n">
        <v>0.119483343149238</v>
      </c>
      <c r="L548" s="19" t="n">
        <v>0.102416224798914</v>
      </c>
      <c r="M548" s="19"/>
      <c r="N548" s="19" t="n">
        <v>0.0671927412984806</v>
      </c>
      <c r="O548" s="19" t="n">
        <v>0.133166610381754</v>
      </c>
      <c r="P548" s="19" t="n">
        <v>0.129560441866686</v>
      </c>
      <c r="Q548" s="19" t="n">
        <v>0.100316863034312</v>
      </c>
      <c r="R548" s="19" t="n">
        <v>0.120417702425741</v>
      </c>
      <c r="S548" s="19" t="n">
        <v>0.107816037864936</v>
      </c>
      <c r="T548" s="19" t="n">
        <v>0.0891231212720568</v>
      </c>
      <c r="U548" s="19" t="n">
        <v>0.0619369083877575</v>
      </c>
      <c r="V548" s="19" t="n">
        <v>0.135035451222712</v>
      </c>
      <c r="W548" s="19" t="n">
        <v>0.149673078945312</v>
      </c>
      <c r="X548" s="19" t="n">
        <v>0.133173965462712</v>
      </c>
      <c r="Y548" s="19" t="n">
        <v>0.0813947755619243</v>
      </c>
      <c r="Z548" s="19"/>
      <c r="AA548" s="19" t="n">
        <v>0.0979159728985639</v>
      </c>
      <c r="AB548" s="19" t="n">
        <v>0.125456021204668</v>
      </c>
      <c r="AC548" s="19" t="n">
        <v>0.0827055891879584</v>
      </c>
      <c r="AD548" s="19" t="n">
        <v>0.140572961047531</v>
      </c>
      <c r="AE548" s="19"/>
      <c r="AF548" s="19" t="n">
        <v>0.0822421234709531</v>
      </c>
      <c r="AG548" s="19" t="n">
        <v>0.164068679055951</v>
      </c>
      <c r="AH548" s="19" t="n">
        <v>0.100399736884981</v>
      </c>
      <c r="AI548" s="19" t="n">
        <v>0.0628210235459651</v>
      </c>
      <c r="AJ548" s="19" t="n">
        <v>0.0804361487294667</v>
      </c>
      <c r="AK548" s="19" t="n">
        <v>0.065374302424068</v>
      </c>
      <c r="AL548" s="19" t="n">
        <v>0.0852584150790069</v>
      </c>
      <c r="AM548" s="19" t="n">
        <v>0</v>
      </c>
      <c r="AN548" s="19" t="n">
        <v>0.0214653508222795</v>
      </c>
      <c r="AO548" s="19" t="n">
        <v>0.069255087886688</v>
      </c>
      <c r="AP548" s="19" t="n">
        <v>0.0307756973776843</v>
      </c>
      <c r="AQ548" s="19" t="n">
        <v>0.0980638602162468</v>
      </c>
      <c r="AR548" s="19" t="n">
        <v>0.329529600972788</v>
      </c>
      <c r="AS548" s="19" t="n">
        <v>0</v>
      </c>
      <c r="AT548" s="19" t="n">
        <v>0</v>
      </c>
      <c r="AU548" s="19" t="n">
        <v>0</v>
      </c>
      <c r="AV548" s="19" t="n">
        <v>0</v>
      </c>
      <c r="AW548" s="19" t="n">
        <v>0</v>
      </c>
      <c r="AX548" s="19" t="n">
        <v>0</v>
      </c>
    </row>
    <row r="549">
      <c r="B549" t="s">
        <v>255</v>
      </c>
      <c r="C549" s="19" t="n">
        <v>0.316483248444718</v>
      </c>
      <c r="D549" s="19" t="n">
        <v>0.220185661402063</v>
      </c>
      <c r="E549" s="19" t="n">
        <v>0.258040307180266</v>
      </c>
      <c r="F549" s="19" t="n">
        <v>0.290553699562973</v>
      </c>
      <c r="G549" s="19" t="n">
        <v>0.349364225564946</v>
      </c>
      <c r="H549" s="19" t="n">
        <v>0.421435131126226</v>
      </c>
      <c r="I549" s="19" t="n">
        <v>0.350984313224259</v>
      </c>
      <c r="J549" s="19"/>
      <c r="K549" s="19" t="n">
        <v>0.313641342040027</v>
      </c>
      <c r="L549" s="19" t="n">
        <v>0.319637467558902</v>
      </c>
      <c r="M549" s="19"/>
      <c r="N549" s="19" t="n">
        <v>0.273868983233017</v>
      </c>
      <c r="O549" s="19" t="n">
        <v>0.373536034487004</v>
      </c>
      <c r="P549" s="19" t="n">
        <v>0.255746223455898</v>
      </c>
      <c r="Q549" s="19" t="n">
        <v>0.360513011749384</v>
      </c>
      <c r="R549" s="19" t="n">
        <v>0.287938660157261</v>
      </c>
      <c r="S549" s="19" t="n">
        <v>0.325295861623909</v>
      </c>
      <c r="T549" s="19" t="n">
        <v>0.352636140685047</v>
      </c>
      <c r="U549" s="19" t="n">
        <v>0.315756851262668</v>
      </c>
      <c r="V549" s="19" t="n">
        <v>0.305710499991867</v>
      </c>
      <c r="W549" s="19" t="n">
        <v>0.292253696542206</v>
      </c>
      <c r="X549" s="19" t="n">
        <v>0.402125520369124</v>
      </c>
      <c r="Y549" s="19" t="n">
        <v>0.219905109025034</v>
      </c>
      <c r="Z549" s="19"/>
      <c r="AA549" s="19" t="n">
        <v>0.252954173132948</v>
      </c>
      <c r="AB549" s="19" t="n">
        <v>0.323721203264284</v>
      </c>
      <c r="AC549" s="19" t="n">
        <v>0.377778742415658</v>
      </c>
      <c r="AD549" s="19" t="n">
        <v>0.327807724248091</v>
      </c>
      <c r="AE549" s="19"/>
      <c r="AF549" s="19" t="n">
        <v>0.232215597376507</v>
      </c>
      <c r="AG549" s="19" t="n">
        <v>0.374363625067439</v>
      </c>
      <c r="AH549" s="19" t="n">
        <v>0.323813011845988</v>
      </c>
      <c r="AI549" s="19" t="n">
        <v>0.16904722383075</v>
      </c>
      <c r="AJ549" s="19" t="n">
        <v>0.347409233198053</v>
      </c>
      <c r="AK549" s="19" t="n">
        <v>0.27391086011838</v>
      </c>
      <c r="AL549" s="19" t="n">
        <v>0.233102040251427</v>
      </c>
      <c r="AM549" s="19" t="n">
        <v>0</v>
      </c>
      <c r="AN549" s="19" t="n">
        <v>0.302863220033933</v>
      </c>
      <c r="AO549" s="19" t="n">
        <v>0.271553360511355</v>
      </c>
      <c r="AP549" s="19" t="n">
        <v>0.287503119761191</v>
      </c>
      <c r="AQ549" s="19" t="n">
        <v>0.38962928846456</v>
      </c>
      <c r="AR549" s="19" t="n">
        <v>0.206433323822485</v>
      </c>
      <c r="AS549" s="19" t="n">
        <v>0.108789265320331</v>
      </c>
      <c r="AT549" s="19" t="n">
        <v>0</v>
      </c>
      <c r="AU549" s="19" t="n">
        <v>0</v>
      </c>
      <c r="AV549" s="19" t="n">
        <v>0</v>
      </c>
      <c r="AW549" s="19" t="n">
        <v>0</v>
      </c>
      <c r="AX549" s="19" t="n">
        <v>0</v>
      </c>
    </row>
    <row r="550">
      <c r="B550" t="s">
        <v>256</v>
      </c>
      <c r="C550" s="19" t="n">
        <v>0.325584946531035</v>
      </c>
      <c r="D550" s="19" t="n">
        <v>0.41528935891499</v>
      </c>
      <c r="E550" s="19" t="n">
        <v>0.42815123933192</v>
      </c>
      <c r="F550" s="19" t="n">
        <v>0.354818672058776</v>
      </c>
      <c r="G550" s="19" t="n">
        <v>0.339765470646911</v>
      </c>
      <c r="H550" s="19" t="n">
        <v>0.226233842938046</v>
      </c>
      <c r="I550" s="19" t="n">
        <v>0.215016339836743</v>
      </c>
      <c r="J550" s="19"/>
      <c r="K550" s="19" t="n">
        <v>0.323545710709047</v>
      </c>
      <c r="L550" s="19" t="n">
        <v>0.327953032387588</v>
      </c>
      <c r="M550" s="19"/>
      <c r="N550" s="19" t="n">
        <v>0.36960715581044</v>
      </c>
      <c r="O550" s="19" t="n">
        <v>0.305849268459672</v>
      </c>
      <c r="P550" s="19" t="n">
        <v>0.363029223492663</v>
      </c>
      <c r="Q550" s="19" t="n">
        <v>0.336782438656616</v>
      </c>
      <c r="R550" s="19" t="n">
        <v>0.294312235111965</v>
      </c>
      <c r="S550" s="19" t="n">
        <v>0.33968434085154</v>
      </c>
      <c r="T550" s="19" t="n">
        <v>0.340551572778486</v>
      </c>
      <c r="U550" s="19" t="n">
        <v>0.302388270639349</v>
      </c>
      <c r="V550" s="19" t="n">
        <v>0.281660544164416</v>
      </c>
      <c r="W550" s="19" t="n">
        <v>0.318476209871847</v>
      </c>
      <c r="X550" s="19" t="n">
        <v>0.309703374341027</v>
      </c>
      <c r="Y550" s="19" t="n">
        <v>0.313739609593296</v>
      </c>
      <c r="Z550" s="19"/>
      <c r="AA550" s="19" t="n">
        <v>0.38348523471948</v>
      </c>
      <c r="AB550" s="19" t="n">
        <v>0.327449573874799</v>
      </c>
      <c r="AC550" s="19" t="n">
        <v>0.322624551079698</v>
      </c>
      <c r="AD550" s="19" t="n">
        <v>0.262691094410918</v>
      </c>
      <c r="AE550" s="19"/>
      <c r="AF550" s="19" t="n">
        <v>0.419056964583254</v>
      </c>
      <c r="AG550" s="19" t="n">
        <v>0.239601992935385</v>
      </c>
      <c r="AH550" s="19" t="n">
        <v>0.338604068365335</v>
      </c>
      <c r="AI550" s="19" t="n">
        <v>0.477603449162264</v>
      </c>
      <c r="AJ550" s="19" t="n">
        <v>0.325158895856644</v>
      </c>
      <c r="AK550" s="19" t="n">
        <v>0.299380372863401</v>
      </c>
      <c r="AL550" s="19" t="n">
        <v>0.383962792552562</v>
      </c>
      <c r="AM550" s="19" t="n">
        <v>1</v>
      </c>
      <c r="AN550" s="19" t="n">
        <v>0.395401903750627</v>
      </c>
      <c r="AO550" s="19" t="n">
        <v>0.392804588869728</v>
      </c>
      <c r="AP550" s="19" t="n">
        <v>0.4574226888913</v>
      </c>
      <c r="AQ550" s="19" t="n">
        <v>0.351262293756355</v>
      </c>
      <c r="AR550" s="19" t="n">
        <v>0.214509735126637</v>
      </c>
      <c r="AS550" s="19" t="n">
        <v>0.474331787143739</v>
      </c>
      <c r="AT550" s="19" t="n">
        <v>0.552778074063951</v>
      </c>
      <c r="AU550" s="19" t="n">
        <v>0.495619982425437</v>
      </c>
      <c r="AV550" s="19" t="n">
        <v>0.78015845190494</v>
      </c>
      <c r="AW550" s="19" t="n">
        <v>0.618526042532819</v>
      </c>
      <c r="AX550" s="19" t="n">
        <v>0.277914084528257</v>
      </c>
    </row>
    <row r="551">
      <c r="B551" t="s">
        <v>257</v>
      </c>
      <c r="C551" s="19" t="n">
        <v>0.171711258118136</v>
      </c>
      <c r="D551" s="19" t="n">
        <v>0.20947831155558</v>
      </c>
      <c r="E551" s="19" t="n">
        <v>0.221697025758635</v>
      </c>
      <c r="F551" s="19" t="n">
        <v>0.263076027096899</v>
      </c>
      <c r="G551" s="19" t="n">
        <v>0.156173059525048</v>
      </c>
      <c r="H551" s="19" t="n">
        <v>0.119631385016706</v>
      </c>
      <c r="I551" s="19" t="n">
        <v>0.0807387540550109</v>
      </c>
      <c r="J551" s="19"/>
      <c r="K551" s="19" t="n">
        <v>0.175844143556032</v>
      </c>
      <c r="L551" s="19" t="n">
        <v>0.167796301762204</v>
      </c>
      <c r="M551" s="19"/>
      <c r="N551" s="19" t="n">
        <v>0.247375768205698</v>
      </c>
      <c r="O551" s="19" t="n">
        <v>0.0877188163546909</v>
      </c>
      <c r="P551" s="19" t="n">
        <v>0.147226404898293</v>
      </c>
      <c r="Q551" s="19" t="n">
        <v>0.136818200271353</v>
      </c>
      <c r="R551" s="19" t="n">
        <v>0.231658042374309</v>
      </c>
      <c r="S551" s="19" t="n">
        <v>0.158485975482802</v>
      </c>
      <c r="T551" s="19" t="n">
        <v>0.150507616302755</v>
      </c>
      <c r="U551" s="19" t="n">
        <v>0.25812981015296</v>
      </c>
      <c r="V551" s="19" t="n">
        <v>0.206078585129124</v>
      </c>
      <c r="W551" s="19" t="n">
        <v>0.128339916310935</v>
      </c>
      <c r="X551" s="19" t="n">
        <v>0.098824512798291</v>
      </c>
      <c r="Y551" s="19" t="n">
        <v>0.301476420951398</v>
      </c>
      <c r="Z551" s="19"/>
      <c r="AA551" s="19" t="n">
        <v>0.208328509943897</v>
      </c>
      <c r="AB551" s="19" t="n">
        <v>0.154020179330962</v>
      </c>
      <c r="AC551" s="19" t="n">
        <v>0.160043906644437</v>
      </c>
      <c r="AD551" s="19" t="n">
        <v>0.154304432212568</v>
      </c>
      <c r="AE551" s="19"/>
      <c r="AF551" s="19" t="n">
        <v>0.235584308234642</v>
      </c>
      <c r="AG551" s="19" t="n">
        <v>0.104711291570925</v>
      </c>
      <c r="AH551" s="19" t="n">
        <v>0.19910097684263</v>
      </c>
      <c r="AI551" s="19" t="n">
        <v>0.260066300643047</v>
      </c>
      <c r="AJ551" s="19" t="n">
        <v>0.190311329030867</v>
      </c>
      <c r="AK551" s="19" t="n">
        <v>0.296868964210933</v>
      </c>
      <c r="AL551" s="19" t="n">
        <v>0.264782231042407</v>
      </c>
      <c r="AM551" s="19" t="n">
        <v>0</v>
      </c>
      <c r="AN551" s="19" t="n">
        <v>0.242857029846152</v>
      </c>
      <c r="AO551" s="19" t="n">
        <v>0.206453851324957</v>
      </c>
      <c r="AP551" s="19" t="n">
        <v>0.196888150119586</v>
      </c>
      <c r="AQ551" s="19" t="n">
        <v>0.119968928060945</v>
      </c>
      <c r="AR551" s="19" t="n">
        <v>0.11492972738256</v>
      </c>
      <c r="AS551" s="19" t="n">
        <v>0.329158230533333</v>
      </c>
      <c r="AT551" s="19" t="n">
        <v>0</v>
      </c>
      <c r="AU551" s="19" t="n">
        <v>0.504380017574563</v>
      </c>
      <c r="AV551" s="19" t="n">
        <v>0</v>
      </c>
      <c r="AW551" s="19" t="n">
        <v>0.381473957467181</v>
      </c>
      <c r="AX551" s="19" t="n">
        <v>0.722085915471743</v>
      </c>
    </row>
    <row r="552">
      <c r="B552" t="s">
        <v>77</v>
      </c>
      <c r="C552" s="19" t="n">
        <v>0.0360317950122712</v>
      </c>
      <c r="D552" s="19" t="n">
        <v>0.0333616693846456</v>
      </c>
      <c r="E552" s="19" t="n">
        <v>0.00631608420741666</v>
      </c>
      <c r="F552" s="19" t="n">
        <v>0.0252589972546239</v>
      </c>
      <c r="G552" s="19" t="n">
        <v>0.0280210509863085</v>
      </c>
      <c r="H552" s="19" t="n">
        <v>0.041712025863081</v>
      </c>
      <c r="I552" s="19" t="n">
        <v>0.0731548600816943</v>
      </c>
      <c r="J552" s="19"/>
      <c r="K552" s="19" t="n">
        <v>0.0245733584555234</v>
      </c>
      <c r="L552" s="19" t="n">
        <v>0.0474306615603523</v>
      </c>
      <c r="M552" s="19"/>
      <c r="N552" s="19" t="n">
        <v>0.0146429223941704</v>
      </c>
      <c r="O552" s="19" t="n">
        <v>0.0607806604232269</v>
      </c>
      <c r="P552" s="19" t="n">
        <v>0.0525347257231511</v>
      </c>
      <c r="Q552" s="19" t="n">
        <v>0.0384084884824292</v>
      </c>
      <c r="R552" s="19" t="n">
        <v>0.0271364025197419</v>
      </c>
      <c r="S552" s="19" t="n">
        <v>0.043528052641784</v>
      </c>
      <c r="T552" s="19" t="n">
        <v>0.0124621603940171</v>
      </c>
      <c r="U552" s="19" t="n">
        <v>0.0377381400770185</v>
      </c>
      <c r="V552" s="19" t="n">
        <v>0.0410207152039354</v>
      </c>
      <c r="W552" s="19" t="n">
        <v>0.0348515741049288</v>
      </c>
      <c r="X552" s="19" t="n">
        <v>0.0220701278260705</v>
      </c>
      <c r="Y552" s="19" t="n">
        <v>0.0410923251980859</v>
      </c>
      <c r="Z552" s="19"/>
      <c r="AA552" s="19" t="n">
        <v>0.0189218432607208</v>
      </c>
      <c r="AB552" s="19" t="n">
        <v>0.0334318848573215</v>
      </c>
      <c r="AC552" s="19" t="n">
        <v>0.0350693852538646</v>
      </c>
      <c r="AD552" s="19" t="n">
        <v>0.0581233259105711</v>
      </c>
      <c r="AE552" s="19"/>
      <c r="AF552" s="19" t="n">
        <v>0.00736385528855</v>
      </c>
      <c r="AG552" s="19" t="n">
        <v>0.0558712504756798</v>
      </c>
      <c r="AH552" s="19" t="n">
        <v>0.0219938703741671</v>
      </c>
      <c r="AI552" s="19" t="n">
        <v>0</v>
      </c>
      <c r="AJ552" s="19" t="n">
        <v>0.0206253751717274</v>
      </c>
      <c r="AK552" s="19" t="n">
        <v>0.014882565066258</v>
      </c>
      <c r="AL552" s="19" t="n">
        <v>0.0162150038562241</v>
      </c>
      <c r="AM552" s="19" t="n">
        <v>0</v>
      </c>
      <c r="AN552" s="19" t="n">
        <v>0.0294460629043624</v>
      </c>
      <c r="AO552" s="19" t="n">
        <v>0.0300772549378208</v>
      </c>
      <c r="AP552" s="19" t="n">
        <v>0.0274103438502384</v>
      </c>
      <c r="AQ552" s="19" t="n">
        <v>0.0410756295018925</v>
      </c>
      <c r="AR552" s="19" t="n">
        <v>0</v>
      </c>
      <c r="AS552" s="19" t="n">
        <v>0.0877207170025964</v>
      </c>
      <c r="AT552" s="19" t="n">
        <v>0</v>
      </c>
      <c r="AU552" s="19" t="n">
        <v>0</v>
      </c>
      <c r="AV552" s="19" t="n">
        <v>0</v>
      </c>
      <c r="AW552" s="19" t="n">
        <v>0</v>
      </c>
      <c r="AX552" s="19" t="n">
        <v>0</v>
      </c>
    </row>
    <row r="553">
      <c r="C553" s="19"/>
      <c r="D553" s="19"/>
      <c r="E553" s="19"/>
      <c r="F553" s="19"/>
      <c r="G553" s="19"/>
      <c r="H553" s="19"/>
      <c r="I553" s="19"/>
      <c r="J553" s="19"/>
      <c r="K553" s="19"/>
      <c r="L553" s="19"/>
      <c r="M553" s="19"/>
      <c r="N553" s="19"/>
      <c r="O553" s="19"/>
      <c r="P553" s="19"/>
      <c r="Q553" s="19"/>
      <c r="R553" s="19"/>
      <c r="S553" s="19"/>
      <c r="T553" s="19"/>
      <c r="U553" s="19"/>
      <c r="V553" s="19"/>
      <c r="W553" s="19"/>
      <c r="X553" s="19"/>
      <c r="Y553" s="19"/>
      <c r="Z553" s="19"/>
      <c r="AA553" s="19"/>
      <c r="AB553" s="19"/>
      <c r="AC553" s="19"/>
      <c r="AD553" s="19"/>
      <c r="AE553" s="19"/>
      <c r="AF553" s="19"/>
      <c r="AG553" s="19"/>
      <c r="AH553" s="19"/>
      <c r="AI553" s="19"/>
      <c r="AJ553" s="19"/>
      <c r="AK553" s="19"/>
      <c r="AL553" s="19"/>
      <c r="AM553" s="19"/>
      <c r="AN553" s="19"/>
      <c r="AO553" s="19"/>
      <c r="AP553" s="19"/>
      <c r="AQ553" s="19"/>
      <c r="AR553" s="19"/>
      <c r="AS553" s="19"/>
      <c r="AT553" s="19"/>
      <c r="AU553" s="19"/>
      <c r="AV553" s="19"/>
      <c r="AW553" s="19"/>
      <c r="AX553" s="19"/>
    </row>
    <row r="554">
      <c r="B554" s="7" t="s">
        <v>264</v>
      </c>
      <c r="C554" s="19"/>
      <c r="D554" s="19"/>
      <c r="E554" s="19"/>
      <c r="F554" s="19"/>
      <c r="G554" s="19"/>
      <c r="H554" s="19"/>
      <c r="I554" s="19"/>
      <c r="J554" s="19"/>
      <c r="K554" s="19"/>
      <c r="L554" s="19"/>
      <c r="M554" s="19"/>
      <c r="N554" s="19"/>
      <c r="O554" s="19"/>
      <c r="P554" s="19"/>
      <c r="Q554" s="19"/>
      <c r="R554" s="19"/>
      <c r="S554" s="19"/>
      <c r="T554" s="19"/>
      <c r="U554" s="19"/>
      <c r="V554" s="19"/>
      <c r="W554" s="19"/>
      <c r="X554" s="19"/>
      <c r="Y554" s="19"/>
      <c r="Z554" s="19"/>
      <c r="AA554" s="19"/>
      <c r="AB554" s="19"/>
      <c r="AC554" s="19"/>
      <c r="AD554" s="19"/>
      <c r="AE554" s="19"/>
      <c r="AF554" s="19"/>
      <c r="AG554" s="19"/>
      <c r="AH554" s="19"/>
      <c r="AI554" s="19"/>
      <c r="AJ554" s="19"/>
      <c r="AK554" s="19"/>
      <c r="AL554" s="19"/>
      <c r="AM554" s="19"/>
      <c r="AN554" s="19"/>
      <c r="AO554" s="19"/>
      <c r="AP554" s="19"/>
      <c r="AQ554" s="19"/>
      <c r="AR554" s="19"/>
      <c r="AS554" s="19"/>
      <c r="AT554" s="19"/>
      <c r="AU554" s="19"/>
      <c r="AV554" s="19"/>
      <c r="AW554" s="19"/>
      <c r="AX554" s="19"/>
    </row>
    <row r="555">
      <c r="B555" s="23" t="s">
        <v>259</v>
      </c>
      <c r="C555" s="19"/>
      <c r="D555" s="19"/>
      <c r="E555" s="19"/>
      <c r="F555" s="19"/>
      <c r="G555" s="19"/>
      <c r="H555" s="19"/>
      <c r="I555" s="19"/>
      <c r="J555" s="19"/>
      <c r="K555" s="19"/>
      <c r="L555" s="19"/>
      <c r="M555" s="19"/>
      <c r="N555" s="19"/>
      <c r="O555" s="19"/>
      <c r="P555" s="19"/>
      <c r="Q555" s="19"/>
      <c r="R555" s="19"/>
      <c r="S555" s="19"/>
      <c r="T555" s="19"/>
      <c r="U555" s="19"/>
      <c r="V555" s="19"/>
      <c r="W555" s="19"/>
      <c r="X555" s="19"/>
      <c r="Y555" s="19"/>
      <c r="Z555" s="19"/>
      <c r="AA555" s="19"/>
      <c r="AB555" s="19"/>
      <c r="AC555" s="19"/>
      <c r="AD555" s="19"/>
      <c r="AE555" s="19"/>
      <c r="AF555" s="19"/>
      <c r="AG555" s="19"/>
      <c r="AH555" s="19"/>
      <c r="AI555" s="19"/>
      <c r="AJ555" s="19"/>
      <c r="AK555" s="19"/>
      <c r="AL555" s="19"/>
      <c r="AM555" s="19"/>
      <c r="AN555" s="19"/>
      <c r="AO555" s="19"/>
      <c r="AP555" s="19"/>
      <c r="AQ555" s="19"/>
      <c r="AR555" s="19"/>
      <c r="AS555" s="19"/>
      <c r="AT555" s="19"/>
      <c r="AU555" s="19"/>
      <c r="AV555" s="19"/>
      <c r="AW555" s="19"/>
      <c r="AX555" s="19"/>
    </row>
    <row r="556">
      <c r="B556" t="s">
        <v>253</v>
      </c>
      <c r="C556" s="19" t="n">
        <v>0.0288753660725663</v>
      </c>
      <c r="D556" s="19" t="n">
        <v>0.0243107604981694</v>
      </c>
      <c r="E556" s="19" t="n">
        <v>0.00822009091676977</v>
      </c>
      <c r="F556" s="19" t="n">
        <v>0.0212068114729447</v>
      </c>
      <c r="G556" s="19" t="n">
        <v>0.0299401183476918</v>
      </c>
      <c r="H556" s="19" t="n">
        <v>0.0267329663104327</v>
      </c>
      <c r="I556" s="19" t="n">
        <v>0.0567890384161674</v>
      </c>
      <c r="J556" s="19"/>
      <c r="K556" s="19" t="n">
        <v>0.0331792297090062</v>
      </c>
      <c r="L556" s="19" t="n">
        <v>0.02365682649777</v>
      </c>
      <c r="M556" s="19"/>
      <c r="N556" s="19" t="n">
        <v>0.0144898052847861</v>
      </c>
      <c r="O556" s="19" t="n">
        <v>0.0173970781066116</v>
      </c>
      <c r="P556" s="19" t="n">
        <v>0.00895866808329349</v>
      </c>
      <c r="Q556" s="19" t="n">
        <v>0.0252775303625871</v>
      </c>
      <c r="R556" s="19" t="n">
        <v>0.0425979776665517</v>
      </c>
      <c r="S556" s="19" t="n">
        <v>0.055555163638066</v>
      </c>
      <c r="T556" s="19" t="n">
        <v>0.0356487696229949</v>
      </c>
      <c r="U556" s="19" t="n">
        <v>0.0516476658005074</v>
      </c>
      <c r="V556" s="19" t="n">
        <v>0.0140761498921074</v>
      </c>
      <c r="W556" s="19" t="n">
        <v>0.0407160603985561</v>
      </c>
      <c r="X556" s="19" t="n">
        <v>0.0166244422674822</v>
      </c>
      <c r="Y556" s="19" t="n">
        <v>0.105307384542055</v>
      </c>
      <c r="Z556" s="19"/>
      <c r="AA556" s="19" t="n">
        <v>0.0191712988017691</v>
      </c>
      <c r="AB556" s="19" t="n">
        <v>0.0277958985912619</v>
      </c>
      <c r="AC556" s="19" t="n">
        <v>0.0227791539078598</v>
      </c>
      <c r="AD556" s="19" t="n">
        <v>0.0478638073367287</v>
      </c>
      <c r="AE556" s="19"/>
      <c r="AF556" s="19" t="n">
        <v>0.0201352769325222</v>
      </c>
      <c r="AG556" s="19" t="n">
        <v>0.0405880290059403</v>
      </c>
      <c r="AH556" s="19" t="n">
        <v>0.034813296231889</v>
      </c>
      <c r="AI556" s="19" t="n">
        <v>0</v>
      </c>
      <c r="AJ556" s="19" t="n">
        <v>0</v>
      </c>
      <c r="AK556" s="19" t="n">
        <v>0.0247728258918982</v>
      </c>
      <c r="AL556" s="19" t="n">
        <v>0.0236148927102621</v>
      </c>
      <c r="AM556" s="19" t="n">
        <v>0</v>
      </c>
      <c r="AN556" s="19" t="n">
        <v>0.0290056801226156</v>
      </c>
      <c r="AO556" s="19" t="n">
        <v>0.0345221470740765</v>
      </c>
      <c r="AP556" s="19" t="n">
        <v>0</v>
      </c>
      <c r="AQ556" s="19" t="n">
        <v>0.0120481273036489</v>
      </c>
      <c r="AR556" s="19" t="n">
        <v>0.201478060823993</v>
      </c>
      <c r="AS556" s="19" t="n">
        <v>0</v>
      </c>
      <c r="AT556" s="19" t="n">
        <v>0</v>
      </c>
      <c r="AU556" s="19" t="n">
        <v>0</v>
      </c>
      <c r="AV556" s="19" t="n">
        <v>0</v>
      </c>
      <c r="AW556" s="19" t="n">
        <v>0</v>
      </c>
      <c r="AX556" s="19" t="n">
        <v>0</v>
      </c>
    </row>
    <row r="557">
      <c r="B557" t="s">
        <v>254</v>
      </c>
      <c r="C557" s="19" t="n">
        <v>0.10858008571119</v>
      </c>
      <c r="D557" s="19" t="n">
        <v>0.125838494227159</v>
      </c>
      <c r="E557" s="19" t="n">
        <v>0.0807551312156129</v>
      </c>
      <c r="F557" s="19" t="n">
        <v>0.0667741232401246</v>
      </c>
      <c r="G557" s="19" t="n">
        <v>0.0974227661196038</v>
      </c>
      <c r="H557" s="19" t="n">
        <v>0.10430008748346</v>
      </c>
      <c r="I557" s="19" t="n">
        <v>0.167852889345372</v>
      </c>
      <c r="J557" s="19"/>
      <c r="K557" s="19" t="n">
        <v>0.110156847315987</v>
      </c>
      <c r="L557" s="19" t="n">
        <v>0.106831276375037</v>
      </c>
      <c r="M557" s="19"/>
      <c r="N557" s="19" t="n">
        <v>0.0714874937865925</v>
      </c>
      <c r="O557" s="19" t="n">
        <v>0.155174319421711</v>
      </c>
      <c r="P557" s="19" t="n">
        <v>0.0652283791557043</v>
      </c>
      <c r="Q557" s="19" t="n">
        <v>0.130509281470399</v>
      </c>
      <c r="R557" s="19" t="n">
        <v>0.0957506314999569</v>
      </c>
      <c r="S557" s="19" t="n">
        <v>0.0970823610192511</v>
      </c>
      <c r="T557" s="19" t="n">
        <v>0.0830621069191247</v>
      </c>
      <c r="U557" s="19" t="n">
        <v>0.134798719343065</v>
      </c>
      <c r="V557" s="19" t="n">
        <v>0.143339482861264</v>
      </c>
      <c r="W557" s="19" t="n">
        <v>0.147479249350442</v>
      </c>
      <c r="X557" s="19" t="n">
        <v>0.0939525663183543</v>
      </c>
      <c r="Y557" s="19" t="n">
        <v>0.0324897250596867</v>
      </c>
      <c r="Z557" s="19"/>
      <c r="AA557" s="19" t="n">
        <v>0.0750053687488663</v>
      </c>
      <c r="AB557" s="19" t="n">
        <v>0.132076005641269</v>
      </c>
      <c r="AC557" s="19" t="n">
        <v>0.0852996147502412</v>
      </c>
      <c r="AD557" s="19" t="n">
        <v>0.154899052227497</v>
      </c>
      <c r="AE557" s="19"/>
      <c r="AF557" s="19" t="n">
        <v>0.114522581658742</v>
      </c>
      <c r="AG557" s="19" t="n">
        <v>0.146540808705296</v>
      </c>
      <c r="AH557" s="19" t="n">
        <v>0.073420512683574</v>
      </c>
      <c r="AI557" s="19" t="n">
        <v>0.0876599639161102</v>
      </c>
      <c r="AJ557" s="19" t="n">
        <v>0.0927425967458928</v>
      </c>
      <c r="AK557" s="19" t="n">
        <v>0.113544154355382</v>
      </c>
      <c r="AL557" s="19" t="n">
        <v>0.0648922737316585</v>
      </c>
      <c r="AM557" s="19" t="n">
        <v>0</v>
      </c>
      <c r="AN557" s="19" t="n">
        <v>0.0556086849466646</v>
      </c>
      <c r="AO557" s="19" t="n">
        <v>0.098120968742764</v>
      </c>
      <c r="AP557" s="19" t="n">
        <v>0.137579473082846</v>
      </c>
      <c r="AQ557" s="19" t="n">
        <v>0.0539119070778145</v>
      </c>
      <c r="AR557" s="19" t="n">
        <v>0.166122389390612</v>
      </c>
      <c r="AS557" s="19" t="n">
        <v>0</v>
      </c>
      <c r="AT557" s="19" t="n">
        <v>0</v>
      </c>
      <c r="AU557" s="19" t="n">
        <v>0</v>
      </c>
      <c r="AV557" s="19" t="n">
        <v>0</v>
      </c>
      <c r="AW557" s="19" t="n">
        <v>0.294727388085214</v>
      </c>
      <c r="AX557" s="19" t="n">
        <v>0</v>
      </c>
    </row>
    <row r="558">
      <c r="B558" t="s">
        <v>255</v>
      </c>
      <c r="C558" s="19" t="n">
        <v>0.415937865241383</v>
      </c>
      <c r="D558" s="19" t="n">
        <v>0.344695536122434</v>
      </c>
      <c r="E558" s="19" t="n">
        <v>0.315333825899563</v>
      </c>
      <c r="F558" s="19" t="n">
        <v>0.440641988734929</v>
      </c>
      <c r="G558" s="19" t="n">
        <v>0.454361502742625</v>
      </c>
      <c r="H558" s="19" t="n">
        <v>0.520861534408298</v>
      </c>
      <c r="I558" s="19" t="n">
        <v>0.430392222491701</v>
      </c>
      <c r="J558" s="19"/>
      <c r="K558" s="19" t="n">
        <v>0.403334304704599</v>
      </c>
      <c r="L558" s="19" t="n">
        <v>0.432052706634011</v>
      </c>
      <c r="M558" s="19"/>
      <c r="N558" s="19" t="n">
        <v>0.342664552039908</v>
      </c>
      <c r="O558" s="19" t="n">
        <v>0.43315800327765</v>
      </c>
      <c r="P558" s="19" t="n">
        <v>0.519161569927585</v>
      </c>
      <c r="Q558" s="19" t="n">
        <v>0.445417043273509</v>
      </c>
      <c r="R558" s="19" t="n">
        <v>0.400615912456508</v>
      </c>
      <c r="S558" s="19" t="n">
        <v>0.352276099119321</v>
      </c>
      <c r="T558" s="19" t="n">
        <v>0.425634616273583</v>
      </c>
      <c r="U558" s="19" t="n">
        <v>0.446523702787361</v>
      </c>
      <c r="V558" s="19" t="n">
        <v>0.420950791813608</v>
      </c>
      <c r="W558" s="19" t="n">
        <v>0.392304919733391</v>
      </c>
      <c r="X558" s="19" t="n">
        <v>0.523131334408509</v>
      </c>
      <c r="Y558" s="19" t="n">
        <v>0.382257554412049</v>
      </c>
      <c r="Z558" s="19"/>
      <c r="AA558" s="19" t="n">
        <v>0.370742810271253</v>
      </c>
      <c r="AB558" s="19" t="n">
        <v>0.459007876354844</v>
      </c>
      <c r="AC558" s="19" t="n">
        <v>0.409091579156379</v>
      </c>
      <c r="AD558" s="19" t="n">
        <v>0.433607159584785</v>
      </c>
      <c r="AE558" s="19"/>
      <c r="AF558" s="19" t="n">
        <v>0.360417933928707</v>
      </c>
      <c r="AG558" s="19" t="n">
        <v>0.494972062517916</v>
      </c>
      <c r="AH558" s="19" t="n">
        <v>0.459156071060542</v>
      </c>
      <c r="AI558" s="19" t="n">
        <v>0.188391682537619</v>
      </c>
      <c r="AJ558" s="19" t="n">
        <v>0.503279723478071</v>
      </c>
      <c r="AK558" s="19" t="n">
        <v>0.33454194952105</v>
      </c>
      <c r="AL558" s="19" t="n">
        <v>0.33783457517993</v>
      </c>
      <c r="AM558" s="19" t="n">
        <v>0</v>
      </c>
      <c r="AN558" s="19" t="n">
        <v>0.372286952894861</v>
      </c>
      <c r="AO558" s="19" t="n">
        <v>0.3453026394283</v>
      </c>
      <c r="AP558" s="19" t="n">
        <v>0.297716120081027</v>
      </c>
      <c r="AQ558" s="19" t="n">
        <v>0.48876609739398</v>
      </c>
      <c r="AR558" s="19" t="n">
        <v>0.477424078703938</v>
      </c>
      <c r="AS558" s="19" t="n">
        <v>0.346053092106912</v>
      </c>
      <c r="AT558" s="19" t="n">
        <v>0</v>
      </c>
      <c r="AU558" s="19" t="n">
        <v>1</v>
      </c>
      <c r="AV558" s="19" t="n">
        <v>0</v>
      </c>
      <c r="AW558" s="19" t="n">
        <v>0</v>
      </c>
      <c r="AX558" s="19" t="n">
        <v>0.537158236211435</v>
      </c>
    </row>
    <row r="559">
      <c r="B559" t="s">
        <v>256</v>
      </c>
      <c r="C559" s="19" t="n">
        <v>0.259263244817539</v>
      </c>
      <c r="D559" s="19" t="n">
        <v>0.262790316150467</v>
      </c>
      <c r="E559" s="19" t="n">
        <v>0.373057115940712</v>
      </c>
      <c r="F559" s="19" t="n">
        <v>0.246893273525953</v>
      </c>
      <c r="G559" s="19" t="n">
        <v>0.303951512384889</v>
      </c>
      <c r="H559" s="19" t="n">
        <v>0.15839889098638</v>
      </c>
      <c r="I559" s="19" t="n">
        <v>0.192335720837114</v>
      </c>
      <c r="J559" s="19"/>
      <c r="K559" s="19" t="n">
        <v>0.272509819487796</v>
      </c>
      <c r="L559" s="19" t="n">
        <v>0.243484940909556</v>
      </c>
      <c r="M559" s="19"/>
      <c r="N559" s="19" t="n">
        <v>0.263466712346772</v>
      </c>
      <c r="O559" s="19" t="n">
        <v>0.229507108392705</v>
      </c>
      <c r="P559" s="19" t="n">
        <v>0.301222923298556</v>
      </c>
      <c r="Q559" s="19" t="n">
        <v>0.262506528873321</v>
      </c>
      <c r="R559" s="19" t="n">
        <v>0.284624710781795</v>
      </c>
      <c r="S559" s="19" t="n">
        <v>0.247813228936465</v>
      </c>
      <c r="T559" s="19" t="n">
        <v>0.265606447120351</v>
      </c>
      <c r="U559" s="19" t="n">
        <v>0.200222674922211</v>
      </c>
      <c r="V559" s="19" t="n">
        <v>0.229492134463365</v>
      </c>
      <c r="W559" s="19" t="n">
        <v>0.288409399031438</v>
      </c>
      <c r="X559" s="19" t="n">
        <v>0.207178844057718</v>
      </c>
      <c r="Y559" s="19" t="n">
        <v>0.412099104172847</v>
      </c>
      <c r="Z559" s="19"/>
      <c r="AA559" s="19" t="n">
        <v>0.336043197373246</v>
      </c>
      <c r="AB559" s="19" t="n">
        <v>0.221647428685605</v>
      </c>
      <c r="AC559" s="19" t="n">
        <v>0.28148461669183</v>
      </c>
      <c r="AD559" s="19" t="n">
        <v>0.170756359238884</v>
      </c>
      <c r="AE559" s="19"/>
      <c r="AF559" s="19" t="n">
        <v>0.332925223152562</v>
      </c>
      <c r="AG559" s="19" t="n">
        <v>0.181261109469377</v>
      </c>
      <c r="AH559" s="19" t="n">
        <v>0.230758331641505</v>
      </c>
      <c r="AI559" s="19" t="n">
        <v>0.361730412530038</v>
      </c>
      <c r="AJ559" s="19" t="n">
        <v>0.269664862972105</v>
      </c>
      <c r="AK559" s="19" t="n">
        <v>0.273867890608365</v>
      </c>
      <c r="AL559" s="19" t="n">
        <v>0.345490881114109</v>
      </c>
      <c r="AM559" s="19" t="n">
        <v>0</v>
      </c>
      <c r="AN559" s="19" t="n">
        <v>0.319112362568102</v>
      </c>
      <c r="AO559" s="19" t="n">
        <v>0.306076046129574</v>
      </c>
      <c r="AP559" s="19" t="n">
        <v>0.386475298020664</v>
      </c>
      <c r="AQ559" s="19" t="n">
        <v>0.2649613314411</v>
      </c>
      <c r="AR559" s="19" t="n">
        <v>0.154975471081457</v>
      </c>
      <c r="AS559" s="19" t="n">
        <v>0.483078277805243</v>
      </c>
      <c r="AT559" s="19" t="n">
        <v>0</v>
      </c>
      <c r="AU559" s="19" t="n">
        <v>0</v>
      </c>
      <c r="AV559" s="19" t="n">
        <v>0.387566684837043</v>
      </c>
      <c r="AW559" s="19" t="n">
        <v>0.705272611914786</v>
      </c>
      <c r="AX559" s="19" t="n">
        <v>0.462841763788565</v>
      </c>
    </row>
    <row r="560">
      <c r="B560" t="s">
        <v>257</v>
      </c>
      <c r="C560" s="19" t="n">
        <v>0.110901541573902</v>
      </c>
      <c r="D560" s="19" t="n">
        <v>0.151413860472373</v>
      </c>
      <c r="E560" s="19" t="n">
        <v>0.201565337784866</v>
      </c>
      <c r="F560" s="19" t="n">
        <v>0.171728699244874</v>
      </c>
      <c r="G560" s="19" t="n">
        <v>0.0702937997642271</v>
      </c>
      <c r="H560" s="19" t="n">
        <v>0.0686788031548904</v>
      </c>
      <c r="I560" s="19" t="n">
        <v>0.018595807223698</v>
      </c>
      <c r="J560" s="19"/>
      <c r="K560" s="19" t="n">
        <v>0.135127399691012</v>
      </c>
      <c r="L560" s="19" t="n">
        <v>0.0797774114931219</v>
      </c>
      <c r="M560" s="19"/>
      <c r="N560" s="19" t="n">
        <v>0.244877959943357</v>
      </c>
      <c r="O560" s="19" t="n">
        <v>0.100449831976232</v>
      </c>
      <c r="P560" s="19" t="n">
        <v>0.0579842878427734</v>
      </c>
      <c r="Q560" s="19" t="n">
        <v>0.0774734621726903</v>
      </c>
      <c r="R560" s="19" t="n">
        <v>0.0958729508640409</v>
      </c>
      <c r="S560" s="19" t="n">
        <v>0.131516320708497</v>
      </c>
      <c r="T560" s="19" t="n">
        <v>0.102700195755308</v>
      </c>
      <c r="U560" s="19" t="n">
        <v>0.098610212178161</v>
      </c>
      <c r="V560" s="19" t="n">
        <v>0.0985933146587646</v>
      </c>
      <c r="W560" s="19" t="n">
        <v>0.0500176342907654</v>
      </c>
      <c r="X560" s="19" t="n">
        <v>0.0343926762215476</v>
      </c>
      <c r="Y560" s="19" t="n">
        <v>0.0350947977056711</v>
      </c>
      <c r="Z560" s="19"/>
      <c r="AA560" s="19" t="n">
        <v>0.154091528212675</v>
      </c>
      <c r="AB560" s="19" t="n">
        <v>0.0742458123586731</v>
      </c>
      <c r="AC560" s="19" t="n">
        <v>0.129289381628671</v>
      </c>
      <c r="AD560" s="19" t="n">
        <v>0.0751668041579182</v>
      </c>
      <c r="AE560" s="19"/>
      <c r="AF560" s="19" t="n">
        <v>0.136071118924632</v>
      </c>
      <c r="AG560" s="19" t="n">
        <v>0.0260218660799859</v>
      </c>
      <c r="AH560" s="19" t="n">
        <v>0.134289139823271</v>
      </c>
      <c r="AI560" s="19" t="n">
        <v>0.316042280092699</v>
      </c>
      <c r="AJ560" s="19" t="n">
        <v>0.0766850460313643</v>
      </c>
      <c r="AK560" s="19" t="n">
        <v>0.219212553345221</v>
      </c>
      <c r="AL560" s="19" t="n">
        <v>0.206138385767471</v>
      </c>
      <c r="AM560" s="19" t="n">
        <v>0</v>
      </c>
      <c r="AN560" s="19" t="n">
        <v>0.176837370612873</v>
      </c>
      <c r="AO560" s="19" t="n">
        <v>0.142741491287405</v>
      </c>
      <c r="AP560" s="19" t="n">
        <v>0.108985052514096</v>
      </c>
      <c r="AQ560" s="19" t="n">
        <v>0.0788642694726845</v>
      </c>
      <c r="AR560" s="19" t="n">
        <v>0</v>
      </c>
      <c r="AS560" s="19" t="n">
        <v>0.170868630087846</v>
      </c>
      <c r="AT560" s="19" t="n">
        <v>0.484690533612855</v>
      </c>
      <c r="AU560" s="19" t="n">
        <v>0</v>
      </c>
      <c r="AV560" s="19" t="n">
        <v>0.612433315162957</v>
      </c>
      <c r="AW560" s="19" t="n">
        <v>0</v>
      </c>
      <c r="AX560" s="19" t="n">
        <v>0</v>
      </c>
    </row>
    <row r="561">
      <c r="B561" t="s">
        <v>77</v>
      </c>
      <c r="C561" s="19" t="n">
        <v>0.0764418965834193</v>
      </c>
      <c r="D561" s="19" t="n">
        <v>0.0909510325293972</v>
      </c>
      <c r="E561" s="19" t="n">
        <v>0.0210684982424767</v>
      </c>
      <c r="F561" s="19" t="n">
        <v>0.0527551037811742</v>
      </c>
      <c r="G561" s="19" t="n">
        <v>0.044030300640964</v>
      </c>
      <c r="H561" s="19" t="n">
        <v>0.121027717656539</v>
      </c>
      <c r="I561" s="19" t="n">
        <v>0.134034321685948</v>
      </c>
      <c r="J561" s="19"/>
      <c r="K561" s="19" t="n">
        <v>0.0456923990915991</v>
      </c>
      <c r="L561" s="19" t="n">
        <v>0.114196838090505</v>
      </c>
      <c r="M561" s="19"/>
      <c r="N561" s="19" t="n">
        <v>0.0630134765985843</v>
      </c>
      <c r="O561" s="19" t="n">
        <v>0.0643136588250909</v>
      </c>
      <c r="P561" s="19" t="n">
        <v>0.0474441716920882</v>
      </c>
      <c r="Q561" s="19" t="n">
        <v>0.0588161538474939</v>
      </c>
      <c r="R561" s="19" t="n">
        <v>0.0805378167311479</v>
      </c>
      <c r="S561" s="19" t="n">
        <v>0.1157568265784</v>
      </c>
      <c r="T561" s="19" t="n">
        <v>0.0873478643086392</v>
      </c>
      <c r="U561" s="19" t="n">
        <v>0.0681970249686949</v>
      </c>
      <c r="V561" s="19" t="n">
        <v>0.0935481263108909</v>
      </c>
      <c r="W561" s="19" t="n">
        <v>0.0810727371954072</v>
      </c>
      <c r="X561" s="19" t="n">
        <v>0.124720136726389</v>
      </c>
      <c r="Y561" s="19" t="n">
        <v>0.0327514341076909</v>
      </c>
      <c r="Z561" s="19"/>
      <c r="AA561" s="19" t="n">
        <v>0.0449457965921902</v>
      </c>
      <c r="AB561" s="19" t="n">
        <v>0.0852269783683467</v>
      </c>
      <c r="AC561" s="19" t="n">
        <v>0.0720556538650192</v>
      </c>
      <c r="AD561" s="19" t="n">
        <v>0.117706817454188</v>
      </c>
      <c r="AE561" s="19"/>
      <c r="AF561" s="19" t="n">
        <v>0.0359278654028352</v>
      </c>
      <c r="AG561" s="19" t="n">
        <v>0.110616124221486</v>
      </c>
      <c r="AH561" s="19" t="n">
        <v>0.0675626485592187</v>
      </c>
      <c r="AI561" s="19" t="n">
        <v>0.0461756609235337</v>
      </c>
      <c r="AJ561" s="19" t="n">
        <v>0.0576277707725668</v>
      </c>
      <c r="AK561" s="19" t="n">
        <v>0.0340606262780839</v>
      </c>
      <c r="AL561" s="19" t="n">
        <v>0.0220289914965684</v>
      </c>
      <c r="AM561" s="19" t="n">
        <v>0</v>
      </c>
      <c r="AN561" s="19" t="n">
        <v>0.0471489488548845</v>
      </c>
      <c r="AO561" s="19" t="n">
        <v>0.0732367073378803</v>
      </c>
      <c r="AP561" s="19" t="n">
        <v>0.0692440563013663</v>
      </c>
      <c r="AQ561" s="19" t="n">
        <v>0.101448267310772</v>
      </c>
      <c r="AR561" s="19" t="n">
        <v>0</v>
      </c>
      <c r="AS561" s="19" t="n">
        <v>0</v>
      </c>
      <c r="AT561" s="19" t="n">
        <v>0.515309466387145</v>
      </c>
      <c r="AU561" s="19" t="n">
        <v>0</v>
      </c>
      <c r="AV561" s="19" t="n">
        <v>0</v>
      </c>
      <c r="AW561" s="19" t="n">
        <v>0</v>
      </c>
      <c r="AX561" s="19" t="n">
        <v>0</v>
      </c>
    </row>
    <row r="562">
      <c r="C562" s="19"/>
      <c r="D562" s="19"/>
      <c r="E562" s="19"/>
      <c r="F562" s="19"/>
      <c r="G562" s="19"/>
      <c r="H562" s="19"/>
      <c r="I562" s="19"/>
      <c r="J562" s="19"/>
      <c r="K562" s="19"/>
      <c r="L562" s="19"/>
      <c r="M562" s="19"/>
      <c r="N562" s="19"/>
      <c r="O562" s="19"/>
      <c r="P562" s="19"/>
      <c r="Q562" s="19"/>
      <c r="R562" s="19"/>
      <c r="S562" s="19"/>
      <c r="T562" s="19"/>
      <c r="U562" s="19"/>
      <c r="V562" s="19"/>
      <c r="W562" s="19"/>
      <c r="X562" s="19"/>
      <c r="Y562" s="19"/>
      <c r="Z562" s="19"/>
      <c r="AA562" s="19"/>
      <c r="AB562" s="19"/>
      <c r="AC562" s="19"/>
      <c r="AD562" s="19"/>
      <c r="AE562" s="19"/>
      <c r="AF562" s="19"/>
      <c r="AG562" s="19"/>
      <c r="AH562" s="19"/>
      <c r="AI562" s="19"/>
      <c r="AJ562" s="19"/>
      <c r="AK562" s="19"/>
      <c r="AL562" s="19"/>
      <c r="AM562" s="19"/>
      <c r="AN562" s="19"/>
      <c r="AO562" s="19"/>
      <c r="AP562" s="19"/>
      <c r="AQ562" s="19"/>
      <c r="AR562" s="19"/>
      <c r="AS562" s="19"/>
      <c r="AT562" s="19"/>
      <c r="AU562" s="19"/>
      <c r="AV562" s="19"/>
      <c r="AW562" s="19"/>
      <c r="AX562" s="19"/>
    </row>
    <row r="563">
      <c r="B563" s="7" t="s">
        <v>265</v>
      </c>
      <c r="C563" s="19"/>
      <c r="D563" s="19"/>
      <c r="E563" s="19"/>
      <c r="F563" s="19"/>
      <c r="G563" s="19"/>
      <c r="H563" s="19"/>
      <c r="I563" s="19"/>
      <c r="J563" s="19"/>
      <c r="K563" s="19"/>
      <c r="L563" s="19"/>
      <c r="M563" s="19"/>
      <c r="N563" s="19"/>
      <c r="O563" s="19"/>
      <c r="P563" s="19"/>
      <c r="Q563" s="19"/>
      <c r="R563" s="19"/>
      <c r="S563" s="19"/>
      <c r="T563" s="19"/>
      <c r="U563" s="19"/>
      <c r="V563" s="19"/>
      <c r="W563" s="19"/>
      <c r="X563" s="19"/>
      <c r="Y563" s="19"/>
      <c r="Z563" s="19"/>
      <c r="AA563" s="19"/>
      <c r="AB563" s="19"/>
      <c r="AC563" s="19"/>
      <c r="AD563" s="19"/>
      <c r="AE563" s="19"/>
      <c r="AF563" s="19"/>
      <c r="AG563" s="19"/>
      <c r="AH563" s="19"/>
      <c r="AI563" s="19"/>
      <c r="AJ563" s="19"/>
      <c r="AK563" s="19"/>
      <c r="AL563" s="19"/>
      <c r="AM563" s="19"/>
      <c r="AN563" s="19"/>
      <c r="AO563" s="19"/>
      <c r="AP563" s="19"/>
      <c r="AQ563" s="19"/>
      <c r="AR563" s="19"/>
      <c r="AS563" s="19"/>
      <c r="AT563" s="19"/>
      <c r="AU563" s="19"/>
      <c r="AV563" s="19"/>
      <c r="AW563" s="19"/>
      <c r="AX563" s="19"/>
    </row>
    <row r="564">
      <c r="B564" s="23" t="s">
        <v>259</v>
      </c>
      <c r="C564" s="19"/>
      <c r="D564" s="19"/>
      <c r="E564" s="19"/>
      <c r="F564" s="19"/>
      <c r="G564" s="19"/>
      <c r="H564" s="19"/>
      <c r="I564" s="19"/>
      <c r="J564" s="19"/>
      <c r="K564" s="19"/>
      <c r="L564" s="19"/>
      <c r="M564" s="19"/>
      <c r="N564" s="19"/>
      <c r="O564" s="19"/>
      <c r="P564" s="19"/>
      <c r="Q564" s="19"/>
      <c r="R564" s="19"/>
      <c r="S564" s="19"/>
      <c r="T564" s="19"/>
      <c r="U564" s="19"/>
      <c r="V564" s="19"/>
      <c r="W564" s="19"/>
      <c r="X564" s="19"/>
      <c r="Y564" s="19"/>
      <c r="Z564" s="19"/>
      <c r="AA564" s="19"/>
      <c r="AB564" s="19"/>
      <c r="AC564" s="19"/>
      <c r="AD564" s="19"/>
      <c r="AE564" s="19"/>
      <c r="AF564" s="19"/>
      <c r="AG564" s="19"/>
      <c r="AH564" s="19"/>
      <c r="AI564" s="19"/>
      <c r="AJ564" s="19"/>
      <c r="AK564" s="19"/>
      <c r="AL564" s="19"/>
      <c r="AM564" s="19"/>
      <c r="AN564" s="19"/>
      <c r="AO564" s="19"/>
      <c r="AP564" s="19"/>
      <c r="AQ564" s="19"/>
      <c r="AR564" s="19"/>
      <c r="AS564" s="19"/>
      <c r="AT564" s="19"/>
      <c r="AU564" s="19"/>
      <c r="AV564" s="19"/>
      <c r="AW564" s="19"/>
      <c r="AX564" s="19"/>
    </row>
    <row r="565">
      <c r="B565" t="s">
        <v>253</v>
      </c>
      <c r="C565" s="19" t="n">
        <v>0.0284351505236188</v>
      </c>
      <c r="D565" s="19" t="n">
        <v>0.0253088708285323</v>
      </c>
      <c r="E565" s="19" t="n">
        <v>0.0125094441700852</v>
      </c>
      <c r="F565" s="19" t="n">
        <v>0.0150479206444157</v>
      </c>
      <c r="G565" s="19" t="n">
        <v>0.0284821596982108</v>
      </c>
      <c r="H565" s="19" t="n">
        <v>0.0205375730399458</v>
      </c>
      <c r="I565" s="19" t="n">
        <v>0.110509844921857</v>
      </c>
      <c r="J565" s="19"/>
      <c r="K565" s="19" t="n">
        <v>0.0359068196293747</v>
      </c>
      <c r="L565" s="19" t="n">
        <v>0.0187610001615513</v>
      </c>
      <c r="M565" s="19"/>
      <c r="N565" s="19" t="n">
        <v>0.0177355063177933</v>
      </c>
      <c r="O565" s="19" t="n">
        <v>0.0184601085546663</v>
      </c>
      <c r="P565" s="19" t="n">
        <v>0.0266415065673872</v>
      </c>
      <c r="Q565" s="19" t="n">
        <v>0.0240696076424905</v>
      </c>
      <c r="R565" s="19" t="n">
        <v>0.0344129129283271</v>
      </c>
      <c r="S565" s="19" t="n">
        <v>0.0225339273245871</v>
      </c>
      <c r="T565" s="19" t="n">
        <v>0.0622583634343101</v>
      </c>
      <c r="U565" s="19" t="n">
        <v>0.020810132837296</v>
      </c>
      <c r="V565" s="19" t="n">
        <v>0.0470698797885024</v>
      </c>
      <c r="W565" s="19" t="n">
        <v>0.0335541165262885</v>
      </c>
      <c r="X565" s="19" t="n">
        <v>0</v>
      </c>
      <c r="Y565" s="19" t="n">
        <v>0.0315738441057379</v>
      </c>
      <c r="Z565" s="19"/>
      <c r="AA565" s="19" t="n">
        <v>0.0219918145909508</v>
      </c>
      <c r="AB565" s="19" t="n">
        <v>0.0336630112107386</v>
      </c>
      <c r="AC565" s="19" t="n">
        <v>0.0189889241529367</v>
      </c>
      <c r="AD565" s="19" t="n">
        <v>0.042767682105545</v>
      </c>
      <c r="AE565" s="19"/>
      <c r="AF565" s="19" t="n">
        <v>0.0284085064223976</v>
      </c>
      <c r="AG565" s="19" t="n">
        <v>0.055913618724971</v>
      </c>
      <c r="AH565" s="19" t="n">
        <v>0.0561396271162166</v>
      </c>
      <c r="AI565" s="19" t="n">
        <v>0</v>
      </c>
      <c r="AJ565" s="19" t="n">
        <v>0.02736104683559</v>
      </c>
      <c r="AK565" s="19" t="n">
        <v>0</v>
      </c>
      <c r="AL565" s="19" t="n">
        <v>0.0333600719590299</v>
      </c>
      <c r="AM565" s="19" t="n">
        <v>0</v>
      </c>
      <c r="AN565" s="19" t="n">
        <v>0.0120311710612987</v>
      </c>
      <c r="AO565" s="19" t="n">
        <v>0</v>
      </c>
      <c r="AP565" s="19" t="n">
        <v>0</v>
      </c>
      <c r="AQ565" s="19" t="n">
        <v>0.0172345410904695</v>
      </c>
      <c r="AR565" s="19" t="n">
        <v>0</v>
      </c>
      <c r="AS565" s="19" t="n">
        <v>0</v>
      </c>
      <c r="AT565" s="19" t="n">
        <v>0</v>
      </c>
      <c r="AU565" s="19" t="n">
        <v>0</v>
      </c>
      <c r="AV565" s="19" t="n">
        <v>0</v>
      </c>
      <c r="AW565" s="19" t="n">
        <v>0</v>
      </c>
      <c r="AX565" s="19" t="n">
        <v>0</v>
      </c>
    </row>
    <row r="566">
      <c r="B566" t="s">
        <v>254</v>
      </c>
      <c r="C566" s="19" t="n">
        <v>0.0858334562283676</v>
      </c>
      <c r="D566" s="19" t="n">
        <v>0.0880872391210911</v>
      </c>
      <c r="E566" s="19" t="n">
        <v>0.0858689171511894</v>
      </c>
      <c r="F566" s="19" t="n">
        <v>0.0521619694818524</v>
      </c>
      <c r="G566" s="19" t="n">
        <v>0.0751872507956669</v>
      </c>
      <c r="H566" s="19" t="n">
        <v>0.109842092188668</v>
      </c>
      <c r="I566" s="19" t="n">
        <v>0.149854143106149</v>
      </c>
      <c r="J566" s="19"/>
      <c r="K566" s="19" t="n">
        <v>0.0791810563863205</v>
      </c>
      <c r="L566" s="19" t="n">
        <v>0.09444683503699</v>
      </c>
      <c r="M566" s="19"/>
      <c r="N566" s="19" t="n">
        <v>0.0653455158708768</v>
      </c>
      <c r="O566" s="19" t="n">
        <v>0.0474312725478588</v>
      </c>
      <c r="P566" s="19" t="n">
        <v>0.144449100570836</v>
      </c>
      <c r="Q566" s="19" t="n">
        <v>0.0331465937549707</v>
      </c>
      <c r="R566" s="19" t="n">
        <v>0.107867953066184</v>
      </c>
      <c r="S566" s="19" t="n">
        <v>0.0384940920765087</v>
      </c>
      <c r="T566" s="19" t="n">
        <v>0.106795508659954</v>
      </c>
      <c r="U566" s="19" t="n">
        <v>0.126890605403991</v>
      </c>
      <c r="V566" s="19" t="n">
        <v>0.136725756394398</v>
      </c>
      <c r="W566" s="19" t="n">
        <v>0.109969080020415</v>
      </c>
      <c r="X566" s="19" t="n">
        <v>0.0903110400408185</v>
      </c>
      <c r="Y566" s="19" t="n">
        <v>0.0732935108905482</v>
      </c>
      <c r="Z566" s="19"/>
      <c r="AA566" s="19" t="n">
        <v>0.075411034929592</v>
      </c>
      <c r="AB566" s="19" t="n">
        <v>0.0916272241992484</v>
      </c>
      <c r="AC566" s="19" t="n">
        <v>0.0879193160126442</v>
      </c>
      <c r="AD566" s="19" t="n">
        <v>0.0927134873280789</v>
      </c>
      <c r="AE566" s="19"/>
      <c r="AF566" s="19" t="n">
        <v>0.0763770845733127</v>
      </c>
      <c r="AG566" s="19" t="n">
        <v>0.109861022122282</v>
      </c>
      <c r="AH566" s="19" t="n">
        <v>0.090442157066832</v>
      </c>
      <c r="AI566" s="19" t="n">
        <v>0.12059774731957</v>
      </c>
      <c r="AJ566" s="19" t="n">
        <v>0.0239766558384084</v>
      </c>
      <c r="AK566" s="19" t="n">
        <v>0.0520676548583772</v>
      </c>
      <c r="AL566" s="19" t="n">
        <v>0.0561261496741405</v>
      </c>
      <c r="AM566" s="19" t="n">
        <v>0</v>
      </c>
      <c r="AN566" s="19" t="n">
        <v>0.0349694733964135</v>
      </c>
      <c r="AO566" s="19" t="n">
        <v>0.119245841018002</v>
      </c>
      <c r="AP566" s="19" t="n">
        <v>0.0833117117496688</v>
      </c>
      <c r="AQ566" s="19" t="n">
        <v>0.0953965550875783</v>
      </c>
      <c r="AR566" s="19" t="n">
        <v>0</v>
      </c>
      <c r="AS566" s="19" t="n">
        <v>0</v>
      </c>
      <c r="AT566" s="19" t="n">
        <v>0.484690533612855</v>
      </c>
      <c r="AU566" s="19" t="n">
        <v>0</v>
      </c>
      <c r="AV566" s="19" t="n">
        <v>0</v>
      </c>
      <c r="AW566" s="19" t="n">
        <v>0</v>
      </c>
      <c r="AX566" s="19" t="n">
        <v>0</v>
      </c>
    </row>
    <row r="567">
      <c r="B567" t="s">
        <v>255</v>
      </c>
      <c r="C567" s="19" t="n">
        <v>0.38872908986161</v>
      </c>
      <c r="D567" s="19" t="n">
        <v>0.306715676703426</v>
      </c>
      <c r="E567" s="19" t="n">
        <v>0.291997244485536</v>
      </c>
      <c r="F567" s="19" t="n">
        <v>0.42298012915015</v>
      </c>
      <c r="G567" s="19" t="n">
        <v>0.453710373321918</v>
      </c>
      <c r="H567" s="19" t="n">
        <v>0.497815294123663</v>
      </c>
      <c r="I567" s="19" t="n">
        <v>0.479967230680712</v>
      </c>
      <c r="J567" s="19"/>
      <c r="K567" s="19" t="n">
        <v>0.401131292420936</v>
      </c>
      <c r="L567" s="19" t="n">
        <v>0.372670994852115</v>
      </c>
      <c r="M567" s="19"/>
      <c r="N567" s="19" t="n">
        <v>0.314170150866006</v>
      </c>
      <c r="O567" s="19" t="n">
        <v>0.513354635676202</v>
      </c>
      <c r="P567" s="19" t="n">
        <v>0.35891075389124</v>
      </c>
      <c r="Q567" s="19" t="n">
        <v>0.402421017479779</v>
      </c>
      <c r="R567" s="19" t="n">
        <v>0.373752579291437</v>
      </c>
      <c r="S567" s="19" t="n">
        <v>0.445064437345438</v>
      </c>
      <c r="T567" s="19" t="n">
        <v>0.366605232386907</v>
      </c>
      <c r="U567" s="19" t="n">
        <v>0.502363666830557</v>
      </c>
      <c r="V567" s="19" t="n">
        <v>0.371402969099174</v>
      </c>
      <c r="W567" s="19" t="n">
        <v>0.403748108710872</v>
      </c>
      <c r="X567" s="19" t="n">
        <v>0.431885462020118</v>
      </c>
      <c r="Y567" s="19" t="n">
        <v>0.147876863369702</v>
      </c>
      <c r="Z567" s="19"/>
      <c r="AA567" s="19" t="n">
        <v>0.375564417987645</v>
      </c>
      <c r="AB567" s="19" t="n">
        <v>0.386411807340167</v>
      </c>
      <c r="AC567" s="19" t="n">
        <v>0.387694530077325</v>
      </c>
      <c r="AD567" s="19" t="n">
        <v>0.412690115169826</v>
      </c>
      <c r="AE567" s="19"/>
      <c r="AF567" s="19" t="n">
        <v>0.316308448655284</v>
      </c>
      <c r="AG567" s="19" t="n">
        <v>0.505901522293654</v>
      </c>
      <c r="AH567" s="19" t="n">
        <v>0.417135675266916</v>
      </c>
      <c r="AI567" s="19" t="n">
        <v>0.241864663760301</v>
      </c>
      <c r="AJ567" s="19" t="n">
        <v>0.347304188743741</v>
      </c>
      <c r="AK567" s="19" t="n">
        <v>0.378050475100387</v>
      </c>
      <c r="AL567" s="19" t="n">
        <v>0.296968176082787</v>
      </c>
      <c r="AM567" s="19" t="n">
        <v>0</v>
      </c>
      <c r="AN567" s="19" t="n">
        <v>0.386020946639392</v>
      </c>
      <c r="AO567" s="19" t="n">
        <v>0.335793450792103</v>
      </c>
      <c r="AP567" s="19" t="n">
        <v>0.3956604578834</v>
      </c>
      <c r="AQ567" s="19" t="n">
        <v>0.517547521384488</v>
      </c>
      <c r="AR567" s="19" t="n">
        <v>0.335342954992405</v>
      </c>
      <c r="AS567" s="19" t="n">
        <v>0.153571192543876</v>
      </c>
      <c r="AT567" s="19" t="n">
        <v>0</v>
      </c>
      <c r="AU567" s="19" t="n">
        <v>0.504380017574563</v>
      </c>
      <c r="AV567" s="19" t="n">
        <v>0</v>
      </c>
      <c r="AW567" s="19" t="n">
        <v>0</v>
      </c>
      <c r="AX567" s="19" t="n">
        <v>0.459674870504179</v>
      </c>
    </row>
    <row r="568">
      <c r="B568" t="s">
        <v>256</v>
      </c>
      <c r="C568" s="19" t="n">
        <v>0.294666194304363</v>
      </c>
      <c r="D568" s="19" t="n">
        <v>0.403186358595863</v>
      </c>
      <c r="E568" s="19" t="n">
        <v>0.392419152951203</v>
      </c>
      <c r="F568" s="19" t="n">
        <v>0.283343928522597</v>
      </c>
      <c r="G568" s="19" t="n">
        <v>0.284168289109693</v>
      </c>
      <c r="H568" s="19" t="n">
        <v>0.128532785907831</v>
      </c>
      <c r="I568" s="19" t="n">
        <v>0.0697146052616596</v>
      </c>
      <c r="J568" s="19"/>
      <c r="K568" s="19" t="n">
        <v>0.307642014996063</v>
      </c>
      <c r="L568" s="19" t="n">
        <v>0.277865391342407</v>
      </c>
      <c r="M568" s="19"/>
      <c r="N568" s="19" t="n">
        <v>0.363412007815482</v>
      </c>
      <c r="O568" s="19" t="n">
        <v>0.250266686663054</v>
      </c>
      <c r="P568" s="19" t="n">
        <v>0.244762758466509</v>
      </c>
      <c r="Q568" s="19" t="n">
        <v>0.365789018456661</v>
      </c>
      <c r="R568" s="19" t="n">
        <v>0.298990687880089</v>
      </c>
      <c r="S568" s="19" t="n">
        <v>0.275760522476235</v>
      </c>
      <c r="T568" s="19" t="n">
        <v>0.299071254840699</v>
      </c>
      <c r="U568" s="19" t="n">
        <v>0.200087845587605</v>
      </c>
      <c r="V568" s="19" t="n">
        <v>0.270709390196462</v>
      </c>
      <c r="W568" s="19" t="n">
        <v>0.280892086268274</v>
      </c>
      <c r="X568" s="19" t="n">
        <v>0.22244331185905</v>
      </c>
      <c r="Y568" s="19" t="n">
        <v>0.379354596631854</v>
      </c>
      <c r="Z568" s="19"/>
      <c r="AA568" s="19" t="n">
        <v>0.331743951914038</v>
      </c>
      <c r="AB568" s="19" t="n">
        <v>0.289462793389724</v>
      </c>
      <c r="AC568" s="19" t="n">
        <v>0.31245447553811</v>
      </c>
      <c r="AD568" s="19" t="n">
        <v>0.228798002530619</v>
      </c>
      <c r="AE568" s="19"/>
      <c r="AF568" s="19" t="n">
        <v>0.419560233019986</v>
      </c>
      <c r="AG568" s="19" t="n">
        <v>0.14952619726861</v>
      </c>
      <c r="AH568" s="19" t="n">
        <v>0.17779027159546</v>
      </c>
      <c r="AI568" s="19" t="n">
        <v>0.365272705123004</v>
      </c>
      <c r="AJ568" s="19" t="n">
        <v>0.467630883496812</v>
      </c>
      <c r="AK568" s="19" t="n">
        <v>0.401473441463982</v>
      </c>
      <c r="AL568" s="19" t="n">
        <v>0.425202467719407</v>
      </c>
      <c r="AM568" s="19" t="n">
        <v>0</v>
      </c>
      <c r="AN568" s="19" t="n">
        <v>0.293663047774968</v>
      </c>
      <c r="AO568" s="19" t="n">
        <v>0.276143164645339</v>
      </c>
      <c r="AP568" s="19" t="n">
        <v>0.444156933865518</v>
      </c>
      <c r="AQ568" s="19" t="n">
        <v>0.240715430882412</v>
      </c>
      <c r="AR568" s="19" t="n">
        <v>0.324812930088335</v>
      </c>
      <c r="AS568" s="19" t="n">
        <v>0.553845213269623</v>
      </c>
      <c r="AT568" s="19" t="n">
        <v>0</v>
      </c>
      <c r="AU568" s="19" t="n">
        <v>0.495619982425437</v>
      </c>
      <c r="AV568" s="19" t="n">
        <v>0.78015845190494</v>
      </c>
      <c r="AW568" s="19" t="n">
        <v>0.618526042532819</v>
      </c>
      <c r="AX568" s="19" t="n">
        <v>0.540325129495821</v>
      </c>
    </row>
    <row r="569">
      <c r="B569" t="s">
        <v>257</v>
      </c>
      <c r="C569" s="19" t="n">
        <v>0.113296698059072</v>
      </c>
      <c r="D569" s="19" t="n">
        <v>0.124651947448377</v>
      </c>
      <c r="E569" s="19" t="n">
        <v>0.16014962961737</v>
      </c>
      <c r="F569" s="19" t="n">
        <v>0.154118850860945</v>
      </c>
      <c r="G569" s="19" t="n">
        <v>0.0753713341995555</v>
      </c>
      <c r="H569" s="19" t="n">
        <v>0.0629386471192818</v>
      </c>
      <c r="I569" s="19" t="n">
        <v>0</v>
      </c>
      <c r="J569" s="19"/>
      <c r="K569" s="19" t="n">
        <v>0.118180398976005</v>
      </c>
      <c r="L569" s="19" t="n">
        <v>0.106973391134602</v>
      </c>
      <c r="M569" s="19"/>
      <c r="N569" s="19" t="n">
        <v>0.166257559145505</v>
      </c>
      <c r="O569" s="19" t="n">
        <v>0.0819164104653766</v>
      </c>
      <c r="P569" s="19" t="n">
        <v>0.11736322913607</v>
      </c>
      <c r="Q569" s="19" t="n">
        <v>0.115215772943969</v>
      </c>
      <c r="R569" s="19" t="n">
        <v>0.092754496292966</v>
      </c>
      <c r="S569" s="19" t="n">
        <v>0.110054709093078</v>
      </c>
      <c r="T569" s="19" t="n">
        <v>0.102773516384981</v>
      </c>
      <c r="U569" s="19" t="n">
        <v>0.066226611253566</v>
      </c>
      <c r="V569" s="19" t="n">
        <v>0.112731335256663</v>
      </c>
      <c r="W569" s="19" t="n">
        <v>0.0636048868700683</v>
      </c>
      <c r="X569" s="19" t="n">
        <v>0.0989603588569964</v>
      </c>
      <c r="Y569" s="19" t="n">
        <v>0.192525323245878</v>
      </c>
      <c r="Z569" s="19"/>
      <c r="AA569" s="19" t="n">
        <v>0.13419937907685</v>
      </c>
      <c r="AB569" s="19" t="n">
        <v>0.102872747727302</v>
      </c>
      <c r="AC569" s="19" t="n">
        <v>0.122200341028714</v>
      </c>
      <c r="AD569" s="19" t="n">
        <v>0.0849695142833484</v>
      </c>
      <c r="AE569" s="19"/>
      <c r="AF569" s="19" t="n">
        <v>0.141142394685692</v>
      </c>
      <c r="AG569" s="19" t="n">
        <v>0.0259539058255563</v>
      </c>
      <c r="AH569" s="19" t="n">
        <v>0.143529454289253</v>
      </c>
      <c r="AI569" s="19" t="n">
        <v>0.222735324137212</v>
      </c>
      <c r="AJ569" s="19" t="n">
        <v>0.0778195573475773</v>
      </c>
      <c r="AK569" s="19" t="n">
        <v>0.168408428577254</v>
      </c>
      <c r="AL569" s="19" t="n">
        <v>0.131274583960599</v>
      </c>
      <c r="AM569" s="19" t="n">
        <v>1</v>
      </c>
      <c r="AN569" s="19" t="n">
        <v>0.188601553519324</v>
      </c>
      <c r="AO569" s="19" t="n">
        <v>0.171323771801521</v>
      </c>
      <c r="AP569" s="19" t="n">
        <v>0.0373602600923565</v>
      </c>
      <c r="AQ569" s="19" t="n">
        <v>0.0163815832981777</v>
      </c>
      <c r="AR569" s="19" t="n">
        <v>0</v>
      </c>
      <c r="AS569" s="19" t="n">
        <v>0.292583594186502</v>
      </c>
      <c r="AT569" s="19" t="n">
        <v>0</v>
      </c>
      <c r="AU569" s="19" t="n">
        <v>0</v>
      </c>
      <c r="AV569" s="19" t="n">
        <v>0.21984154809506</v>
      </c>
      <c r="AW569" s="19" t="n">
        <v>0.381473957467181</v>
      </c>
      <c r="AX569" s="19" t="n">
        <v>0</v>
      </c>
    </row>
    <row r="570">
      <c r="B570" t="s">
        <v>77</v>
      </c>
      <c r="C570" s="19" t="n">
        <v>0.0890394110229684</v>
      </c>
      <c r="D570" s="19" t="n">
        <v>0.0520499073027117</v>
      </c>
      <c r="E570" s="19" t="n">
        <v>0.0570556116246155</v>
      </c>
      <c r="F570" s="19" t="n">
        <v>0.0723472013400401</v>
      </c>
      <c r="G570" s="19" t="n">
        <v>0.083080592874956</v>
      </c>
      <c r="H570" s="19" t="n">
        <v>0.18033360762061</v>
      </c>
      <c r="I570" s="19" t="n">
        <v>0.189954176029623</v>
      </c>
      <c r="J570" s="19"/>
      <c r="K570" s="19" t="n">
        <v>0.0579584175913003</v>
      </c>
      <c r="L570" s="19" t="n">
        <v>0.129282387472334</v>
      </c>
      <c r="M570" s="19"/>
      <c r="N570" s="19" t="n">
        <v>0.0730792599843365</v>
      </c>
      <c r="O570" s="19" t="n">
        <v>0.0885708860928424</v>
      </c>
      <c r="P570" s="19" t="n">
        <v>0.107872651367958</v>
      </c>
      <c r="Q570" s="19" t="n">
        <v>0.0593579897221293</v>
      </c>
      <c r="R570" s="19" t="n">
        <v>0.0922213705409961</v>
      </c>
      <c r="S570" s="19" t="n">
        <v>0.108092311684153</v>
      </c>
      <c r="T570" s="19" t="n">
        <v>0.0624961242931492</v>
      </c>
      <c r="U570" s="19" t="n">
        <v>0.0836211380869854</v>
      </c>
      <c r="V570" s="19" t="n">
        <v>0.0613606692648008</v>
      </c>
      <c r="W570" s="19" t="n">
        <v>0.108231721604084</v>
      </c>
      <c r="X570" s="19" t="n">
        <v>0.156399827223018</v>
      </c>
      <c r="Y570" s="19" t="n">
        <v>0.17537586175628</v>
      </c>
      <c r="Z570" s="19"/>
      <c r="AA570" s="19" t="n">
        <v>0.0610894015009244</v>
      </c>
      <c r="AB570" s="19" t="n">
        <v>0.0959624161328204</v>
      </c>
      <c r="AC570" s="19" t="n">
        <v>0.0707424131902697</v>
      </c>
      <c r="AD570" s="19" t="n">
        <v>0.138061198582583</v>
      </c>
      <c r="AE570" s="19"/>
      <c r="AF570" s="19" t="n">
        <v>0.0182033326433288</v>
      </c>
      <c r="AG570" s="19" t="n">
        <v>0.152843733764927</v>
      </c>
      <c r="AH570" s="19" t="n">
        <v>0.114962814665322</v>
      </c>
      <c r="AI570" s="19" t="n">
        <v>0.0495295596599126</v>
      </c>
      <c r="AJ570" s="19" t="n">
        <v>0.0559076677378711</v>
      </c>
      <c r="AK570" s="19" t="n">
        <v>0</v>
      </c>
      <c r="AL570" s="19" t="n">
        <v>0.057068550604037</v>
      </c>
      <c r="AM570" s="19" t="n">
        <v>0</v>
      </c>
      <c r="AN570" s="19" t="n">
        <v>0.0847138076086042</v>
      </c>
      <c r="AO570" s="19" t="n">
        <v>0.0974937717430354</v>
      </c>
      <c r="AP570" s="19" t="n">
        <v>0.0395106364090563</v>
      </c>
      <c r="AQ570" s="19" t="n">
        <v>0.112724368256874</v>
      </c>
      <c r="AR570" s="19" t="n">
        <v>0.33984411491926</v>
      </c>
      <c r="AS570" s="19" t="n">
        <v>0</v>
      </c>
      <c r="AT570" s="19" t="n">
        <v>0.515309466387145</v>
      </c>
      <c r="AU570" s="19" t="n">
        <v>0</v>
      </c>
      <c r="AV570" s="19" t="n">
        <v>0</v>
      </c>
      <c r="AW570" s="19" t="n">
        <v>0</v>
      </c>
      <c r="AX570" s="19" t="n">
        <v>0</v>
      </c>
    </row>
    <row r="571">
      <c r="C571" s="19"/>
      <c r="D571" s="19"/>
      <c r="E571" s="19"/>
      <c r="F571" s="19"/>
      <c r="G571" s="19"/>
      <c r="H571" s="19"/>
      <c r="I571" s="19"/>
      <c r="J571" s="19"/>
      <c r="K571" s="19"/>
      <c r="L571" s="19"/>
      <c r="M571" s="19"/>
      <c r="N571" s="19"/>
      <c r="O571" s="19"/>
      <c r="P571" s="19"/>
      <c r="Q571" s="19"/>
      <c r="R571" s="19"/>
      <c r="S571" s="19"/>
      <c r="T571" s="19"/>
      <c r="U571" s="19"/>
      <c r="V571" s="19"/>
      <c r="W571" s="19"/>
      <c r="X571" s="19"/>
      <c r="Y571" s="19"/>
      <c r="Z571" s="19"/>
      <c r="AA571" s="19"/>
      <c r="AB571" s="19"/>
      <c r="AC571" s="19"/>
      <c r="AD571" s="19"/>
      <c r="AE571" s="19"/>
      <c r="AF571" s="19"/>
      <c r="AG571" s="19"/>
      <c r="AH571" s="19"/>
      <c r="AI571" s="19"/>
      <c r="AJ571" s="19"/>
      <c r="AK571" s="19"/>
      <c r="AL571" s="19"/>
      <c r="AM571" s="19"/>
      <c r="AN571" s="19"/>
      <c r="AO571" s="19"/>
      <c r="AP571" s="19"/>
      <c r="AQ571" s="19"/>
      <c r="AR571" s="19"/>
      <c r="AS571" s="19"/>
      <c r="AT571" s="19"/>
      <c r="AU571" s="19"/>
      <c r="AV571" s="19"/>
      <c r="AW571" s="19"/>
      <c r="AX571" s="19"/>
    </row>
    <row r="572">
      <c r="B572" s="7" t="s">
        <v>266</v>
      </c>
      <c r="C572" s="19"/>
      <c r="D572" s="19"/>
      <c r="E572" s="19"/>
      <c r="F572" s="19"/>
      <c r="G572" s="19"/>
      <c r="H572" s="19"/>
      <c r="I572" s="19"/>
      <c r="J572" s="19"/>
      <c r="K572" s="19"/>
      <c r="L572" s="19"/>
      <c r="M572" s="19"/>
      <c r="N572" s="19"/>
      <c r="O572" s="19"/>
      <c r="P572" s="19"/>
      <c r="Q572" s="19"/>
      <c r="R572" s="19"/>
      <c r="S572" s="19"/>
      <c r="T572" s="19"/>
      <c r="U572" s="19"/>
      <c r="V572" s="19"/>
      <c r="W572" s="19"/>
      <c r="X572" s="19"/>
      <c r="Y572" s="19"/>
      <c r="Z572" s="19"/>
      <c r="AA572" s="19"/>
      <c r="AB572" s="19"/>
      <c r="AC572" s="19"/>
      <c r="AD572" s="19"/>
      <c r="AE572" s="19"/>
      <c r="AF572" s="19"/>
      <c r="AG572" s="19"/>
      <c r="AH572" s="19"/>
      <c r="AI572" s="19"/>
      <c r="AJ572" s="19"/>
      <c r="AK572" s="19"/>
      <c r="AL572" s="19"/>
      <c r="AM572" s="19"/>
      <c r="AN572" s="19"/>
      <c r="AO572" s="19"/>
      <c r="AP572" s="19"/>
      <c r="AQ572" s="19"/>
      <c r="AR572" s="19"/>
      <c r="AS572" s="19"/>
      <c r="AT572" s="19"/>
      <c r="AU572" s="19"/>
      <c r="AV572" s="19"/>
      <c r="AW572" s="19"/>
      <c r="AX572" s="19"/>
    </row>
    <row r="573">
      <c r="B573" s="23" t="s">
        <v>259</v>
      </c>
      <c r="C573" s="19"/>
      <c r="D573" s="19"/>
      <c r="E573" s="19"/>
      <c r="F573" s="19"/>
      <c r="G573" s="19"/>
      <c r="H573" s="19"/>
      <c r="I573" s="19"/>
      <c r="J573" s="19"/>
      <c r="K573" s="19"/>
      <c r="L573" s="19"/>
      <c r="M573" s="19"/>
      <c r="N573" s="19"/>
      <c r="O573" s="19"/>
      <c r="P573" s="19"/>
      <c r="Q573" s="19"/>
      <c r="R573" s="19"/>
      <c r="S573" s="19"/>
      <c r="T573" s="19"/>
      <c r="U573" s="19"/>
      <c r="V573" s="19"/>
      <c r="W573" s="19"/>
      <c r="X573" s="19"/>
      <c r="Y573" s="19"/>
      <c r="Z573" s="19"/>
      <c r="AA573" s="19"/>
      <c r="AB573" s="19"/>
      <c r="AC573" s="19"/>
      <c r="AD573" s="19"/>
      <c r="AE573" s="19"/>
      <c r="AF573" s="19"/>
      <c r="AG573" s="19"/>
      <c r="AH573" s="19"/>
      <c r="AI573" s="19"/>
      <c r="AJ573" s="19"/>
      <c r="AK573" s="19"/>
      <c r="AL573" s="19"/>
      <c r="AM573" s="19"/>
      <c r="AN573" s="19"/>
      <c r="AO573" s="19"/>
      <c r="AP573" s="19"/>
      <c r="AQ573" s="19"/>
      <c r="AR573" s="19"/>
      <c r="AS573" s="19"/>
      <c r="AT573" s="19"/>
      <c r="AU573" s="19"/>
      <c r="AV573" s="19"/>
      <c r="AW573" s="19"/>
      <c r="AX573" s="19"/>
    </row>
    <row r="574">
      <c r="B574" t="s">
        <v>253</v>
      </c>
      <c r="C574" s="19" t="n">
        <v>0.0364779667459765</v>
      </c>
      <c r="D574" s="19" t="n">
        <v>0.0429851434429555</v>
      </c>
      <c r="E574" s="19" t="n">
        <v>0.0177554812678593</v>
      </c>
      <c r="F574" s="19" t="n">
        <v>0.0160160900019329</v>
      </c>
      <c r="G574" s="19" t="n">
        <v>0.0622964747568756</v>
      </c>
      <c r="H574" s="19" t="n">
        <v>0.035641015712293</v>
      </c>
      <c r="I574" s="19" t="n">
        <v>0.0479328316613887</v>
      </c>
      <c r="J574" s="19"/>
      <c r="K574" s="19" t="n">
        <v>0.0382795383664991</v>
      </c>
      <c r="L574" s="19" t="n">
        <v>0.0342137007736006</v>
      </c>
      <c r="M574" s="19"/>
      <c r="N574" s="19" t="n">
        <v>0.0189690819562916</v>
      </c>
      <c r="O574" s="19" t="n">
        <v>0.0207301322222857</v>
      </c>
      <c r="P574" s="19" t="n">
        <v>0.019300897128306</v>
      </c>
      <c r="Q574" s="19" t="n">
        <v>0.0310578166618341</v>
      </c>
      <c r="R574" s="19" t="n">
        <v>0.0417988226937175</v>
      </c>
      <c r="S574" s="19" t="n">
        <v>0.0441937404876978</v>
      </c>
      <c r="T574" s="19" t="n">
        <v>0.0840706318993789</v>
      </c>
      <c r="U574" s="19" t="n">
        <v>0.0322010304592048</v>
      </c>
      <c r="V574" s="19" t="n">
        <v>0.0363070359785556</v>
      </c>
      <c r="W574" s="19" t="n">
        <v>0.0623923633519035</v>
      </c>
      <c r="X574" s="19" t="n">
        <v>0.0165221857049613</v>
      </c>
      <c r="Y574" s="19" t="n">
        <v>0.0604468473978234</v>
      </c>
      <c r="Z574" s="19"/>
      <c r="AA574" s="19" t="n">
        <v>0.0252664031022338</v>
      </c>
      <c r="AB574" s="19" t="n">
        <v>0.0440407951296692</v>
      </c>
      <c r="AC574" s="19" t="n">
        <v>0.0214384881759377</v>
      </c>
      <c r="AD574" s="19" t="n">
        <v>0.0560029766922935</v>
      </c>
      <c r="AE574" s="19"/>
      <c r="AF574" s="19" t="n">
        <v>0.0262346240570636</v>
      </c>
      <c r="AG574" s="19" t="n">
        <v>0.0573228498161587</v>
      </c>
      <c r="AH574" s="19" t="n">
        <v>0.0315144676447728</v>
      </c>
      <c r="AI574" s="19" t="n">
        <v>0.0103585248422517</v>
      </c>
      <c r="AJ574" s="19" t="n">
        <v>0.0763546897372936</v>
      </c>
      <c r="AK574" s="19" t="n">
        <v>0.0341806910565689</v>
      </c>
      <c r="AL574" s="19" t="n">
        <v>0.0201966245308306</v>
      </c>
      <c r="AM574" s="19" t="n">
        <v>0</v>
      </c>
      <c r="AN574" s="19" t="n">
        <v>0.00919380892533945</v>
      </c>
      <c r="AO574" s="19" t="n">
        <v>0.0373794355227634</v>
      </c>
      <c r="AP574" s="19" t="n">
        <v>0</v>
      </c>
      <c r="AQ574" s="19" t="n">
        <v>0.0111406370749057</v>
      </c>
      <c r="AR574" s="19" t="n">
        <v>0.149401477334961</v>
      </c>
      <c r="AS574" s="19" t="n">
        <v>0</v>
      </c>
      <c r="AT574" s="19" t="n">
        <v>0</v>
      </c>
      <c r="AU574" s="19" t="n">
        <v>0</v>
      </c>
      <c r="AV574" s="19" t="n">
        <v>0</v>
      </c>
      <c r="AW574" s="19" t="n">
        <v>0</v>
      </c>
      <c r="AX574" s="19" t="n">
        <v>0</v>
      </c>
    </row>
    <row r="575">
      <c r="B575" t="s">
        <v>254</v>
      </c>
      <c r="C575" s="19" t="n">
        <v>0.133226258713025</v>
      </c>
      <c r="D575" s="19" t="n">
        <v>0.141612089907589</v>
      </c>
      <c r="E575" s="19" t="n">
        <v>0.116999191709576</v>
      </c>
      <c r="F575" s="19" t="n">
        <v>0.104484204081523</v>
      </c>
      <c r="G575" s="19" t="n">
        <v>0.126269543166729</v>
      </c>
      <c r="H575" s="19" t="n">
        <v>0.142268416004971</v>
      </c>
      <c r="I575" s="19" t="n">
        <v>0.175289925851863</v>
      </c>
      <c r="J575" s="19"/>
      <c r="K575" s="19" t="n">
        <v>0.126577470563511</v>
      </c>
      <c r="L575" s="19" t="n">
        <v>0.141582642990501</v>
      </c>
      <c r="M575" s="19"/>
      <c r="N575" s="19" t="n">
        <v>0.121939713376837</v>
      </c>
      <c r="O575" s="19" t="n">
        <v>0.154733490641154</v>
      </c>
      <c r="P575" s="19" t="n">
        <v>0.056809960827389</v>
      </c>
      <c r="Q575" s="19" t="n">
        <v>0.115014066486003</v>
      </c>
      <c r="R575" s="19" t="n">
        <v>0.148112925260551</v>
      </c>
      <c r="S575" s="19" t="n">
        <v>0.163797259575412</v>
      </c>
      <c r="T575" s="19" t="n">
        <v>0.145753780891566</v>
      </c>
      <c r="U575" s="19" t="n">
        <v>0.112356026053426</v>
      </c>
      <c r="V575" s="19" t="n">
        <v>0.187329337010198</v>
      </c>
      <c r="W575" s="19" t="n">
        <v>0.124893087420334</v>
      </c>
      <c r="X575" s="19" t="n">
        <v>0.0763512365706846</v>
      </c>
      <c r="Y575" s="19" t="n">
        <v>0.126938753279433</v>
      </c>
      <c r="Z575" s="19"/>
      <c r="AA575" s="19" t="n">
        <v>0.104635353694077</v>
      </c>
      <c r="AB575" s="19" t="n">
        <v>0.165959822039218</v>
      </c>
      <c r="AC575" s="19" t="n">
        <v>0.121163689012124</v>
      </c>
      <c r="AD575" s="19" t="n">
        <v>0.149438365698099</v>
      </c>
      <c r="AE575" s="19"/>
      <c r="AF575" s="19" t="n">
        <v>0.0679799546446569</v>
      </c>
      <c r="AG575" s="19" t="n">
        <v>0.170388683988967</v>
      </c>
      <c r="AH575" s="19" t="n">
        <v>0.117147488908538</v>
      </c>
      <c r="AI575" s="19" t="n">
        <v>0.108575393711759</v>
      </c>
      <c r="AJ575" s="19" t="n">
        <v>0.127196785741839</v>
      </c>
      <c r="AK575" s="19" t="n">
        <v>0.102307501548297</v>
      </c>
      <c r="AL575" s="19" t="n">
        <v>0.13643971660283</v>
      </c>
      <c r="AM575" s="19" t="n">
        <v>0.534445761093102</v>
      </c>
      <c r="AN575" s="19" t="n">
        <v>0.0529235485088759</v>
      </c>
      <c r="AO575" s="19" t="n">
        <v>0.14778391261828</v>
      </c>
      <c r="AP575" s="19" t="n">
        <v>0.209824328626451</v>
      </c>
      <c r="AQ575" s="19" t="n">
        <v>0.111266529268129</v>
      </c>
      <c r="AR575" s="19" t="n">
        <v>0.237224645808447</v>
      </c>
      <c r="AS575" s="19" t="n">
        <v>0.120263011500883</v>
      </c>
      <c r="AT575" s="19" t="n">
        <v>0</v>
      </c>
      <c r="AU575" s="19" t="n">
        <v>0</v>
      </c>
      <c r="AV575" s="19" t="n">
        <v>0.21984154809506</v>
      </c>
      <c r="AW575" s="19" t="n">
        <v>0</v>
      </c>
      <c r="AX575" s="19" t="n">
        <v>0</v>
      </c>
    </row>
    <row r="576">
      <c r="B576" t="s">
        <v>255</v>
      </c>
      <c r="C576" s="19" t="n">
        <v>0.403182820185585</v>
      </c>
      <c r="D576" s="19" t="n">
        <v>0.341778421228297</v>
      </c>
      <c r="E576" s="19" t="n">
        <v>0.35881666759586</v>
      </c>
      <c r="F576" s="19" t="n">
        <v>0.377555160340602</v>
      </c>
      <c r="G576" s="19" t="n">
        <v>0.38259025197934</v>
      </c>
      <c r="H576" s="19" t="n">
        <v>0.483938650778873</v>
      </c>
      <c r="I576" s="19" t="n">
        <v>0.49038013974065</v>
      </c>
      <c r="J576" s="19"/>
      <c r="K576" s="19" t="n">
        <v>0.393447746125177</v>
      </c>
      <c r="L576" s="19" t="n">
        <v>0.415418135552702</v>
      </c>
      <c r="M576" s="19"/>
      <c r="N576" s="19" t="n">
        <v>0.323130768099803</v>
      </c>
      <c r="O576" s="19" t="n">
        <v>0.479961928736286</v>
      </c>
      <c r="P576" s="19" t="n">
        <v>0.484041647549982</v>
      </c>
      <c r="Q576" s="19" t="n">
        <v>0.459923913563509</v>
      </c>
      <c r="R576" s="19" t="n">
        <v>0.382241684395323</v>
      </c>
      <c r="S576" s="19" t="n">
        <v>0.355997939550367</v>
      </c>
      <c r="T576" s="19" t="n">
        <v>0.394376899233703</v>
      </c>
      <c r="U576" s="19" t="n">
        <v>0.472420013345343</v>
      </c>
      <c r="V576" s="19" t="n">
        <v>0.358576018129331</v>
      </c>
      <c r="W576" s="19" t="n">
        <v>0.385819078293801</v>
      </c>
      <c r="X576" s="19" t="n">
        <v>0.470062980024558</v>
      </c>
      <c r="Y576" s="19" t="n">
        <v>0.347641755987343</v>
      </c>
      <c r="Z576" s="19"/>
      <c r="AA576" s="19" t="n">
        <v>0.360008391870978</v>
      </c>
      <c r="AB576" s="19" t="n">
        <v>0.404387591526489</v>
      </c>
      <c r="AC576" s="19" t="n">
        <v>0.428849870761375</v>
      </c>
      <c r="AD576" s="19" t="n">
        <v>0.438471610277289</v>
      </c>
      <c r="AE576" s="19"/>
      <c r="AF576" s="19" t="n">
        <v>0.407947670843522</v>
      </c>
      <c r="AG576" s="19" t="n">
        <v>0.471877990717191</v>
      </c>
      <c r="AH576" s="19" t="n">
        <v>0.438308535905284</v>
      </c>
      <c r="AI576" s="19" t="n">
        <v>0.285505906293066</v>
      </c>
      <c r="AJ576" s="19" t="n">
        <v>0.424127540062722</v>
      </c>
      <c r="AK576" s="19" t="n">
        <v>0.268273497864896</v>
      </c>
      <c r="AL576" s="19" t="n">
        <v>0.342393106216473</v>
      </c>
      <c r="AM576" s="19" t="n">
        <v>0</v>
      </c>
      <c r="AN576" s="19" t="n">
        <v>0.338433012238082</v>
      </c>
      <c r="AO576" s="19" t="n">
        <v>0.392796759182542</v>
      </c>
      <c r="AP576" s="19" t="n">
        <v>0.243194992519618</v>
      </c>
      <c r="AQ576" s="19" t="n">
        <v>0.460277623319262</v>
      </c>
      <c r="AR576" s="19" t="n">
        <v>0.255313863436253</v>
      </c>
      <c r="AS576" s="19" t="n">
        <v>0.123252356853557</v>
      </c>
      <c r="AT576" s="19" t="n">
        <v>0</v>
      </c>
      <c r="AU576" s="19" t="n">
        <v>0</v>
      </c>
      <c r="AV576" s="19" t="n">
        <v>0</v>
      </c>
      <c r="AW576" s="19" t="n">
        <v>0.294727388085214</v>
      </c>
      <c r="AX576" s="19" t="n">
        <v>0.366783065759951</v>
      </c>
    </row>
    <row r="577">
      <c r="B577" t="s">
        <v>256</v>
      </c>
      <c r="C577" s="19" t="n">
        <v>0.254289697217511</v>
      </c>
      <c r="D577" s="19" t="n">
        <v>0.304932179208744</v>
      </c>
      <c r="E577" s="19" t="n">
        <v>0.338258212211451</v>
      </c>
      <c r="F577" s="19" t="n">
        <v>0.262475400819116</v>
      </c>
      <c r="G577" s="19" t="n">
        <v>0.287877853901521</v>
      </c>
      <c r="H577" s="19" t="n">
        <v>0.151313449997856</v>
      </c>
      <c r="I577" s="19" t="n">
        <v>0.151832950454585</v>
      </c>
      <c r="J577" s="19"/>
      <c r="K577" s="19" t="n">
        <v>0.271690166036815</v>
      </c>
      <c r="L577" s="19" t="n">
        <v>0.232420297743119</v>
      </c>
      <c r="M577" s="19"/>
      <c r="N577" s="19" t="n">
        <v>0.306474143219389</v>
      </c>
      <c r="O577" s="19" t="n">
        <v>0.20839777855531</v>
      </c>
      <c r="P577" s="19" t="n">
        <v>0.274071835164408</v>
      </c>
      <c r="Q577" s="19" t="n">
        <v>0.245735888044105</v>
      </c>
      <c r="R577" s="19" t="n">
        <v>0.278527280008161</v>
      </c>
      <c r="S577" s="19" t="n">
        <v>0.228645315972946</v>
      </c>
      <c r="T577" s="19" t="n">
        <v>0.256929338218792</v>
      </c>
      <c r="U577" s="19" t="n">
        <v>0.223202654213366</v>
      </c>
      <c r="V577" s="19" t="n">
        <v>0.263234081210893</v>
      </c>
      <c r="W577" s="19" t="n">
        <v>0.247044166064681</v>
      </c>
      <c r="X577" s="19" t="n">
        <v>0.223401709418003</v>
      </c>
      <c r="Y577" s="19" t="n">
        <v>0.253439701857391</v>
      </c>
      <c r="Z577" s="19"/>
      <c r="AA577" s="19" t="n">
        <v>0.317796965012354</v>
      </c>
      <c r="AB577" s="19" t="n">
        <v>0.216770673353057</v>
      </c>
      <c r="AC577" s="19" t="n">
        <v>0.286994056622491</v>
      </c>
      <c r="AD577" s="19" t="n">
        <v>0.17127044019733</v>
      </c>
      <c r="AE577" s="19"/>
      <c r="AF577" s="19" t="n">
        <v>0.350098929078914</v>
      </c>
      <c r="AG577" s="19" t="n">
        <v>0.171638071435875</v>
      </c>
      <c r="AH577" s="19" t="n">
        <v>0.211731852719157</v>
      </c>
      <c r="AI577" s="19" t="n">
        <v>0.331362022727617</v>
      </c>
      <c r="AJ577" s="19" t="n">
        <v>0.230742288020788</v>
      </c>
      <c r="AK577" s="19" t="n">
        <v>0.372855209573475</v>
      </c>
      <c r="AL577" s="19" t="n">
        <v>0.342080055511959</v>
      </c>
      <c r="AM577" s="19" t="n">
        <v>0.465554238906898</v>
      </c>
      <c r="AN577" s="19" t="n">
        <v>0.35713497783049</v>
      </c>
      <c r="AO577" s="19" t="n">
        <v>0.246005766243313</v>
      </c>
      <c r="AP577" s="19" t="n">
        <v>0.357359325304013</v>
      </c>
      <c r="AQ577" s="19" t="n">
        <v>0.194006097386982</v>
      </c>
      <c r="AR577" s="19" t="n">
        <v>0.230489615128803</v>
      </c>
      <c r="AS577" s="19" t="n">
        <v>0.467818870714844</v>
      </c>
      <c r="AT577" s="19" t="n">
        <v>1</v>
      </c>
      <c r="AU577" s="19" t="n">
        <v>1</v>
      </c>
      <c r="AV577" s="19" t="n">
        <v>0.354825079797889</v>
      </c>
      <c r="AW577" s="19" t="n">
        <v>0.705272611914786</v>
      </c>
      <c r="AX577" s="19" t="n">
        <v>0</v>
      </c>
    </row>
    <row r="578">
      <c r="B578" t="s">
        <v>257</v>
      </c>
      <c r="C578" s="19" t="n">
        <v>0.103881663322619</v>
      </c>
      <c r="D578" s="19" t="n">
        <v>0.111522674961179</v>
      </c>
      <c r="E578" s="19" t="n">
        <v>0.149246617731101</v>
      </c>
      <c r="F578" s="19" t="n">
        <v>0.17430939489061</v>
      </c>
      <c r="G578" s="19" t="n">
        <v>0.0892792286212938</v>
      </c>
      <c r="H578" s="19" t="n">
        <v>0.0647719190250312</v>
      </c>
      <c r="I578" s="19" t="n">
        <v>0.0171331136965851</v>
      </c>
      <c r="J578" s="19"/>
      <c r="K578" s="19" t="n">
        <v>0.124425931677109</v>
      </c>
      <c r="L578" s="19" t="n">
        <v>0.0780610480151149</v>
      </c>
      <c r="M578" s="19"/>
      <c r="N578" s="19" t="n">
        <v>0.186586597046856</v>
      </c>
      <c r="O578" s="19" t="n">
        <v>0.0645013031812915</v>
      </c>
      <c r="P578" s="19" t="n">
        <v>0.110475822766706</v>
      </c>
      <c r="Q578" s="19" t="n">
        <v>0.0845166997724282</v>
      </c>
      <c r="R578" s="19" t="n">
        <v>0.0990575320570644</v>
      </c>
      <c r="S578" s="19" t="n">
        <v>0.0923621060245032</v>
      </c>
      <c r="T578" s="19" t="n">
        <v>0.0732452047739897</v>
      </c>
      <c r="U578" s="19" t="n">
        <v>0.0658732885984859</v>
      </c>
      <c r="V578" s="19" t="n">
        <v>0.118034089971185</v>
      </c>
      <c r="W578" s="19" t="n">
        <v>0.0834389541237892</v>
      </c>
      <c r="X578" s="19" t="n">
        <v>0.0912643790413466</v>
      </c>
      <c r="Y578" s="19" t="n">
        <v>0.0944486591747893</v>
      </c>
      <c r="Z578" s="19"/>
      <c r="AA578" s="19" t="n">
        <v>0.149596896474589</v>
      </c>
      <c r="AB578" s="19" t="n">
        <v>0.0838421222723622</v>
      </c>
      <c r="AC578" s="19" t="n">
        <v>0.0888739866131297</v>
      </c>
      <c r="AD578" s="19" t="n">
        <v>0.079721444480701</v>
      </c>
      <c r="AE578" s="19"/>
      <c r="AF578" s="19" t="n">
        <v>0.104605289098181</v>
      </c>
      <c r="AG578" s="19" t="n">
        <v>0.0251003457861923</v>
      </c>
      <c r="AH578" s="19" t="n">
        <v>0.149521339888879</v>
      </c>
      <c r="AI578" s="19" t="n">
        <v>0.250617394165628</v>
      </c>
      <c r="AJ578" s="19" t="n">
        <v>0.141578696437359</v>
      </c>
      <c r="AK578" s="19" t="n">
        <v>0.171999722544937</v>
      </c>
      <c r="AL578" s="19" t="n">
        <v>0.131688988807774</v>
      </c>
      <c r="AM578" s="19" t="n">
        <v>0</v>
      </c>
      <c r="AN578" s="19" t="n">
        <v>0.188440428595585</v>
      </c>
      <c r="AO578" s="19" t="n">
        <v>0.107316060191162</v>
      </c>
      <c r="AP578" s="19" t="n">
        <v>0.126019405309813</v>
      </c>
      <c r="AQ578" s="19" t="n">
        <v>0.112717279121712</v>
      </c>
      <c r="AR578" s="19" t="n">
        <v>0.127570398291536</v>
      </c>
      <c r="AS578" s="19" t="n">
        <v>0.288665760930716</v>
      </c>
      <c r="AT578" s="19" t="n">
        <v>0</v>
      </c>
      <c r="AU578" s="19" t="n">
        <v>0</v>
      </c>
      <c r="AV578" s="19" t="n">
        <v>0.425333372107052</v>
      </c>
      <c r="AW578" s="19" t="n">
        <v>0</v>
      </c>
      <c r="AX578" s="19" t="n">
        <v>0.633216934240049</v>
      </c>
    </row>
    <row r="579">
      <c r="B579" t="s">
        <v>77</v>
      </c>
      <c r="C579" s="19" t="n">
        <v>0.0689415938152824</v>
      </c>
      <c r="D579" s="19" t="n">
        <v>0.0571694912512354</v>
      </c>
      <c r="E579" s="19" t="n">
        <v>0.0189238294841522</v>
      </c>
      <c r="F579" s="19" t="n">
        <v>0.0651597498662156</v>
      </c>
      <c r="G579" s="19" t="n">
        <v>0.0516866475742407</v>
      </c>
      <c r="H579" s="19" t="n">
        <v>0.122066548480976</v>
      </c>
      <c r="I579" s="19" t="n">
        <v>0.117431038594928</v>
      </c>
      <c r="J579" s="19"/>
      <c r="K579" s="19" t="n">
        <v>0.0455791472308883</v>
      </c>
      <c r="L579" s="19" t="n">
        <v>0.098304174924963</v>
      </c>
      <c r="M579" s="19"/>
      <c r="N579" s="19" t="n">
        <v>0.0428996963008239</v>
      </c>
      <c r="O579" s="19" t="n">
        <v>0.0716753666636735</v>
      </c>
      <c r="P579" s="19" t="n">
        <v>0.0552998365632092</v>
      </c>
      <c r="Q579" s="19" t="n">
        <v>0.0637516154721208</v>
      </c>
      <c r="R579" s="19" t="n">
        <v>0.0502617555851837</v>
      </c>
      <c r="S579" s="19" t="n">
        <v>0.115003638389074</v>
      </c>
      <c r="T579" s="19" t="n">
        <v>0.0456241449825691</v>
      </c>
      <c r="U579" s="19" t="n">
        <v>0.0939469873301737</v>
      </c>
      <c r="V579" s="19" t="n">
        <v>0.0365194376998384</v>
      </c>
      <c r="W579" s="19" t="n">
        <v>0.0964123507454911</v>
      </c>
      <c r="X579" s="19" t="n">
        <v>0.122397509240447</v>
      </c>
      <c r="Y579" s="19" t="n">
        <v>0.117084282303219</v>
      </c>
      <c r="Z579" s="19"/>
      <c r="AA579" s="19" t="n">
        <v>0.0426959898457687</v>
      </c>
      <c r="AB579" s="19" t="n">
        <v>0.0849989956792043</v>
      </c>
      <c r="AC579" s="19" t="n">
        <v>0.0526799088149419</v>
      </c>
      <c r="AD579" s="19" t="n">
        <v>0.105095162654287</v>
      </c>
      <c r="AE579" s="19"/>
      <c r="AF579" s="19" t="n">
        <v>0.0431335322776618</v>
      </c>
      <c r="AG579" s="19" t="n">
        <v>0.103672058255617</v>
      </c>
      <c r="AH579" s="19" t="n">
        <v>0.0517763149333698</v>
      </c>
      <c r="AI579" s="19" t="n">
        <v>0.0135807582596781</v>
      </c>
      <c r="AJ579" s="19" t="n">
        <v>0</v>
      </c>
      <c r="AK579" s="19" t="n">
        <v>0.0503833774118266</v>
      </c>
      <c r="AL579" s="19" t="n">
        <v>0.027201508330134</v>
      </c>
      <c r="AM579" s="19" t="n">
        <v>0</v>
      </c>
      <c r="AN579" s="19" t="n">
        <v>0.0538742239016278</v>
      </c>
      <c r="AO579" s="19" t="n">
        <v>0.0687180662419388</v>
      </c>
      <c r="AP579" s="19" t="n">
        <v>0.0636019482401051</v>
      </c>
      <c r="AQ579" s="19" t="n">
        <v>0.11059183382901</v>
      </c>
      <c r="AR579" s="19" t="n">
        <v>0</v>
      </c>
      <c r="AS579" s="19" t="n">
        <v>0</v>
      </c>
      <c r="AT579" s="19" t="n">
        <v>0</v>
      </c>
      <c r="AU579" s="19" t="n">
        <v>0</v>
      </c>
      <c r="AV579" s="19" t="n">
        <v>0</v>
      </c>
      <c r="AW579" s="19" t="n">
        <v>0</v>
      </c>
      <c r="AX579" s="19" t="n">
        <v>0</v>
      </c>
    </row>
    <row r="580">
      <c r="C580" s="19"/>
      <c r="D580" s="19"/>
      <c r="E580" s="19"/>
      <c r="F580" s="19"/>
      <c r="G580" s="19"/>
      <c r="H580" s="19"/>
      <c r="I580" s="19"/>
      <c r="J580" s="19"/>
      <c r="K580" s="19"/>
      <c r="L580" s="19"/>
      <c r="M580" s="19"/>
      <c r="N580" s="19"/>
      <c r="O580" s="19"/>
      <c r="P580" s="19"/>
      <c r="Q580" s="19"/>
      <c r="R580" s="19"/>
      <c r="S580" s="19"/>
      <c r="T580" s="19"/>
      <c r="U580" s="19"/>
      <c r="V580" s="19"/>
      <c r="W580" s="19"/>
      <c r="X580" s="19"/>
      <c r="Y580" s="19"/>
      <c r="Z580" s="19"/>
      <c r="AA580" s="19"/>
      <c r="AB580" s="19"/>
      <c r="AC580" s="19"/>
      <c r="AD580" s="19"/>
      <c r="AE580" s="19"/>
      <c r="AF580" s="19"/>
      <c r="AG580" s="19"/>
      <c r="AH580" s="19"/>
      <c r="AI580" s="19"/>
      <c r="AJ580" s="19"/>
      <c r="AK580" s="19"/>
      <c r="AL580" s="19"/>
      <c r="AM580" s="19"/>
      <c r="AN580" s="19"/>
      <c r="AO580" s="19"/>
      <c r="AP580" s="19"/>
      <c r="AQ580" s="19"/>
      <c r="AR580" s="19"/>
      <c r="AS580" s="19"/>
      <c r="AT580" s="19"/>
      <c r="AU580" s="19"/>
      <c r="AV580" s="19"/>
      <c r="AW580" s="19"/>
      <c r="AX580" s="19"/>
    </row>
    <row r="581">
      <c r="B581" s="7" t="s">
        <v>276</v>
      </c>
      <c r="C581" s="19"/>
      <c r="D581" s="19"/>
      <c r="E581" s="19"/>
      <c r="F581" s="19"/>
      <c r="G581" s="19"/>
      <c r="H581" s="19"/>
      <c r="I581" s="19"/>
      <c r="J581" s="19"/>
      <c r="K581" s="19"/>
      <c r="L581" s="19"/>
      <c r="M581" s="19"/>
      <c r="N581" s="19"/>
      <c r="O581" s="19"/>
      <c r="P581" s="19"/>
      <c r="Q581" s="19"/>
      <c r="R581" s="19"/>
      <c r="S581" s="19"/>
      <c r="T581" s="19"/>
      <c r="U581" s="19"/>
      <c r="V581" s="19"/>
      <c r="W581" s="19"/>
      <c r="X581" s="19"/>
      <c r="Y581" s="19"/>
      <c r="Z581" s="19"/>
      <c r="AA581" s="19"/>
      <c r="AB581" s="19"/>
      <c r="AC581" s="19"/>
      <c r="AD581" s="19"/>
      <c r="AE581" s="19"/>
      <c r="AF581" s="19"/>
      <c r="AG581" s="19"/>
      <c r="AH581" s="19"/>
      <c r="AI581" s="19"/>
      <c r="AJ581" s="19"/>
      <c r="AK581" s="19"/>
      <c r="AL581" s="19"/>
      <c r="AM581" s="19"/>
      <c r="AN581" s="19"/>
      <c r="AO581" s="19"/>
      <c r="AP581" s="19"/>
      <c r="AQ581" s="19"/>
      <c r="AR581" s="19"/>
      <c r="AS581" s="19"/>
      <c r="AT581" s="19"/>
      <c r="AU581" s="19"/>
      <c r="AV581" s="19"/>
      <c r="AW581" s="19"/>
      <c r="AX581" s="19"/>
    </row>
    <row r="582">
      <c r="B582" s="23" t="s">
        <v>277</v>
      </c>
      <c r="C582" s="19"/>
      <c r="D582" s="19"/>
      <c r="E582" s="19"/>
      <c r="F582" s="19"/>
      <c r="G582" s="19"/>
      <c r="H582" s="19"/>
      <c r="I582" s="19"/>
      <c r="J582" s="19"/>
      <c r="K582" s="19"/>
      <c r="L582" s="19"/>
      <c r="M582" s="19"/>
      <c r="N582" s="19"/>
      <c r="O582" s="19"/>
      <c r="P582" s="19"/>
      <c r="Q582" s="19"/>
      <c r="R582" s="19"/>
      <c r="S582" s="19"/>
      <c r="T582" s="19"/>
      <c r="U582" s="19"/>
      <c r="V582" s="19"/>
      <c r="W582" s="19"/>
      <c r="X582" s="19"/>
      <c r="Y582" s="19"/>
      <c r="Z582" s="19"/>
      <c r="AA582" s="19"/>
      <c r="AB582" s="19"/>
      <c r="AC582" s="19"/>
      <c r="AD582" s="19"/>
      <c r="AE582" s="19"/>
      <c r="AF582" s="19"/>
      <c r="AG582" s="19"/>
      <c r="AH582" s="19"/>
      <c r="AI582" s="19"/>
      <c r="AJ582" s="19"/>
      <c r="AK582" s="19"/>
      <c r="AL582" s="19"/>
      <c r="AM582" s="19"/>
      <c r="AN582" s="19"/>
      <c r="AO582" s="19"/>
      <c r="AP582" s="19"/>
      <c r="AQ582" s="19"/>
      <c r="AR582" s="19"/>
      <c r="AS582" s="19"/>
      <c r="AT582" s="19"/>
      <c r="AU582" s="19"/>
      <c r="AV582" s="19"/>
      <c r="AW582" s="19"/>
      <c r="AX582" s="19"/>
    </row>
    <row r="583">
      <c r="B583" t="s">
        <v>267</v>
      </c>
      <c r="C583" s="19" t="n">
        <v>0.0398718438505113</v>
      </c>
      <c r="D583" s="19" t="n">
        <v>0.0411170163763294</v>
      </c>
      <c r="E583" s="19" t="n">
        <v>0.0769699354603425</v>
      </c>
      <c r="F583" s="19" t="n">
        <v>0.0412107224085142</v>
      </c>
      <c r="G583" s="19" t="n">
        <v>0.0215476617808424</v>
      </c>
      <c r="H583" s="19" t="n">
        <v>0</v>
      </c>
      <c r="I583" s="19" t="n">
        <v>0</v>
      </c>
      <c r="J583" s="19"/>
      <c r="K583" s="19" t="n">
        <v>0.0313621593928183</v>
      </c>
      <c r="L583" s="19" t="n">
        <v>0.0476839261132823</v>
      </c>
      <c r="M583" s="19"/>
      <c r="N583" s="19" t="n">
        <v>0.0820277275349742</v>
      </c>
      <c r="O583" s="19" t="n">
        <v>0.0151042644694295</v>
      </c>
      <c r="P583" s="19" t="n">
        <v>0.0481691654810304</v>
      </c>
      <c r="Q583" s="19" t="n">
        <v>0.029274993502835</v>
      </c>
      <c r="R583" s="19" t="n">
        <v>0.0327248602025445</v>
      </c>
      <c r="S583" s="19" t="n">
        <v>0.048293364664911</v>
      </c>
      <c r="T583" s="19" t="n">
        <v>0.0490453073397612</v>
      </c>
      <c r="U583" s="19" t="n">
        <v>0</v>
      </c>
      <c r="V583" s="19" t="n">
        <v>0.0239447364619589</v>
      </c>
      <c r="W583" s="19" t="n">
        <v>0.0545937905657182</v>
      </c>
      <c r="X583" s="19" t="n">
        <v>0</v>
      </c>
      <c r="Y583" s="19" t="n">
        <v>0</v>
      </c>
      <c r="Z583" s="19"/>
      <c r="AA583" s="19" t="n">
        <v>0.0525531721204561</v>
      </c>
      <c r="AB583" s="19" t="n">
        <v>0.0224201002714251</v>
      </c>
      <c r="AC583" s="19" t="n">
        <v>0.0408045800075539</v>
      </c>
      <c r="AD583" s="19" t="n">
        <v>0.0426699650503065</v>
      </c>
      <c r="AE583" s="19"/>
      <c r="AF583" s="19" t="n">
        <v>0.0422456820554313</v>
      </c>
      <c r="AG583" s="19" t="n">
        <v>0.0210033412161291</v>
      </c>
      <c r="AH583" s="19" t="n">
        <v>0.020402434361804</v>
      </c>
      <c r="AI583" s="19" t="n">
        <v>0.104780143174072</v>
      </c>
      <c r="AJ583" s="19" t="n">
        <v>0.0850494993213501</v>
      </c>
      <c r="AK583" s="19" t="n">
        <v>0</v>
      </c>
      <c r="AL583" s="19" t="n">
        <v>0.0437573998363662</v>
      </c>
      <c r="AM583" s="19" t="n">
        <v>0</v>
      </c>
      <c r="AN583" s="19" t="n">
        <v>0.0283187302113035</v>
      </c>
      <c r="AO583" s="19" t="n">
        <v>0.0592517121129678</v>
      </c>
      <c r="AP583" s="19" t="n">
        <v>0.0948112958740209</v>
      </c>
      <c r="AQ583" s="19" t="n">
        <v>0</v>
      </c>
      <c r="AR583" s="19" t="n">
        <v>0</v>
      </c>
      <c r="AS583" s="19" t="n">
        <v>0</v>
      </c>
      <c r="AT583" s="19" t="n">
        <v>0</v>
      </c>
      <c r="AU583" s="19" t="n">
        <v>0</v>
      </c>
      <c r="AV583" s="19" t="n">
        <v>0.228232715694206</v>
      </c>
      <c r="AW583" s="19" t="n">
        <v>0</v>
      </c>
      <c r="AX583" s="19" t="n">
        <v>0.52348999451806</v>
      </c>
    </row>
    <row r="584">
      <c r="B584" t="s">
        <v>268</v>
      </c>
      <c r="C584" s="19" t="n">
        <v>0.0513751843749817</v>
      </c>
      <c r="D584" s="19" t="n">
        <v>0.059033615552398</v>
      </c>
      <c r="E584" s="19" t="n">
        <v>0.0701445503229184</v>
      </c>
      <c r="F584" s="19" t="n">
        <v>0.0512241911851357</v>
      </c>
      <c r="G584" s="19" t="n">
        <v>0.0361717079678068</v>
      </c>
      <c r="H584" s="19" t="n">
        <v>0.0442075628428597</v>
      </c>
      <c r="I584" s="19" t="n">
        <v>0.0147837591971975</v>
      </c>
      <c r="J584" s="19"/>
      <c r="K584" s="19" t="n">
        <v>0.0412151107656462</v>
      </c>
      <c r="L584" s="19" t="n">
        <v>0.0607118684163066</v>
      </c>
      <c r="M584" s="19"/>
      <c r="N584" s="19" t="n">
        <v>0.058121083874747</v>
      </c>
      <c r="O584" s="19" t="n">
        <v>0.0717902092020732</v>
      </c>
      <c r="P584" s="19" t="n">
        <v>0.0172028406869543</v>
      </c>
      <c r="Q584" s="19" t="n">
        <v>0.0630796353843399</v>
      </c>
      <c r="R584" s="19" t="n">
        <v>0.059042590071924</v>
      </c>
      <c r="S584" s="19" t="n">
        <v>0.0355937315546508</v>
      </c>
      <c r="T584" s="19" t="n">
        <v>0.0724980578092633</v>
      </c>
      <c r="U584" s="19" t="n">
        <v>0.0252941783531138</v>
      </c>
      <c r="V584" s="19" t="n">
        <v>0.0614687113219294</v>
      </c>
      <c r="W584" s="19" t="n">
        <v>0.0193616841161608</v>
      </c>
      <c r="X584" s="19" t="n">
        <v>0</v>
      </c>
      <c r="Y584" s="19" t="n">
        <v>0.141149195928908</v>
      </c>
      <c r="Z584" s="19"/>
      <c r="AA584" s="19" t="n">
        <v>0.0467701101535725</v>
      </c>
      <c r="AB584" s="19" t="n">
        <v>0.0281632505687076</v>
      </c>
      <c r="AC584" s="19" t="n">
        <v>0.0653705833722891</v>
      </c>
      <c r="AD584" s="19" t="n">
        <v>0.0596128353744855</v>
      </c>
      <c r="AE584" s="19"/>
      <c r="AF584" s="19" t="n">
        <v>0.0978867830776224</v>
      </c>
      <c r="AG584" s="19" t="n">
        <v>0.0350230402599855</v>
      </c>
      <c r="AH584" s="19" t="n">
        <v>0.058431050800536</v>
      </c>
      <c r="AI584" s="19" t="n">
        <v>0.101734225965791</v>
      </c>
      <c r="AJ584" s="19" t="n">
        <v>0.043980459942599</v>
      </c>
      <c r="AK584" s="19" t="n">
        <v>0.0281076155126355</v>
      </c>
      <c r="AL584" s="19" t="n">
        <v>0.0595442445133294</v>
      </c>
      <c r="AM584" s="19" t="n">
        <v>0</v>
      </c>
      <c r="AN584" s="19" t="n">
        <v>0.0283513734434023</v>
      </c>
      <c r="AO584" s="19" t="n">
        <v>0.0136268015002081</v>
      </c>
      <c r="AP584" s="19" t="n">
        <v>0.0523958535926278</v>
      </c>
      <c r="AQ584" s="19" t="n">
        <v>0.0791038507753602</v>
      </c>
      <c r="AR584" s="19" t="n">
        <v>0</v>
      </c>
      <c r="AS584" s="19" t="n">
        <v>0.136758810321828</v>
      </c>
      <c r="AT584" s="19" t="n">
        <v>0</v>
      </c>
      <c r="AU584" s="19" t="n">
        <v>0</v>
      </c>
      <c r="AV584" s="19" t="n">
        <v>0</v>
      </c>
      <c r="AW584" s="19" t="n">
        <v>0</v>
      </c>
      <c r="AX584" s="19" t="n">
        <v>0</v>
      </c>
    </row>
    <row r="585">
      <c r="B585" t="s">
        <v>269</v>
      </c>
      <c r="C585" s="19" t="n">
        <v>0.0989462785561679</v>
      </c>
      <c r="D585" s="19" t="n">
        <v>0.130418369018476</v>
      </c>
      <c r="E585" s="19" t="n">
        <v>0.124847006725927</v>
      </c>
      <c r="F585" s="19" t="n">
        <v>0.112009896305622</v>
      </c>
      <c r="G585" s="19" t="n">
        <v>0.103162780780438</v>
      </c>
      <c r="H585" s="19" t="n">
        <v>0.0129002683183831</v>
      </c>
      <c r="I585" s="19" t="n">
        <v>0</v>
      </c>
      <c r="J585" s="19"/>
      <c r="K585" s="19" t="n">
        <v>0.112466959549115</v>
      </c>
      <c r="L585" s="19" t="n">
        <v>0.0869432205360997</v>
      </c>
      <c r="M585" s="19"/>
      <c r="N585" s="19" t="n">
        <v>0.140484866245907</v>
      </c>
      <c r="O585" s="19" t="n">
        <v>0.112063057176949</v>
      </c>
      <c r="P585" s="19" t="n">
        <v>0.222566084166373</v>
      </c>
      <c r="Q585" s="19" t="n">
        <v>0.0442482208859872</v>
      </c>
      <c r="R585" s="19" t="n">
        <v>0.12078501598132</v>
      </c>
      <c r="S585" s="19" t="n">
        <v>0.0852696202901702</v>
      </c>
      <c r="T585" s="19" t="n">
        <v>0.0883504405625101</v>
      </c>
      <c r="U585" s="19" t="n">
        <v>0.117804768758613</v>
      </c>
      <c r="V585" s="19" t="n">
        <v>0.0605264197064797</v>
      </c>
      <c r="W585" s="19" t="n">
        <v>0.0182122797960736</v>
      </c>
      <c r="X585" s="19" t="n">
        <v>0</v>
      </c>
      <c r="Y585" s="19" t="n">
        <v>0.136734651579088</v>
      </c>
      <c r="Z585" s="19"/>
      <c r="AA585" s="19" t="n">
        <v>0.0884100068383749</v>
      </c>
      <c r="AB585" s="19" t="n">
        <v>0.113021129475479</v>
      </c>
      <c r="AC585" s="19" t="n">
        <v>0.135252857460365</v>
      </c>
      <c r="AD585" s="19" t="n">
        <v>0.0625475474626598</v>
      </c>
      <c r="AE585" s="19"/>
      <c r="AF585" s="19" t="n">
        <v>0.181494049432339</v>
      </c>
      <c r="AG585" s="19" t="n">
        <v>0.0172843939133895</v>
      </c>
      <c r="AH585" s="19" t="n">
        <v>0.0582266820611048</v>
      </c>
      <c r="AI585" s="19" t="n">
        <v>0.151524245654934</v>
      </c>
      <c r="AJ585" s="19" t="n">
        <v>0.0448426341060841</v>
      </c>
      <c r="AK585" s="19" t="n">
        <v>0.0857969874757376</v>
      </c>
      <c r="AL585" s="19" t="n">
        <v>0.0873564079725967</v>
      </c>
      <c r="AM585" s="19" t="n">
        <v>0</v>
      </c>
      <c r="AN585" s="19" t="n">
        <v>0.230760234461068</v>
      </c>
      <c r="AO585" s="19" t="n">
        <v>0.144499692137347</v>
      </c>
      <c r="AP585" s="19" t="n">
        <v>0.0885444276578322</v>
      </c>
      <c r="AQ585" s="19" t="n">
        <v>0.0960700067345226</v>
      </c>
      <c r="AR585" s="19" t="n">
        <v>0</v>
      </c>
      <c r="AS585" s="19" t="n">
        <v>0</v>
      </c>
      <c r="AT585" s="19" t="n">
        <v>0</v>
      </c>
      <c r="AU585" s="19" t="n">
        <v>0</v>
      </c>
      <c r="AV585" s="19" t="n">
        <v>0.195491110655052</v>
      </c>
      <c r="AW585" s="19" t="n">
        <v>0</v>
      </c>
      <c r="AX585" s="19" t="n">
        <v>0</v>
      </c>
    </row>
    <row r="586">
      <c r="B586" t="s">
        <v>270</v>
      </c>
      <c r="C586" s="19" t="n">
        <v>0.18402520588839</v>
      </c>
      <c r="D586" s="19" t="n">
        <v>0.211327568653162</v>
      </c>
      <c r="E586" s="19" t="n">
        <v>0.231994358333356</v>
      </c>
      <c r="F586" s="19" t="n">
        <v>0.185656919884241</v>
      </c>
      <c r="G586" s="19" t="n">
        <v>0.160854129881247</v>
      </c>
      <c r="H586" s="19" t="n">
        <v>0.120985555364891</v>
      </c>
      <c r="I586" s="19" t="n">
        <v>0.0884683490053101</v>
      </c>
      <c r="J586" s="19"/>
      <c r="K586" s="19" t="n">
        <v>0.164378953726341</v>
      </c>
      <c r="L586" s="19" t="n">
        <v>0.202292819408561</v>
      </c>
      <c r="M586" s="19"/>
      <c r="N586" s="19" t="n">
        <v>0.243681039144964</v>
      </c>
      <c r="O586" s="19" t="n">
        <v>0.169508021892549</v>
      </c>
      <c r="P586" s="19" t="n">
        <v>0.0787616608176093</v>
      </c>
      <c r="Q586" s="19" t="n">
        <v>0.109605695821896</v>
      </c>
      <c r="R586" s="19" t="n">
        <v>0.0972172281535208</v>
      </c>
      <c r="S586" s="19" t="n">
        <v>0.209324915744351</v>
      </c>
      <c r="T586" s="19" t="n">
        <v>0.220749432885823</v>
      </c>
      <c r="U586" s="19" t="n">
        <v>0.14994280173184</v>
      </c>
      <c r="V586" s="19" t="n">
        <v>0.195054879900237</v>
      </c>
      <c r="W586" s="19" t="n">
        <v>0.179485239302898</v>
      </c>
      <c r="X586" s="19" t="n">
        <v>0.223649444740964</v>
      </c>
      <c r="Y586" s="19" t="n">
        <v>0.3614613530815</v>
      </c>
      <c r="Z586" s="19"/>
      <c r="AA586" s="19" t="n">
        <v>0.197579067994212</v>
      </c>
      <c r="AB586" s="19" t="n">
        <v>0.162169547559411</v>
      </c>
      <c r="AC586" s="19" t="n">
        <v>0.170489325623436</v>
      </c>
      <c r="AD586" s="19" t="n">
        <v>0.206493112178553</v>
      </c>
      <c r="AE586" s="19"/>
      <c r="AF586" s="19" t="n">
        <v>0.250461129129323</v>
      </c>
      <c r="AG586" s="19" t="n">
        <v>0.150993236307815</v>
      </c>
      <c r="AH586" s="19" t="n">
        <v>0.124051747848809</v>
      </c>
      <c r="AI586" s="19" t="n">
        <v>0.26750390061816</v>
      </c>
      <c r="AJ586" s="19" t="n">
        <v>0.304126068855817</v>
      </c>
      <c r="AK586" s="19" t="n">
        <v>0.176213071422358</v>
      </c>
      <c r="AL586" s="19" t="n">
        <v>0.258357115132077</v>
      </c>
      <c r="AM586" s="19" t="n">
        <v>0</v>
      </c>
      <c r="AN586" s="19" t="n">
        <v>0.116834052012196</v>
      </c>
      <c r="AO586" s="19" t="n">
        <v>0.181420376547504</v>
      </c>
      <c r="AP586" s="19" t="n">
        <v>0.141095492443698</v>
      </c>
      <c r="AQ586" s="19" t="n">
        <v>0.120429220049953</v>
      </c>
      <c r="AR586" s="19" t="n">
        <v>0.24719347390471</v>
      </c>
      <c r="AS586" s="19" t="n">
        <v>0</v>
      </c>
      <c r="AT586" s="19" t="n">
        <v>1</v>
      </c>
      <c r="AU586" s="19" t="n">
        <v>1</v>
      </c>
      <c r="AV586" s="19" t="n">
        <v>0.416942204507905</v>
      </c>
      <c r="AW586" s="19" t="n">
        <v>0</v>
      </c>
      <c r="AX586" s="19" t="n">
        <v>0</v>
      </c>
    </row>
    <row r="587">
      <c r="B587" t="s">
        <v>271</v>
      </c>
      <c r="C587" s="19" t="n">
        <v>0.186925025342721</v>
      </c>
      <c r="D587" s="19" t="n">
        <v>0.225889001124291</v>
      </c>
      <c r="E587" s="19" t="n">
        <v>0.190326722327449</v>
      </c>
      <c r="F587" s="19" t="n">
        <v>0.171466252301468</v>
      </c>
      <c r="G587" s="19" t="n">
        <v>0.216424201758771</v>
      </c>
      <c r="H587" s="19" t="n">
        <v>0.127680652667264</v>
      </c>
      <c r="I587" s="19" t="n">
        <v>0.141724525394403</v>
      </c>
      <c r="J587" s="19"/>
      <c r="K587" s="19" t="n">
        <v>0.196420043831803</v>
      </c>
      <c r="L587" s="19" t="n">
        <v>0.178791894007268</v>
      </c>
      <c r="M587" s="19"/>
      <c r="N587" s="19" t="n">
        <v>0.184185780136146</v>
      </c>
      <c r="O587" s="19" t="n">
        <v>0.218328731789729</v>
      </c>
      <c r="P587" s="19" t="n">
        <v>0.14556815489946</v>
      </c>
      <c r="Q587" s="19" t="n">
        <v>0.175583653129444</v>
      </c>
      <c r="R587" s="19" t="n">
        <v>0.173871503054389</v>
      </c>
      <c r="S587" s="19" t="n">
        <v>0.188564633673902</v>
      </c>
      <c r="T587" s="19" t="n">
        <v>0.148230842427162</v>
      </c>
      <c r="U587" s="19" t="n">
        <v>0.222526546843488</v>
      </c>
      <c r="V587" s="19" t="n">
        <v>0.202255578340115</v>
      </c>
      <c r="W587" s="19" t="n">
        <v>0.221756600491955</v>
      </c>
      <c r="X587" s="19" t="n">
        <v>0.254272403520763</v>
      </c>
      <c r="Y587" s="19" t="n">
        <v>0.0946812156985473</v>
      </c>
      <c r="Z587" s="19"/>
      <c r="AA587" s="19" t="n">
        <v>0.208306704676259</v>
      </c>
      <c r="AB587" s="19" t="n">
        <v>0.181575536514806</v>
      </c>
      <c r="AC587" s="19" t="n">
        <v>0.188919821292739</v>
      </c>
      <c r="AD587" s="19" t="n">
        <v>0.170648018002193</v>
      </c>
      <c r="AE587" s="19"/>
      <c r="AF587" s="19" t="n">
        <v>0.192337573797637</v>
      </c>
      <c r="AG587" s="19" t="n">
        <v>0.179007071996357</v>
      </c>
      <c r="AH587" s="19" t="n">
        <v>0.179944555702506</v>
      </c>
      <c r="AI587" s="19" t="n">
        <v>0.223997664430398</v>
      </c>
      <c r="AJ587" s="19" t="n">
        <v>0.143944132348649</v>
      </c>
      <c r="AK587" s="19" t="n">
        <v>0.199139221935702</v>
      </c>
      <c r="AL587" s="19" t="n">
        <v>0.14565529753014</v>
      </c>
      <c r="AM587" s="19" t="n">
        <v>1</v>
      </c>
      <c r="AN587" s="19" t="n">
        <v>0.262683462854403</v>
      </c>
      <c r="AO587" s="19" t="n">
        <v>0.219082516676852</v>
      </c>
      <c r="AP587" s="19" t="n">
        <v>0.146902465573778</v>
      </c>
      <c r="AQ587" s="19" t="n">
        <v>0.0952041223809107</v>
      </c>
      <c r="AR587" s="19" t="n">
        <v>0.191219098864645</v>
      </c>
      <c r="AS587" s="19" t="n">
        <v>0.379673041271864</v>
      </c>
      <c r="AT587" s="19" t="n">
        <v>0</v>
      </c>
      <c r="AU587" s="19" t="n">
        <v>0</v>
      </c>
      <c r="AV587" s="19" t="n">
        <v>0</v>
      </c>
      <c r="AW587" s="19" t="n">
        <v>0</v>
      </c>
      <c r="AX587" s="19" t="n">
        <v>0</v>
      </c>
    </row>
    <row r="588">
      <c r="B588" t="s">
        <v>272</v>
      </c>
      <c r="C588" s="19" t="n">
        <v>0.139720822372357</v>
      </c>
      <c r="D588" s="19" t="n">
        <v>0.0746972235917347</v>
      </c>
      <c r="E588" s="19" t="n">
        <v>0.107969106622728</v>
      </c>
      <c r="F588" s="19" t="n">
        <v>0.191811535071942</v>
      </c>
      <c r="G588" s="19" t="n">
        <v>0.12315945487751</v>
      </c>
      <c r="H588" s="19" t="n">
        <v>0.198386282136465</v>
      </c>
      <c r="I588" s="19" t="n">
        <v>0.199108648187325</v>
      </c>
      <c r="J588" s="19"/>
      <c r="K588" s="19" t="n">
        <v>0.15423369397651</v>
      </c>
      <c r="L588" s="19" t="n">
        <v>0.126921446215353</v>
      </c>
      <c r="M588" s="19"/>
      <c r="N588" s="19" t="n">
        <v>0.102989952546272</v>
      </c>
      <c r="O588" s="19" t="n">
        <v>0.143299085755657</v>
      </c>
      <c r="P588" s="19" t="n">
        <v>0.114095891739065</v>
      </c>
      <c r="Q588" s="19" t="n">
        <v>0.165600614081673</v>
      </c>
      <c r="R588" s="19" t="n">
        <v>0.155320819203498</v>
      </c>
      <c r="S588" s="19" t="n">
        <v>0.161741824018421</v>
      </c>
      <c r="T588" s="19" t="n">
        <v>0.0788561960358668</v>
      </c>
      <c r="U588" s="19" t="n">
        <v>0.223821575205194</v>
      </c>
      <c r="V588" s="19" t="n">
        <v>0.226059561257225</v>
      </c>
      <c r="W588" s="19" t="n">
        <v>0.077000199524639</v>
      </c>
      <c r="X588" s="19" t="n">
        <v>0.157017890476773</v>
      </c>
      <c r="Y588" s="19" t="n">
        <v>0.0494090481397962</v>
      </c>
      <c r="Z588" s="19"/>
      <c r="AA588" s="19" t="n">
        <v>0.147440961895351</v>
      </c>
      <c r="AB588" s="19" t="n">
        <v>0.143199747252962</v>
      </c>
      <c r="AC588" s="19" t="n">
        <v>0.147288189836025</v>
      </c>
      <c r="AD588" s="19" t="n">
        <v>0.118101683385508</v>
      </c>
      <c r="AE588" s="19"/>
      <c r="AF588" s="19" t="n">
        <v>0.078180084884824</v>
      </c>
      <c r="AG588" s="19" t="n">
        <v>0.171385029500204</v>
      </c>
      <c r="AH588" s="19" t="n">
        <v>0.273480924064316</v>
      </c>
      <c r="AI588" s="19" t="n">
        <v>0.0682561453971027</v>
      </c>
      <c r="AJ588" s="19" t="n">
        <v>0.0436673807322469</v>
      </c>
      <c r="AK588" s="19" t="n">
        <v>0.175492900936662</v>
      </c>
      <c r="AL588" s="19" t="n">
        <v>0.20093873800832</v>
      </c>
      <c r="AM588" s="19" t="n">
        <v>0</v>
      </c>
      <c r="AN588" s="19" t="n">
        <v>0.113384795861147</v>
      </c>
      <c r="AO588" s="19" t="n">
        <v>0.0747294472547951</v>
      </c>
      <c r="AP588" s="19" t="n">
        <v>0.0447429950721239</v>
      </c>
      <c r="AQ588" s="19" t="n">
        <v>0.141118451195703</v>
      </c>
      <c r="AR588" s="19" t="n">
        <v>0.19013943706809</v>
      </c>
      <c r="AS588" s="19" t="n">
        <v>0.129491335971861</v>
      </c>
      <c r="AT588" s="19" t="n">
        <v>0</v>
      </c>
      <c r="AU588" s="19" t="n">
        <v>0</v>
      </c>
      <c r="AV588" s="19" t="n">
        <v>0.159333969142837</v>
      </c>
      <c r="AW588" s="19" t="n">
        <v>1</v>
      </c>
      <c r="AX588" s="19" t="n">
        <v>0.47651000548194</v>
      </c>
    </row>
    <row r="589">
      <c r="B589" t="s">
        <v>273</v>
      </c>
      <c r="C589" s="19" t="n">
        <v>0.0905684338947219</v>
      </c>
      <c r="D589" s="19" t="n">
        <v>0.0575955428522198</v>
      </c>
      <c r="E589" s="19" t="n">
        <v>0.0743975236681738</v>
      </c>
      <c r="F589" s="19" t="n">
        <v>0.0869249922028096</v>
      </c>
      <c r="G589" s="19" t="n">
        <v>0.125539306816084</v>
      </c>
      <c r="H589" s="19" t="n">
        <v>0.13073079241548</v>
      </c>
      <c r="I589" s="19" t="n">
        <v>0.0929163940690216</v>
      </c>
      <c r="J589" s="19"/>
      <c r="K589" s="19" t="n">
        <v>0.101771653144819</v>
      </c>
      <c r="L589" s="19" t="n">
        <v>0.080644353828557</v>
      </c>
      <c r="M589" s="19"/>
      <c r="N589" s="19" t="n">
        <v>0.0491084325580055</v>
      </c>
      <c r="O589" s="19" t="n">
        <v>0.112402425946117</v>
      </c>
      <c r="P589" s="19" t="n">
        <v>0.0629477188520117</v>
      </c>
      <c r="Q589" s="19" t="n">
        <v>0.134634897816957</v>
      </c>
      <c r="R589" s="19" t="n">
        <v>0.092298759919637</v>
      </c>
      <c r="S589" s="19" t="n">
        <v>0.140709196790714</v>
      </c>
      <c r="T589" s="19" t="n">
        <v>0.102471802687747</v>
      </c>
      <c r="U589" s="19" t="n">
        <v>0.0633292567617003</v>
      </c>
      <c r="V589" s="19" t="n">
        <v>0.073627191745514</v>
      </c>
      <c r="W589" s="19" t="n">
        <v>0.126101481960101</v>
      </c>
      <c r="X589" s="19" t="n">
        <v>0.0645597536847556</v>
      </c>
      <c r="Y589" s="19" t="n">
        <v>0.0437007429420735</v>
      </c>
      <c r="Z589" s="19"/>
      <c r="AA589" s="19" t="n">
        <v>0.0818119743396944</v>
      </c>
      <c r="AB589" s="19" t="n">
        <v>0.0911346384375473</v>
      </c>
      <c r="AC589" s="19" t="n">
        <v>0.0881369810077212</v>
      </c>
      <c r="AD589" s="19" t="n">
        <v>0.102919060372042</v>
      </c>
      <c r="AE589" s="19"/>
      <c r="AF589" s="19" t="n">
        <v>0.0697308623686417</v>
      </c>
      <c r="AG589" s="19" t="n">
        <v>0.12403639387503</v>
      </c>
      <c r="AH589" s="19" t="n">
        <v>0.0907978260589892</v>
      </c>
      <c r="AI589" s="19" t="n">
        <v>0.0155500229427584</v>
      </c>
      <c r="AJ589" s="19" t="n">
        <v>0.0486751695750894</v>
      </c>
      <c r="AK589" s="19" t="n">
        <v>0.086740851125576</v>
      </c>
      <c r="AL589" s="19" t="n">
        <v>0.0651959871975005</v>
      </c>
      <c r="AM589" s="19" t="n">
        <v>0</v>
      </c>
      <c r="AN589" s="19" t="n">
        <v>0.0886325530697467</v>
      </c>
      <c r="AO589" s="19" t="n">
        <v>0.0965670181856262</v>
      </c>
      <c r="AP589" s="19" t="n">
        <v>0.0944304773317679</v>
      </c>
      <c r="AQ589" s="19" t="n">
        <v>0.133644874417597</v>
      </c>
      <c r="AR589" s="19" t="n">
        <v>0.188686444311356</v>
      </c>
      <c r="AS589" s="19" t="n">
        <v>0.0977758487100899</v>
      </c>
      <c r="AT589" s="19" t="n">
        <v>0</v>
      </c>
      <c r="AU589" s="19" t="n">
        <v>0</v>
      </c>
      <c r="AV589" s="19" t="n">
        <v>0</v>
      </c>
      <c r="AW589" s="19" t="n">
        <v>0</v>
      </c>
      <c r="AX589" s="19" t="n">
        <v>0</v>
      </c>
    </row>
    <row r="590">
      <c r="B590" t="s">
        <v>274</v>
      </c>
      <c r="C590" s="19" t="n">
        <v>0.139966284656462</v>
      </c>
      <c r="D590" s="19" t="n">
        <v>0.105472779415102</v>
      </c>
      <c r="E590" s="19" t="n">
        <v>0.0675476669715132</v>
      </c>
      <c r="F590" s="19" t="n">
        <v>0.130034709068459</v>
      </c>
      <c r="G590" s="19" t="n">
        <v>0.168422057917231</v>
      </c>
      <c r="H590" s="19" t="n">
        <v>0.256443536234714</v>
      </c>
      <c r="I590" s="19" t="n">
        <v>0.279579447301458</v>
      </c>
      <c r="J590" s="19"/>
      <c r="K590" s="19" t="n">
        <v>0.12822283870378</v>
      </c>
      <c r="L590" s="19" t="n">
        <v>0.14843971468435</v>
      </c>
      <c r="M590" s="19"/>
      <c r="N590" s="19" t="n">
        <v>0.0729329082593536</v>
      </c>
      <c r="O590" s="19" t="n">
        <v>0.0875796947120619</v>
      </c>
      <c r="P590" s="19" t="n">
        <v>0.186716065069464</v>
      </c>
      <c r="Q590" s="19" t="n">
        <v>0.187245224107424</v>
      </c>
      <c r="R590" s="19" t="n">
        <v>0.191423955514961</v>
      </c>
      <c r="S590" s="19" t="n">
        <v>0.118428332105278</v>
      </c>
      <c r="T590" s="19" t="n">
        <v>0.188707818633861</v>
      </c>
      <c r="U590" s="19" t="n">
        <v>0.138974368177553</v>
      </c>
      <c r="V590" s="19" t="n">
        <v>0.107867165902226</v>
      </c>
      <c r="W590" s="19" t="n">
        <v>0.17082079890184</v>
      </c>
      <c r="X590" s="19" t="n">
        <v>0.242330588689815</v>
      </c>
      <c r="Y590" s="19" t="n">
        <v>0.127635524916827</v>
      </c>
      <c r="Z590" s="19"/>
      <c r="AA590" s="19" t="n">
        <v>0.117150579052147</v>
      </c>
      <c r="AB590" s="19" t="n">
        <v>0.170544818694431</v>
      </c>
      <c r="AC590" s="19" t="n">
        <v>0.110551157512847</v>
      </c>
      <c r="AD590" s="19" t="n">
        <v>0.166275615209593</v>
      </c>
      <c r="AE590" s="19"/>
      <c r="AF590" s="19" t="n">
        <v>0.0240501793035894</v>
      </c>
      <c r="AG590" s="19" t="n">
        <v>0.205405668303633</v>
      </c>
      <c r="AH590" s="19" t="n">
        <v>0.154727492475796</v>
      </c>
      <c r="AI590" s="19" t="n">
        <v>0.0339112974509637</v>
      </c>
      <c r="AJ590" s="19" t="n">
        <v>0.191522544472951</v>
      </c>
      <c r="AK590" s="19" t="n">
        <v>0.248509351591329</v>
      </c>
      <c r="AL590" s="19" t="n">
        <v>0.0835923228037108</v>
      </c>
      <c r="AM590" s="19" t="n">
        <v>0</v>
      </c>
      <c r="AN590" s="19" t="n">
        <v>0.115649764325638</v>
      </c>
      <c r="AO590" s="19" t="n">
        <v>0.111443703175002</v>
      </c>
      <c r="AP590" s="19" t="n">
        <v>0.241367680263115</v>
      </c>
      <c r="AQ590" s="19" t="n">
        <v>0.215012874465271</v>
      </c>
      <c r="AR590" s="19" t="n">
        <v>0.182761545851199</v>
      </c>
      <c r="AS590" s="19" t="n">
        <v>0.136812381430027</v>
      </c>
      <c r="AT590" s="19" t="n">
        <v>0</v>
      </c>
      <c r="AU590" s="19" t="n">
        <v>0</v>
      </c>
      <c r="AV590" s="19" t="n">
        <v>0</v>
      </c>
      <c r="AW590" s="19" t="n">
        <v>0</v>
      </c>
      <c r="AX590" s="19" t="n">
        <v>0</v>
      </c>
    </row>
    <row r="591">
      <c r="B591" t="s">
        <v>116</v>
      </c>
      <c r="C591" s="19" t="n">
        <v>0.0528897138197631</v>
      </c>
      <c r="D591" s="19" t="n">
        <v>0.0557537663171692</v>
      </c>
      <c r="E591" s="19" t="n">
        <v>0.0445970514129043</v>
      </c>
      <c r="F591" s="19" t="n">
        <v>0.0296607815718093</v>
      </c>
      <c r="G591" s="19" t="n">
        <v>0.0447186982200697</v>
      </c>
      <c r="H591" s="19" t="n">
        <v>0.0830964469065495</v>
      </c>
      <c r="I591" s="19" t="n">
        <v>0.128586626310456</v>
      </c>
      <c r="J591" s="19"/>
      <c r="K591" s="19" t="n">
        <v>0.0526241504012782</v>
      </c>
      <c r="L591" s="19" t="n">
        <v>0.0532637310456914</v>
      </c>
      <c r="M591" s="19"/>
      <c r="N591" s="19" t="n">
        <v>0.0405954203172439</v>
      </c>
      <c r="O591" s="19" t="n">
        <v>0.0561624003627892</v>
      </c>
      <c r="P591" s="19" t="n">
        <v>0.109826569391016</v>
      </c>
      <c r="Q591" s="19" t="n">
        <v>0.0752104086025289</v>
      </c>
      <c r="R591" s="19" t="n">
        <v>0.0485402589191866</v>
      </c>
      <c r="S591" s="19" t="n">
        <v>0.0120743811576017</v>
      </c>
      <c r="T591" s="19" t="n">
        <v>0.0171052451162723</v>
      </c>
      <c r="U591" s="19" t="n">
        <v>0.0583065041684976</v>
      </c>
      <c r="V591" s="19" t="n">
        <v>0.0357055579021232</v>
      </c>
      <c r="W591" s="19" t="n">
        <v>0.114455645544541</v>
      </c>
      <c r="X591" s="19" t="n">
        <v>0.0581699188869283</v>
      </c>
      <c r="Y591" s="19" t="n">
        <v>0.0452282677132599</v>
      </c>
      <c r="Z591" s="19"/>
      <c r="AA591" s="19" t="n">
        <v>0.0457380687241862</v>
      </c>
      <c r="AB591" s="19" t="n">
        <v>0.0766804148010619</v>
      </c>
      <c r="AC591" s="19" t="n">
        <v>0.0352483341050275</v>
      </c>
      <c r="AD591" s="19" t="n">
        <v>0.0563332149216466</v>
      </c>
      <c r="AE591" s="19"/>
      <c r="AF591" s="19" t="n">
        <v>0.0513196156862475</v>
      </c>
      <c r="AG591" s="19" t="n">
        <v>0.0811415715713451</v>
      </c>
      <c r="AH591" s="19" t="n">
        <v>0.0399372866261381</v>
      </c>
      <c r="AI591" s="19" t="n">
        <v>0.0327423543658198</v>
      </c>
      <c r="AJ591" s="19" t="n">
        <v>0.0474711446714361</v>
      </c>
      <c r="AK591" s="19" t="n">
        <v>0</v>
      </c>
      <c r="AL591" s="19" t="n">
        <v>0.0434543841824095</v>
      </c>
      <c r="AM591" s="19" t="n">
        <v>0</v>
      </c>
      <c r="AN591" s="19" t="n">
        <v>0.0153850337610949</v>
      </c>
      <c r="AO591" s="19" t="n">
        <v>0.0479950772160453</v>
      </c>
      <c r="AP591" s="19" t="n">
        <v>0.0957093121910355</v>
      </c>
      <c r="AQ591" s="19" t="n">
        <v>0.0807586130680691</v>
      </c>
      <c r="AR591" s="19" t="n">
        <v>0</v>
      </c>
      <c r="AS591" s="19" t="n">
        <v>0.119488582294331</v>
      </c>
      <c r="AT591" s="19" t="n">
        <v>0</v>
      </c>
      <c r="AU591" s="19" t="n">
        <v>0</v>
      </c>
      <c r="AV591" s="19" t="n">
        <v>0</v>
      </c>
      <c r="AW591" s="19" t="n">
        <v>0</v>
      </c>
      <c r="AX591" s="19" t="n">
        <v>0</v>
      </c>
    </row>
    <row r="592">
      <c r="B592" t="s">
        <v>275</v>
      </c>
      <c r="C592" s="19" t="n">
        <v>0.0157112072439249</v>
      </c>
      <c r="D592" s="19" t="n">
        <v>0.0386951170991179</v>
      </c>
      <c r="E592" s="19" t="n">
        <v>0.0112060781546878</v>
      </c>
      <c r="F592" s="19" t="n">
        <v>0</v>
      </c>
      <c r="G592" s="19" t="n">
        <v>0</v>
      </c>
      <c r="H592" s="19" t="n">
        <v>0.0255689031133933</v>
      </c>
      <c r="I592" s="19" t="n">
        <v>0.0548322505348285</v>
      </c>
      <c r="J592" s="19"/>
      <c r="K592" s="19" t="n">
        <v>0.0173044365078884</v>
      </c>
      <c r="L592" s="19" t="n">
        <v>0.0143070257445311</v>
      </c>
      <c r="M592" s="19"/>
      <c r="N592" s="19" t="n">
        <v>0.0258727893823857</v>
      </c>
      <c r="O592" s="19" t="n">
        <v>0.0137621086926446</v>
      </c>
      <c r="P592" s="19" t="n">
        <v>0.0141458488970165</v>
      </c>
      <c r="Q592" s="19" t="n">
        <v>0.0155166566669152</v>
      </c>
      <c r="R592" s="19" t="n">
        <v>0.0287750089790188</v>
      </c>
      <c r="S592" s="19" t="n">
        <v>0</v>
      </c>
      <c r="T592" s="19" t="n">
        <v>0.0339848565017335</v>
      </c>
      <c r="U592" s="19" t="n">
        <v>0</v>
      </c>
      <c r="V592" s="19" t="n">
        <v>0.0134901974621921</v>
      </c>
      <c r="W592" s="19" t="n">
        <v>0.0182122797960736</v>
      </c>
      <c r="X592" s="19" t="n">
        <v>0</v>
      </c>
      <c r="Y592" s="19" t="n">
        <v>0</v>
      </c>
      <c r="Z592" s="19"/>
      <c r="AA592" s="19" t="n">
        <v>0.0142393542057468</v>
      </c>
      <c r="AB592" s="19" t="n">
        <v>0.0110908164241699</v>
      </c>
      <c r="AC592" s="19" t="n">
        <v>0.0179381697819963</v>
      </c>
      <c r="AD592" s="19" t="n">
        <v>0.0143989480430134</v>
      </c>
      <c r="AE592" s="19"/>
      <c r="AF592" s="19" t="n">
        <v>0.0122940402643451</v>
      </c>
      <c r="AG592" s="19" t="n">
        <v>0.0147202530561115</v>
      </c>
      <c r="AH592" s="19" t="n">
        <v>0</v>
      </c>
      <c r="AI592" s="19" t="n">
        <v>0</v>
      </c>
      <c r="AJ592" s="19" t="n">
        <v>0.0467209659737768</v>
      </c>
      <c r="AK592" s="19" t="n">
        <v>0</v>
      </c>
      <c r="AL592" s="19" t="n">
        <v>0.0121481028235499</v>
      </c>
      <c r="AM592" s="19" t="n">
        <v>0</v>
      </c>
      <c r="AN592" s="19" t="n">
        <v>0</v>
      </c>
      <c r="AO592" s="19" t="n">
        <v>0.0513836551936534</v>
      </c>
      <c r="AP592" s="19" t="n">
        <v>0</v>
      </c>
      <c r="AQ592" s="19" t="n">
        <v>0.0386579869126128</v>
      </c>
      <c r="AR592" s="19" t="n">
        <v>0</v>
      </c>
      <c r="AS592" s="19" t="n">
        <v>0</v>
      </c>
      <c r="AT592" s="19" t="n">
        <v>0</v>
      </c>
      <c r="AU592" s="19" t="n">
        <v>0</v>
      </c>
      <c r="AV592" s="19" t="n">
        <v>0</v>
      </c>
      <c r="AW592" s="19" t="n">
        <v>0</v>
      </c>
      <c r="AX592" s="19" t="n">
        <v>0</v>
      </c>
    </row>
    <row r="593">
      <c r="C593" s="19"/>
      <c r="D593" s="19"/>
      <c r="E593" s="19"/>
      <c r="F593" s="19"/>
      <c r="G593" s="19"/>
      <c r="H593" s="19"/>
      <c r="I593" s="19"/>
      <c r="J593" s="19"/>
      <c r="K593" s="19"/>
      <c r="L593" s="19"/>
      <c r="M593" s="19"/>
      <c r="N593" s="19"/>
      <c r="O593" s="19"/>
      <c r="P593" s="19"/>
      <c r="Q593" s="19"/>
      <c r="R593" s="19"/>
      <c r="S593" s="19"/>
      <c r="T593" s="19"/>
      <c r="U593" s="19"/>
      <c r="V593" s="19"/>
      <c r="W593" s="19"/>
      <c r="X593" s="19"/>
      <c r="Y593" s="19"/>
      <c r="Z593" s="19"/>
      <c r="AA593" s="19"/>
      <c r="AB593" s="19"/>
      <c r="AC593" s="19"/>
      <c r="AD593" s="19"/>
      <c r="AE593" s="19"/>
      <c r="AF593" s="19"/>
      <c r="AG593" s="19"/>
      <c r="AH593" s="19"/>
      <c r="AI593" s="19"/>
      <c r="AJ593" s="19"/>
      <c r="AK593" s="19"/>
      <c r="AL593" s="19"/>
      <c r="AM593" s="19"/>
      <c r="AN593" s="19"/>
      <c r="AO593" s="19"/>
      <c r="AP593" s="19"/>
      <c r="AQ593" s="19"/>
      <c r="AR593" s="19"/>
      <c r="AS593" s="19"/>
      <c r="AT593" s="19"/>
      <c r="AU593" s="19"/>
      <c r="AV593" s="19"/>
      <c r="AW593" s="19"/>
      <c r="AX593" s="19"/>
    </row>
    <row r="594">
      <c r="B594" s="7" t="s">
        <v>291</v>
      </c>
      <c r="C594" s="19"/>
      <c r="D594" s="19"/>
      <c r="E594" s="19"/>
      <c r="F594" s="19"/>
      <c r="G594" s="19"/>
      <c r="H594" s="19"/>
      <c r="I594" s="19"/>
      <c r="J594" s="19"/>
      <c r="K594" s="19"/>
      <c r="L594" s="19"/>
      <c r="M594" s="19"/>
      <c r="N594" s="19"/>
      <c r="O594" s="19"/>
      <c r="P594" s="19"/>
      <c r="Q594" s="19"/>
      <c r="R594" s="19"/>
      <c r="S594" s="19"/>
      <c r="T594" s="19"/>
      <c r="U594" s="19"/>
      <c r="V594" s="19"/>
      <c r="W594" s="19"/>
      <c r="X594" s="19"/>
      <c r="Y594" s="19"/>
      <c r="Z594" s="19"/>
      <c r="AA594" s="19"/>
      <c r="AB594" s="19"/>
      <c r="AC594" s="19"/>
      <c r="AD594" s="19"/>
      <c r="AE594" s="19"/>
      <c r="AF594" s="19"/>
      <c r="AG594" s="19"/>
      <c r="AH594" s="19"/>
      <c r="AI594" s="19"/>
      <c r="AJ594" s="19"/>
      <c r="AK594" s="19"/>
      <c r="AL594" s="19"/>
      <c r="AM594" s="19"/>
      <c r="AN594" s="19"/>
      <c r="AO594" s="19"/>
      <c r="AP594" s="19"/>
      <c r="AQ594" s="19"/>
      <c r="AR594" s="19"/>
      <c r="AS594" s="19"/>
      <c r="AT594" s="19"/>
      <c r="AU594" s="19"/>
      <c r="AV594" s="19"/>
      <c r="AW594" s="19"/>
      <c r="AX594" s="19"/>
    </row>
    <row r="595">
      <c r="B595" s="23" t="s">
        <v>277</v>
      </c>
      <c r="C595" s="19"/>
      <c r="D595" s="19"/>
      <c r="E595" s="19"/>
      <c r="F595" s="19"/>
      <c r="G595" s="19"/>
      <c r="H595" s="19"/>
      <c r="I595" s="19"/>
      <c r="J595" s="19"/>
      <c r="K595" s="19"/>
      <c r="L595" s="19"/>
      <c r="M595" s="19"/>
      <c r="N595" s="19"/>
      <c r="O595" s="19"/>
      <c r="P595" s="19"/>
      <c r="Q595" s="19"/>
      <c r="R595" s="19"/>
      <c r="S595" s="19"/>
      <c r="T595" s="19"/>
      <c r="U595" s="19"/>
      <c r="V595" s="19"/>
      <c r="W595" s="19"/>
      <c r="X595" s="19"/>
      <c r="Y595" s="19"/>
      <c r="Z595" s="19"/>
      <c r="AA595" s="19"/>
      <c r="AB595" s="19"/>
      <c r="AC595" s="19"/>
      <c r="AD595" s="19"/>
      <c r="AE595" s="19"/>
      <c r="AF595" s="19"/>
      <c r="AG595" s="19"/>
      <c r="AH595" s="19"/>
      <c r="AI595" s="19"/>
      <c r="AJ595" s="19"/>
      <c r="AK595" s="19"/>
      <c r="AL595" s="19"/>
      <c r="AM595" s="19"/>
      <c r="AN595" s="19"/>
      <c r="AO595" s="19"/>
      <c r="AP595" s="19"/>
      <c r="AQ595" s="19"/>
      <c r="AR595" s="19"/>
      <c r="AS595" s="19"/>
      <c r="AT595" s="19"/>
      <c r="AU595" s="19"/>
      <c r="AV595" s="19"/>
      <c r="AW595" s="19"/>
      <c r="AX595" s="19"/>
    </row>
    <row r="596">
      <c r="B596" t="s">
        <v>278</v>
      </c>
      <c r="C596" s="19" t="n">
        <v>0.160916255375696</v>
      </c>
      <c r="D596" s="19" t="n">
        <v>0.154011022684138</v>
      </c>
      <c r="E596" s="19" t="n">
        <v>0.126694574211089</v>
      </c>
      <c r="F596" s="19" t="n">
        <v>0.153933845040227</v>
      </c>
      <c r="G596" s="19" t="n">
        <v>0.20534247265475</v>
      </c>
      <c r="H596" s="19" t="n">
        <v>0.210499581861221</v>
      </c>
      <c r="I596" s="19" t="n">
        <v>0.142489637286658</v>
      </c>
      <c r="J596" s="19"/>
      <c r="K596" s="19" t="n">
        <v>0.109063764813491</v>
      </c>
      <c r="L596" s="19" t="n">
        <v>0.208311155128356</v>
      </c>
      <c r="M596" s="19"/>
      <c r="N596" s="19" t="n">
        <v>0.127124047022455</v>
      </c>
      <c r="O596" s="19" t="n">
        <v>0.149858006730834</v>
      </c>
      <c r="P596" s="19" t="n">
        <v>0.192440109591552</v>
      </c>
      <c r="Q596" s="19" t="n">
        <v>0.167729030516359</v>
      </c>
      <c r="R596" s="19" t="n">
        <v>0.187654246459924</v>
      </c>
      <c r="S596" s="19" t="n">
        <v>0.173674916149359</v>
      </c>
      <c r="T596" s="19" t="n">
        <v>0.0848343530109546</v>
      </c>
      <c r="U596" s="19" t="n">
        <v>0.172159920681692</v>
      </c>
      <c r="V596" s="19" t="n">
        <v>0.147212307025482</v>
      </c>
      <c r="W596" s="19" t="n">
        <v>0.242612138638</v>
      </c>
      <c r="X596" s="19" t="n">
        <v>0.198306873941101</v>
      </c>
      <c r="Y596" s="19" t="n">
        <v>0.132830043470744</v>
      </c>
      <c r="Z596" s="19"/>
      <c r="AA596" s="19" t="n">
        <v>0.135551619134912</v>
      </c>
      <c r="AB596" s="19" t="n">
        <v>0.196895103409783</v>
      </c>
      <c r="AC596" s="19" t="n">
        <v>0.141360600126849</v>
      </c>
      <c r="AD596" s="19" t="n">
        <v>0.175455448667806</v>
      </c>
      <c r="AE596" s="19"/>
      <c r="AF596" s="19" t="n">
        <v>0.103013362087729</v>
      </c>
      <c r="AG596" s="19" t="n">
        <v>0.203523841436263</v>
      </c>
      <c r="AH596" s="19" t="n">
        <v>0.26164967996885</v>
      </c>
      <c r="AI596" s="19" t="n">
        <v>0.170097509618475</v>
      </c>
      <c r="AJ596" s="19" t="n">
        <v>0.0871669171046864</v>
      </c>
      <c r="AK596" s="19" t="n">
        <v>0.198639493452044</v>
      </c>
      <c r="AL596" s="19" t="n">
        <v>0.166800992288443</v>
      </c>
      <c r="AM596" s="19" t="n">
        <v>0</v>
      </c>
      <c r="AN596" s="19" t="n">
        <v>0.0821407627698538</v>
      </c>
      <c r="AO596" s="19" t="n">
        <v>0.152770352406318</v>
      </c>
      <c r="AP596" s="19" t="n">
        <v>0.139729543733167</v>
      </c>
      <c r="AQ596" s="19" t="n">
        <v>0.133522731182145</v>
      </c>
      <c r="AR596" s="19" t="n">
        <v>0.182761545851199</v>
      </c>
      <c r="AS596" s="19" t="n">
        <v>0.140213090022902</v>
      </c>
      <c r="AT596" s="19" t="n">
        <v>0</v>
      </c>
      <c r="AU596" s="19" t="n">
        <v>0</v>
      </c>
      <c r="AV596" s="19" t="n">
        <v>0</v>
      </c>
      <c r="AW596" s="19" t="n">
        <v>0</v>
      </c>
      <c r="AX596" s="19" t="n">
        <v>0</v>
      </c>
    </row>
    <row r="597">
      <c r="B597" t="s">
        <v>279</v>
      </c>
      <c r="C597" s="19" t="n">
        <v>0.156886671708512</v>
      </c>
      <c r="D597" s="19" t="n">
        <v>0.202523189398234</v>
      </c>
      <c r="E597" s="19" t="n">
        <v>0.098943938171337</v>
      </c>
      <c r="F597" s="19" t="n">
        <v>0.20570468936124</v>
      </c>
      <c r="G597" s="19" t="n">
        <v>0.133021979976693</v>
      </c>
      <c r="H597" s="19" t="n">
        <v>0.158793387035861</v>
      </c>
      <c r="I597" s="19" t="n">
        <v>0.163850789204795</v>
      </c>
      <c r="J597" s="19"/>
      <c r="K597" s="19" t="n">
        <v>0.238135044090687</v>
      </c>
      <c r="L597" s="19" t="n">
        <v>0.0836543250496471</v>
      </c>
      <c r="M597" s="19"/>
      <c r="N597" s="19" t="n">
        <v>0.176372751652146</v>
      </c>
      <c r="O597" s="19" t="n">
        <v>0.185284867881563</v>
      </c>
      <c r="P597" s="19" t="n">
        <v>0.0781589620003741</v>
      </c>
      <c r="Q597" s="19" t="n">
        <v>0.0907515692099862</v>
      </c>
      <c r="R597" s="19" t="n">
        <v>0.138267770063169</v>
      </c>
      <c r="S597" s="19" t="n">
        <v>0.150925251483458</v>
      </c>
      <c r="T597" s="19" t="n">
        <v>0.0994135577997666</v>
      </c>
      <c r="U597" s="19" t="n">
        <v>0.174812589461098</v>
      </c>
      <c r="V597" s="19" t="n">
        <v>0.231472978089434</v>
      </c>
      <c r="W597" s="19" t="n">
        <v>0.171844951547145</v>
      </c>
      <c r="X597" s="19" t="n">
        <v>0.180012525103102</v>
      </c>
      <c r="Y597" s="19" t="n">
        <v>0.190130372005065</v>
      </c>
      <c r="Z597" s="19"/>
      <c r="AA597" s="19" t="n">
        <v>0.162036883911015</v>
      </c>
      <c r="AB597" s="19" t="n">
        <v>0.143826382346931</v>
      </c>
      <c r="AC597" s="19" t="n">
        <v>0.143216697014157</v>
      </c>
      <c r="AD597" s="19" t="n">
        <v>0.179592756855994</v>
      </c>
      <c r="AE597" s="19"/>
      <c r="AF597" s="19" t="n">
        <v>0.117014318750929</v>
      </c>
      <c r="AG597" s="19" t="n">
        <v>0.134429606837814</v>
      </c>
      <c r="AH597" s="19" t="n">
        <v>0.300141527045274</v>
      </c>
      <c r="AI597" s="19" t="n">
        <v>0.0934383728513427</v>
      </c>
      <c r="AJ597" s="19" t="n">
        <v>0.0832462540096707</v>
      </c>
      <c r="AK597" s="19" t="n">
        <v>0.13498887263795</v>
      </c>
      <c r="AL597" s="19" t="n">
        <v>0.237591338881544</v>
      </c>
      <c r="AM597" s="19" t="n">
        <v>0</v>
      </c>
      <c r="AN597" s="19" t="n">
        <v>0.205457620572963</v>
      </c>
      <c r="AO597" s="19" t="n">
        <v>0.124288618576866</v>
      </c>
      <c r="AP597" s="19" t="n">
        <v>0.0397037642865244</v>
      </c>
      <c r="AQ597" s="19" t="n">
        <v>0.149445112934338</v>
      </c>
      <c r="AR597" s="19" t="n">
        <v>0.19013943706809</v>
      </c>
      <c r="AS597" s="19" t="n">
        <v>0.366574535868896</v>
      </c>
      <c r="AT597" s="19" t="n">
        <v>0</v>
      </c>
      <c r="AU597" s="19" t="n">
        <v>0</v>
      </c>
      <c r="AV597" s="19" t="n">
        <v>0.392591767067897</v>
      </c>
      <c r="AW597" s="19" t="n">
        <v>0</v>
      </c>
      <c r="AX597" s="19" t="n">
        <v>0</v>
      </c>
    </row>
    <row r="598">
      <c r="B598" t="s">
        <v>280</v>
      </c>
      <c r="C598" s="19" t="n">
        <v>0.115261438202591</v>
      </c>
      <c r="D598" s="19" t="n">
        <v>0.074456294900705</v>
      </c>
      <c r="E598" s="19" t="n">
        <v>0.0751147395865199</v>
      </c>
      <c r="F598" s="19" t="n">
        <v>0.162357063347284</v>
      </c>
      <c r="G598" s="19" t="n">
        <v>0.112406423153396</v>
      </c>
      <c r="H598" s="19" t="n">
        <v>0.128719977933298</v>
      </c>
      <c r="I598" s="19" t="n">
        <v>0.192860716346613</v>
      </c>
      <c r="J598" s="19"/>
      <c r="K598" s="19" t="n">
        <v>0.101877355008141</v>
      </c>
      <c r="L598" s="19" t="n">
        <v>0.127680835268319</v>
      </c>
      <c r="M598" s="19"/>
      <c r="N598" s="19" t="n">
        <v>0.110088442400032</v>
      </c>
      <c r="O598" s="19" t="n">
        <v>0.089978246285474</v>
      </c>
      <c r="P598" s="19" t="n">
        <v>0.145851270189369</v>
      </c>
      <c r="Q598" s="19" t="n">
        <v>0.142672862998253</v>
      </c>
      <c r="R598" s="19" t="n">
        <v>0.109542372599216</v>
      </c>
      <c r="S598" s="19" t="n">
        <v>0.0950597511494479</v>
      </c>
      <c r="T598" s="19" t="n">
        <v>0.132400329957803</v>
      </c>
      <c r="U598" s="19" t="n">
        <v>0.134779002856122</v>
      </c>
      <c r="V598" s="19" t="n">
        <v>0.144290619049244</v>
      </c>
      <c r="W598" s="19" t="n">
        <v>0.0182822145361221</v>
      </c>
      <c r="X598" s="19" t="n">
        <v>0.163925691671843</v>
      </c>
      <c r="Y598" s="19" t="n">
        <v>0.134066072833392</v>
      </c>
      <c r="Z598" s="19"/>
      <c r="AA598" s="19" t="n">
        <v>0.135471028496458</v>
      </c>
      <c r="AB598" s="19" t="n">
        <v>0.103524257653118</v>
      </c>
      <c r="AC598" s="19" t="n">
        <v>0.117293979606288</v>
      </c>
      <c r="AD598" s="19" t="n">
        <v>0.105006960822119</v>
      </c>
      <c r="AE598" s="19"/>
      <c r="AF598" s="19" t="n">
        <v>0.109667065377287</v>
      </c>
      <c r="AG598" s="19" t="n">
        <v>0.155776550501888</v>
      </c>
      <c r="AH598" s="19" t="n">
        <v>0.146263207716479</v>
      </c>
      <c r="AI598" s="19" t="n">
        <v>0.135764883454771</v>
      </c>
      <c r="AJ598" s="19" t="n">
        <v>0</v>
      </c>
      <c r="AK598" s="19" t="n">
        <v>0.202884803600761</v>
      </c>
      <c r="AL598" s="19" t="n">
        <v>0.0936672913845464</v>
      </c>
      <c r="AM598" s="19" t="n">
        <v>0</v>
      </c>
      <c r="AN598" s="19" t="n">
        <v>0.115513317179549</v>
      </c>
      <c r="AO598" s="19" t="n">
        <v>0.0757470996174088</v>
      </c>
      <c r="AP598" s="19" t="n">
        <v>0</v>
      </c>
      <c r="AQ598" s="19" t="n">
        <v>0.0830929586325341</v>
      </c>
      <c r="AR598" s="19" t="n">
        <v>0</v>
      </c>
      <c r="AS598" s="19" t="n">
        <v>0</v>
      </c>
      <c r="AT598" s="19" t="n">
        <v>0</v>
      </c>
      <c r="AU598" s="19" t="n">
        <v>0</v>
      </c>
      <c r="AV598" s="19" t="n">
        <v>0.159333969142837</v>
      </c>
      <c r="AW598" s="19" t="n">
        <v>0</v>
      </c>
      <c r="AX598" s="19" t="n">
        <v>0</v>
      </c>
    </row>
    <row r="599">
      <c r="B599" t="s">
        <v>281</v>
      </c>
      <c r="C599" s="19" t="n">
        <v>0.0790144111156942</v>
      </c>
      <c r="D599" s="19" t="n">
        <v>0.024671314055335</v>
      </c>
      <c r="E599" s="19" t="n">
        <v>0.0998380120327319</v>
      </c>
      <c r="F599" s="19" t="n">
        <v>0.0591169162429024</v>
      </c>
      <c r="G599" s="19" t="n">
        <v>0.104456924129687</v>
      </c>
      <c r="H599" s="19" t="n">
        <v>0.0660858951379196</v>
      </c>
      <c r="I599" s="19" t="n">
        <v>0.14522590050808</v>
      </c>
      <c r="J599" s="19"/>
      <c r="K599" s="19" t="n">
        <v>0.0709091461030473</v>
      </c>
      <c r="L599" s="19" t="n">
        <v>0.0865587032270406</v>
      </c>
      <c r="M599" s="19"/>
      <c r="N599" s="19" t="n">
        <v>0.0653393658549271</v>
      </c>
      <c r="O599" s="19" t="n">
        <v>0.085879468426522</v>
      </c>
      <c r="P599" s="19" t="n">
        <v>0.0608731300026996</v>
      </c>
      <c r="Q599" s="19" t="n">
        <v>0.0467947528644979</v>
      </c>
      <c r="R599" s="19" t="n">
        <v>0.112127629333052</v>
      </c>
      <c r="S599" s="19" t="n">
        <v>0.0700729959357065</v>
      </c>
      <c r="T599" s="19" t="n">
        <v>0.0820417228764058</v>
      </c>
      <c r="U599" s="19" t="n">
        <v>0.0602948816231848</v>
      </c>
      <c r="V599" s="19" t="n">
        <v>0.0998899229252077</v>
      </c>
      <c r="W599" s="19" t="n">
        <v>0.0780964396231346</v>
      </c>
      <c r="X599" s="19" t="n">
        <v>0.0934993446208776</v>
      </c>
      <c r="Y599" s="19" t="n">
        <v>0.134176271600952</v>
      </c>
      <c r="Z599" s="19"/>
      <c r="AA599" s="19" t="n">
        <v>0.0975502431774062</v>
      </c>
      <c r="AB599" s="19" t="n">
        <v>0.0768810744265696</v>
      </c>
      <c r="AC599" s="19" t="n">
        <v>0.0835527731930106</v>
      </c>
      <c r="AD599" s="19" t="n">
        <v>0.0585225937470278</v>
      </c>
      <c r="AE599" s="19"/>
      <c r="AF599" s="19" t="n">
        <v>0.116683964100337</v>
      </c>
      <c r="AG599" s="19" t="n">
        <v>0.102907923215101</v>
      </c>
      <c r="AH599" s="19" t="n">
        <v>0.043003068706652</v>
      </c>
      <c r="AI599" s="19" t="n">
        <v>0.0329523899180764</v>
      </c>
      <c r="AJ599" s="19" t="n">
        <v>0.101238771006966</v>
      </c>
      <c r="AK599" s="19" t="n">
        <v>0.108599901593099</v>
      </c>
      <c r="AL599" s="19" t="n">
        <v>0.0303192794076621</v>
      </c>
      <c r="AM599" s="19" t="n">
        <v>0</v>
      </c>
      <c r="AN599" s="19" t="n">
        <v>0.115290127301684</v>
      </c>
      <c r="AO599" s="19" t="n">
        <v>0.0522248711709201</v>
      </c>
      <c r="AP599" s="19" t="n">
        <v>0.047761317900889</v>
      </c>
      <c r="AQ599" s="19" t="n">
        <v>0.0613318436776523</v>
      </c>
      <c r="AR599" s="19" t="n">
        <v>0</v>
      </c>
      <c r="AS599" s="19" t="n">
        <v>0.129491335971861</v>
      </c>
      <c r="AT599" s="19" t="n">
        <v>0</v>
      </c>
      <c r="AU599" s="19" t="n">
        <v>1</v>
      </c>
      <c r="AV599" s="19" t="n">
        <v>0</v>
      </c>
      <c r="AW599" s="19" t="n">
        <v>0</v>
      </c>
      <c r="AX599" s="19" t="n">
        <v>0</v>
      </c>
    </row>
    <row r="600">
      <c r="B600" t="s">
        <v>282</v>
      </c>
      <c r="C600" s="19" t="n">
        <v>0.0566697424843214</v>
      </c>
      <c r="D600" s="19" t="n">
        <v>0.0740529423656422</v>
      </c>
      <c r="E600" s="19" t="n">
        <v>0.0763597465669246</v>
      </c>
      <c r="F600" s="19" t="n">
        <v>0.0469968705334049</v>
      </c>
      <c r="G600" s="19" t="n">
        <v>0.0507800158926998</v>
      </c>
      <c r="H600" s="19" t="n">
        <v>0.037771239439886</v>
      </c>
      <c r="I600" s="19" t="n">
        <v>0.0173492189640937</v>
      </c>
      <c r="J600" s="19"/>
      <c r="K600" s="19" t="n">
        <v>0.0300005597531756</v>
      </c>
      <c r="L600" s="19" t="n">
        <v>0.0784589643602083</v>
      </c>
      <c r="M600" s="19"/>
      <c r="N600" s="19" t="n">
        <v>0.0575585110266987</v>
      </c>
      <c r="O600" s="19" t="n">
        <v>0.072437451657203</v>
      </c>
      <c r="P600" s="19" t="n">
        <v>0</v>
      </c>
      <c r="Q600" s="19" t="n">
        <v>0.121664189430144</v>
      </c>
      <c r="R600" s="19" t="n">
        <v>0.0625161023184872</v>
      </c>
      <c r="S600" s="19" t="n">
        <v>0.0379708298930226</v>
      </c>
      <c r="T600" s="19" t="n">
        <v>0.0677058507720054</v>
      </c>
      <c r="U600" s="19" t="n">
        <v>0.0876386989201532</v>
      </c>
      <c r="V600" s="19" t="n">
        <v>0.04751712865645</v>
      </c>
      <c r="W600" s="19" t="n">
        <v>0.0701457415989645</v>
      </c>
      <c r="X600" s="19" t="n">
        <v>0</v>
      </c>
      <c r="Y600" s="19" t="n">
        <v>0.0441286150057125</v>
      </c>
      <c r="Z600" s="19"/>
      <c r="AA600" s="19" t="n">
        <v>0.0482372335705463</v>
      </c>
      <c r="AB600" s="19" t="n">
        <v>0.0724810149075552</v>
      </c>
      <c r="AC600" s="19" t="n">
        <v>0.0452306613387599</v>
      </c>
      <c r="AD600" s="19" t="n">
        <v>0.0628273583838517</v>
      </c>
      <c r="AE600" s="19"/>
      <c r="AF600" s="19" t="n">
        <v>0.0469278000536354</v>
      </c>
      <c r="AG600" s="19" t="n">
        <v>0.0549359999439588</v>
      </c>
      <c r="AH600" s="19" t="n">
        <v>0</v>
      </c>
      <c r="AI600" s="19" t="n">
        <v>0.144885324581381</v>
      </c>
      <c r="AJ600" s="19" t="n">
        <v>0</v>
      </c>
      <c r="AK600" s="19" t="n">
        <v>0.118633229974361</v>
      </c>
      <c r="AL600" s="19" t="n">
        <v>0.115787518062311</v>
      </c>
      <c r="AM600" s="19" t="n">
        <v>0</v>
      </c>
      <c r="AN600" s="19" t="n">
        <v>0.0429902820016118</v>
      </c>
      <c r="AO600" s="19" t="n">
        <v>0.0356541823103328</v>
      </c>
      <c r="AP600" s="19" t="n">
        <v>0.0979979902391962</v>
      </c>
      <c r="AQ600" s="19" t="n">
        <v>0</v>
      </c>
      <c r="AR600" s="19" t="n">
        <v>0</v>
      </c>
      <c r="AS600" s="19" t="n">
        <v>0</v>
      </c>
      <c r="AT600" s="19" t="n">
        <v>0</v>
      </c>
      <c r="AU600" s="19" t="n">
        <v>0</v>
      </c>
      <c r="AV600" s="19" t="n">
        <v>0</v>
      </c>
      <c r="AW600" s="19" t="n">
        <v>0</v>
      </c>
      <c r="AX600" s="19" t="n">
        <v>0</v>
      </c>
    </row>
    <row r="601">
      <c r="B601" t="s">
        <v>283</v>
      </c>
      <c r="C601" s="19" t="n">
        <v>0.0683031132403669</v>
      </c>
      <c r="D601" s="19" t="n">
        <v>0.0587375187191487</v>
      </c>
      <c r="E601" s="19" t="n">
        <v>0.0856025909618446</v>
      </c>
      <c r="F601" s="19" t="n">
        <v>0.0769648977859418</v>
      </c>
      <c r="G601" s="19" t="n">
        <v>0.087015183232388</v>
      </c>
      <c r="H601" s="19" t="n">
        <v>0.0103894329271622</v>
      </c>
      <c r="I601" s="19" t="n">
        <v>0.0331295782604312</v>
      </c>
      <c r="J601" s="19"/>
      <c r="K601" s="19" t="n">
        <v>0.0694658878191315</v>
      </c>
      <c r="L601" s="19" t="n">
        <v>0.0674216238525912</v>
      </c>
      <c r="M601" s="19"/>
      <c r="N601" s="19" t="n">
        <v>0.0981828579145461</v>
      </c>
      <c r="O601" s="19" t="n">
        <v>0.0263816306517298</v>
      </c>
      <c r="P601" s="19" t="n">
        <v>0.091390362400252</v>
      </c>
      <c r="Q601" s="19" t="n">
        <v>0.0756693042702684</v>
      </c>
      <c r="R601" s="19" t="n">
        <v>0.0607500018283955</v>
      </c>
      <c r="S601" s="19" t="n">
        <v>0.0927068299986799</v>
      </c>
      <c r="T601" s="19" t="n">
        <v>0.0888992976088077</v>
      </c>
      <c r="U601" s="19" t="n">
        <v>0</v>
      </c>
      <c r="V601" s="19" t="n">
        <v>0.0371459750128179</v>
      </c>
      <c r="W601" s="19" t="n">
        <v>0.0752515843020027</v>
      </c>
      <c r="X601" s="19" t="n">
        <v>0.0608663064821503</v>
      </c>
      <c r="Y601" s="19" t="n">
        <v>0.0393089475291591</v>
      </c>
      <c r="Z601" s="19"/>
      <c r="AA601" s="19" t="n">
        <v>0.0881456608877612</v>
      </c>
      <c r="AB601" s="19" t="n">
        <v>0.0270133415533496</v>
      </c>
      <c r="AC601" s="19" t="n">
        <v>0.0825205754062288</v>
      </c>
      <c r="AD601" s="19" t="n">
        <v>0.0680596155535028</v>
      </c>
      <c r="AE601" s="19"/>
      <c r="AF601" s="19" t="n">
        <v>0.0443718680139172</v>
      </c>
      <c r="AG601" s="19" t="n">
        <v>0.0403644430451337</v>
      </c>
      <c r="AH601" s="19" t="n">
        <v>0.0386724349756996</v>
      </c>
      <c r="AI601" s="19" t="n">
        <v>0.116421715051079</v>
      </c>
      <c r="AJ601" s="19" t="n">
        <v>0.138994506045839</v>
      </c>
      <c r="AK601" s="19" t="n">
        <v>0.0832416488058566</v>
      </c>
      <c r="AL601" s="19" t="n">
        <v>0.0422513675377418</v>
      </c>
      <c r="AM601" s="19" t="n">
        <v>0</v>
      </c>
      <c r="AN601" s="19" t="n">
        <v>0.102579134876617</v>
      </c>
      <c r="AO601" s="19" t="n">
        <v>0.0714029043048932</v>
      </c>
      <c r="AP601" s="19" t="n">
        <v>0.0885444276578322</v>
      </c>
      <c r="AQ601" s="19" t="n">
        <v>0.0771501849464244</v>
      </c>
      <c r="AR601" s="19" t="n">
        <v>0.191219098864645</v>
      </c>
      <c r="AS601" s="19" t="n">
        <v>0.226962227814514</v>
      </c>
      <c r="AT601" s="19" t="n">
        <v>1</v>
      </c>
      <c r="AU601" s="19" t="n">
        <v>0</v>
      </c>
      <c r="AV601" s="19" t="n">
        <v>0</v>
      </c>
      <c r="AW601" s="19" t="n">
        <v>0</v>
      </c>
      <c r="AX601" s="19" t="n">
        <v>0</v>
      </c>
    </row>
    <row r="602">
      <c r="B602" t="s">
        <v>284</v>
      </c>
      <c r="C602" s="19" t="n">
        <v>0.0754712471629796</v>
      </c>
      <c r="D602" s="19" t="n">
        <v>0.145276623883068</v>
      </c>
      <c r="E602" s="19" t="n">
        <v>0.0590054009094076</v>
      </c>
      <c r="F602" s="19" t="n">
        <v>0.0339847395551907</v>
      </c>
      <c r="G602" s="19" t="n">
        <v>0.0523208722280232</v>
      </c>
      <c r="H602" s="19" t="n">
        <v>0.130305454878462</v>
      </c>
      <c r="I602" s="19" t="n">
        <v>0.0889199901582359</v>
      </c>
      <c r="J602" s="19"/>
      <c r="K602" s="19" t="n">
        <v>0.0902286080802961</v>
      </c>
      <c r="L602" s="19" t="n">
        <v>0.0622883073981556</v>
      </c>
      <c r="M602" s="19"/>
      <c r="N602" s="19" t="n">
        <v>0.0720750423617566</v>
      </c>
      <c r="O602" s="19" t="n">
        <v>0.0992378449543352</v>
      </c>
      <c r="P602" s="19" t="n">
        <v>0.049911943599719</v>
      </c>
      <c r="Q602" s="19" t="n">
        <v>0.108418818209458</v>
      </c>
      <c r="R602" s="19" t="n">
        <v>0.0759734653957673</v>
      </c>
      <c r="S602" s="19" t="n">
        <v>0.0959243027814909</v>
      </c>
      <c r="T602" s="19" t="n">
        <v>0.0705206133552948</v>
      </c>
      <c r="U602" s="19" t="n">
        <v>0.108590034871292</v>
      </c>
      <c r="V602" s="19" t="n">
        <v>0.0488469782279667</v>
      </c>
      <c r="W602" s="19" t="n">
        <v>0.0576813357654389</v>
      </c>
      <c r="X602" s="19" t="n">
        <v>0.029341540442081</v>
      </c>
      <c r="Y602" s="19" t="n">
        <v>0.0989556320328085</v>
      </c>
      <c r="Z602" s="19"/>
      <c r="AA602" s="19" t="n">
        <v>0.103234054796451</v>
      </c>
      <c r="AB602" s="19" t="n">
        <v>0.0550210064298231</v>
      </c>
      <c r="AC602" s="19" t="n">
        <v>0.0957206250464407</v>
      </c>
      <c r="AD602" s="19" t="n">
        <v>0.0417526497165622</v>
      </c>
      <c r="AE602" s="19"/>
      <c r="AF602" s="19" t="n">
        <v>0.106048279282663</v>
      </c>
      <c r="AG602" s="19" t="n">
        <v>0.0926878290330599</v>
      </c>
      <c r="AH602" s="19" t="n">
        <v>0.0186493580159503</v>
      </c>
      <c r="AI602" s="19" t="n">
        <v>0.0347985469046623</v>
      </c>
      <c r="AJ602" s="19" t="n">
        <v>0.169389013018613</v>
      </c>
      <c r="AK602" s="19" t="n">
        <v>0.0253495407007005</v>
      </c>
      <c r="AL602" s="19" t="n">
        <v>0.0616718910542246</v>
      </c>
      <c r="AM602" s="19" t="n">
        <v>0</v>
      </c>
      <c r="AN602" s="19" t="n">
        <v>0.0276054374173059</v>
      </c>
      <c r="AO602" s="19" t="n">
        <v>0.0888691533010595</v>
      </c>
      <c r="AP602" s="19" t="n">
        <v>0.146577639722428</v>
      </c>
      <c r="AQ602" s="19" t="n">
        <v>0.0950207872893786</v>
      </c>
      <c r="AR602" s="19" t="n">
        <v>0</v>
      </c>
      <c r="AS602" s="19" t="n">
        <v>0</v>
      </c>
      <c r="AT602" s="19" t="n">
        <v>0</v>
      </c>
      <c r="AU602" s="19" t="n">
        <v>0</v>
      </c>
      <c r="AV602" s="19" t="n">
        <v>0.21984154809506</v>
      </c>
      <c r="AW602" s="19" t="n">
        <v>0</v>
      </c>
      <c r="AX602" s="19" t="n">
        <v>0.47651000548194</v>
      </c>
    </row>
    <row r="603">
      <c r="B603" t="s">
        <v>285</v>
      </c>
      <c r="C603" s="19" t="n">
        <v>0.0587530247498823</v>
      </c>
      <c r="D603" s="19" t="n">
        <v>0.0485296757139671</v>
      </c>
      <c r="E603" s="19" t="n">
        <v>0.0372517939483085</v>
      </c>
      <c r="F603" s="19" t="n">
        <v>0.0705357676910704</v>
      </c>
      <c r="G603" s="19" t="n">
        <v>0.0930425009319603</v>
      </c>
      <c r="H603" s="19" t="n">
        <v>0.0728605542937915</v>
      </c>
      <c r="I603" s="19" t="n">
        <v>0.0169494666811111</v>
      </c>
      <c r="J603" s="19"/>
      <c r="K603" s="19" t="n">
        <v>0.0513403291753159</v>
      </c>
      <c r="L603" s="19" t="n">
        <v>0.06561861568053</v>
      </c>
      <c r="M603" s="19"/>
      <c r="N603" s="19" t="n">
        <v>0.0749735680951744</v>
      </c>
      <c r="O603" s="19" t="n">
        <v>0.0608246634507544</v>
      </c>
      <c r="P603" s="19" t="n">
        <v>0.0817884822933016</v>
      </c>
      <c r="Q603" s="19" t="n">
        <v>0.0802114238527571</v>
      </c>
      <c r="R603" s="19" t="n">
        <v>0.0323265423924808</v>
      </c>
      <c r="S603" s="19" t="n">
        <v>0.0474883506653311</v>
      </c>
      <c r="T603" s="19" t="n">
        <v>0.0366363701511007</v>
      </c>
      <c r="U603" s="19" t="n">
        <v>0.0280458497399574</v>
      </c>
      <c r="V603" s="19" t="n">
        <v>0.0707612887401165</v>
      </c>
      <c r="W603" s="19" t="n">
        <v>0.0189567108201037</v>
      </c>
      <c r="X603" s="19" t="n">
        <v>0.0682291294727972</v>
      </c>
      <c r="Y603" s="19" t="n">
        <v>0.0876381146633992</v>
      </c>
      <c r="Z603" s="19"/>
      <c r="AA603" s="19" t="n">
        <v>0.0478266411512604</v>
      </c>
      <c r="AB603" s="19" t="n">
        <v>0.0509603849088887</v>
      </c>
      <c r="AC603" s="19" t="n">
        <v>0.0882378035656739</v>
      </c>
      <c r="AD603" s="19" t="n">
        <v>0.0492261763950962</v>
      </c>
      <c r="AE603" s="19"/>
      <c r="AF603" s="19" t="n">
        <v>0.0548681686856813</v>
      </c>
      <c r="AG603" s="19" t="n">
        <v>0.0634126811307533</v>
      </c>
      <c r="AH603" s="19" t="n">
        <v>0.04188089314225</v>
      </c>
      <c r="AI603" s="19" t="n">
        <v>0.0148149256200821</v>
      </c>
      <c r="AJ603" s="19" t="n">
        <v>0</v>
      </c>
      <c r="AK603" s="19" t="n">
        <v>0</v>
      </c>
      <c r="AL603" s="19" t="n">
        <v>0.0266871045549867</v>
      </c>
      <c r="AM603" s="19" t="n">
        <v>0</v>
      </c>
      <c r="AN603" s="19" t="n">
        <v>0.131833233157208</v>
      </c>
      <c r="AO603" s="19" t="n">
        <v>0.0908723688967399</v>
      </c>
      <c r="AP603" s="19" t="n">
        <v>0</v>
      </c>
      <c r="AQ603" s="19" t="n">
        <v>0.0808742774289632</v>
      </c>
      <c r="AR603" s="19" t="n">
        <v>0.435879918216066</v>
      </c>
      <c r="AS603" s="19" t="n">
        <v>0</v>
      </c>
      <c r="AT603" s="19" t="n">
        <v>0</v>
      </c>
      <c r="AU603" s="19" t="n">
        <v>0</v>
      </c>
      <c r="AV603" s="19" t="n">
        <v>0</v>
      </c>
      <c r="AW603" s="19" t="n">
        <v>0</v>
      </c>
      <c r="AX603" s="19" t="n">
        <v>0</v>
      </c>
    </row>
    <row r="604">
      <c r="B604" t="s">
        <v>286</v>
      </c>
      <c r="C604" s="19" t="n">
        <v>0.0366619931128613</v>
      </c>
      <c r="D604" s="19" t="n">
        <v>0.0229923086899547</v>
      </c>
      <c r="E604" s="19" t="n">
        <v>0.0670332037225675</v>
      </c>
      <c r="F604" s="19" t="n">
        <v>0.0347054384339069</v>
      </c>
      <c r="G604" s="19" t="n">
        <v>0.0147627250964718</v>
      </c>
      <c r="H604" s="19" t="n">
        <v>0.0388862139285638</v>
      </c>
      <c r="I604" s="19" t="n">
        <v>0.0167346107632731</v>
      </c>
      <c r="J604" s="19"/>
      <c r="K604" s="19" t="n">
        <v>0.0221400808780769</v>
      </c>
      <c r="L604" s="19" t="n">
        <v>0.0499143114999261</v>
      </c>
      <c r="M604" s="19"/>
      <c r="N604" s="19" t="n">
        <v>0.0245922153419134</v>
      </c>
      <c r="O604" s="19" t="n">
        <v>0.0428778903124048</v>
      </c>
      <c r="P604" s="19" t="n">
        <v>0.0307121293031752</v>
      </c>
      <c r="Q604" s="19" t="n">
        <v>0.013689380414074</v>
      </c>
      <c r="R604" s="19" t="n">
        <v>0.0315940462588715</v>
      </c>
      <c r="S604" s="19" t="n">
        <v>0.0234981381294062</v>
      </c>
      <c r="T604" s="19" t="n">
        <v>0.0328262349076453</v>
      </c>
      <c r="U604" s="19" t="n">
        <v>0.0592099056126284</v>
      </c>
      <c r="V604" s="19" t="n">
        <v>0.0371296598206461</v>
      </c>
      <c r="W604" s="19" t="n">
        <v>0.0852841493540244</v>
      </c>
      <c r="X604" s="19" t="n">
        <v>0.0600073068542054</v>
      </c>
      <c r="Y604" s="19" t="n">
        <v>0.0441286150057125</v>
      </c>
      <c r="Z604" s="19"/>
      <c r="AA604" s="19" t="n">
        <v>0.0101912589375851</v>
      </c>
      <c r="AB604" s="19" t="n">
        <v>0.0613810767958209</v>
      </c>
      <c r="AC604" s="19" t="n">
        <v>0.022695249374277</v>
      </c>
      <c r="AD604" s="19" t="n">
        <v>0.055415975471479</v>
      </c>
      <c r="AE604" s="19"/>
      <c r="AF604" s="19" t="n">
        <v>0.0119042169887897</v>
      </c>
      <c r="AG604" s="19" t="n">
        <v>0.0249979347359475</v>
      </c>
      <c r="AH604" s="19" t="n">
        <v>0.0181659288700628</v>
      </c>
      <c r="AI604" s="19" t="n">
        <v>0.0364137078505704</v>
      </c>
      <c r="AJ604" s="19" t="n">
        <v>0.0436439504128441</v>
      </c>
      <c r="AK604" s="19" t="n">
        <v>0</v>
      </c>
      <c r="AL604" s="19" t="n">
        <v>0.05546299497916</v>
      </c>
      <c r="AM604" s="19" t="n">
        <v>0</v>
      </c>
      <c r="AN604" s="19" t="n">
        <v>0.0443732522799534</v>
      </c>
      <c r="AO604" s="19" t="n">
        <v>0.0986722887375039</v>
      </c>
      <c r="AP604" s="19" t="n">
        <v>0.0463047653116011</v>
      </c>
      <c r="AQ604" s="19" t="n">
        <v>0.0369629638844679</v>
      </c>
      <c r="AR604" s="19" t="n">
        <v>0</v>
      </c>
      <c r="AS604" s="19" t="n">
        <v>0</v>
      </c>
      <c r="AT604" s="19" t="n">
        <v>0</v>
      </c>
      <c r="AU604" s="19" t="n">
        <v>0</v>
      </c>
      <c r="AV604" s="19" t="n">
        <v>0</v>
      </c>
      <c r="AW604" s="19" t="n">
        <v>0</v>
      </c>
      <c r="AX604" s="19" t="n">
        <v>0</v>
      </c>
    </row>
    <row r="605">
      <c r="B605" t="s">
        <v>287</v>
      </c>
      <c r="C605" s="19" t="n">
        <v>0.037460928540468</v>
      </c>
      <c r="D605" s="19" t="n">
        <v>0.0491548872785232</v>
      </c>
      <c r="E605" s="19" t="n">
        <v>0.0676526105865895</v>
      </c>
      <c r="F605" s="19" t="n">
        <v>0.0173625405321416</v>
      </c>
      <c r="G605" s="19" t="n">
        <v>0.0305879596226012</v>
      </c>
      <c r="H605" s="19" t="n">
        <v>0.0141876939745191</v>
      </c>
      <c r="I605" s="19" t="n">
        <v>0.0147837591971975</v>
      </c>
      <c r="J605" s="19"/>
      <c r="K605" s="19" t="n">
        <v>0.0365532003348034</v>
      </c>
      <c r="L605" s="19" t="n">
        <v>0.0383779770200399</v>
      </c>
      <c r="M605" s="19"/>
      <c r="N605" s="19" t="n">
        <v>0.0580289768517929</v>
      </c>
      <c r="O605" s="19" t="n">
        <v>0.012691095514483</v>
      </c>
      <c r="P605" s="19" t="n">
        <v>0.0496465143886654</v>
      </c>
      <c r="Q605" s="19" t="n">
        <v>0.0339442532624592</v>
      </c>
      <c r="R605" s="19" t="n">
        <v>0.0473225447837569</v>
      </c>
      <c r="S605" s="19" t="n">
        <v>0.0353624236284265</v>
      </c>
      <c r="T605" s="19" t="n">
        <v>0.0703011421687658</v>
      </c>
      <c r="U605" s="19" t="n">
        <v>0.0279385662811004</v>
      </c>
      <c r="V605" s="19" t="n">
        <v>0.0369420568200482</v>
      </c>
      <c r="W605" s="19" t="n">
        <v>0</v>
      </c>
      <c r="X605" s="19" t="n">
        <v>0.0303504294969692</v>
      </c>
      <c r="Y605" s="19" t="n">
        <v>0</v>
      </c>
      <c r="Z605" s="19"/>
      <c r="AA605" s="19" t="n">
        <v>0.014375780406817</v>
      </c>
      <c r="AB605" s="19" t="n">
        <v>0.0445210399541294</v>
      </c>
      <c r="AC605" s="19" t="n">
        <v>0.0524096933115201</v>
      </c>
      <c r="AD605" s="19" t="n">
        <v>0.0406955852299531</v>
      </c>
      <c r="AE605" s="19"/>
      <c r="AF605" s="19" t="n">
        <v>0.103766730478563</v>
      </c>
      <c r="AG605" s="19" t="n">
        <v>0.00956748069113143</v>
      </c>
      <c r="AH605" s="19" t="n">
        <v>0.0372202495704323</v>
      </c>
      <c r="AI605" s="19" t="n">
        <v>0.050555532922475</v>
      </c>
      <c r="AJ605" s="19" t="n">
        <v>0.0961767388391474</v>
      </c>
      <c r="AK605" s="19" t="n">
        <v>0.0321949183396767</v>
      </c>
      <c r="AL605" s="19" t="n">
        <v>0.0548571563783855</v>
      </c>
      <c r="AM605" s="19" t="n">
        <v>0</v>
      </c>
      <c r="AN605" s="19" t="n">
        <v>0.0159687103188641</v>
      </c>
      <c r="AO605" s="19" t="n">
        <v>0</v>
      </c>
      <c r="AP605" s="19" t="n">
        <v>0.101205800960899</v>
      </c>
      <c r="AQ605" s="19" t="n">
        <v>0.019886768006683</v>
      </c>
      <c r="AR605" s="19" t="n">
        <v>0</v>
      </c>
      <c r="AS605" s="19" t="n">
        <v>0.136758810321828</v>
      </c>
      <c r="AT605" s="19" t="n">
        <v>0</v>
      </c>
      <c r="AU605" s="19" t="n">
        <v>0</v>
      </c>
      <c r="AV605" s="19" t="n">
        <v>0.228232715694206</v>
      </c>
      <c r="AW605" s="19" t="n">
        <v>0</v>
      </c>
      <c r="AX605" s="19" t="n">
        <v>0</v>
      </c>
    </row>
    <row r="606">
      <c r="B606" t="s">
        <v>288</v>
      </c>
      <c r="C606" s="19" t="n">
        <v>0.0384924617005258</v>
      </c>
      <c r="D606" s="19" t="n">
        <v>0.0254182675794845</v>
      </c>
      <c r="E606" s="19" t="n">
        <v>0.0543425677854205</v>
      </c>
      <c r="F606" s="19" t="n">
        <v>0.0420788734592369</v>
      </c>
      <c r="G606" s="19" t="n">
        <v>0.0382540265843278</v>
      </c>
      <c r="H606" s="19" t="n">
        <v>0.025014533520044</v>
      </c>
      <c r="I606" s="19" t="n">
        <v>0.0191507978752146</v>
      </c>
      <c r="J606" s="19"/>
      <c r="K606" s="19" t="n">
        <v>0.0480583455820435</v>
      </c>
      <c r="L606" s="19" t="n">
        <v>0.0299208386348856</v>
      </c>
      <c r="M606" s="19"/>
      <c r="N606" s="19" t="n">
        <v>0.0232101854822234</v>
      </c>
      <c r="O606" s="19" t="n">
        <v>0.0295367788519569</v>
      </c>
      <c r="P606" s="19" t="n">
        <v>0.0151615179760214</v>
      </c>
      <c r="Q606" s="19" t="n">
        <v>0.0461476852990457</v>
      </c>
      <c r="R606" s="19" t="n">
        <v>0.0163379330717575</v>
      </c>
      <c r="S606" s="19" t="n">
        <v>0.0480450881155632</v>
      </c>
      <c r="T606" s="19" t="n">
        <v>0.10204525318218</v>
      </c>
      <c r="U606" s="19" t="n">
        <v>0.0298861069373392</v>
      </c>
      <c r="V606" s="19" t="n">
        <v>0.0372520322080173</v>
      </c>
      <c r="W606" s="19" t="n">
        <v>0.050419697651244</v>
      </c>
      <c r="X606" s="19" t="n">
        <v>0.0285504019872506</v>
      </c>
      <c r="Y606" s="19" t="n">
        <v>0.0494090481397962</v>
      </c>
      <c r="Z606" s="19"/>
      <c r="AA606" s="19" t="n">
        <v>0.0442188727293171</v>
      </c>
      <c r="AB606" s="19" t="n">
        <v>0.0432809429507617</v>
      </c>
      <c r="AC606" s="19" t="n">
        <v>0.0415525620842416</v>
      </c>
      <c r="AD606" s="19" t="n">
        <v>0.0256719916074101</v>
      </c>
      <c r="AE606" s="19"/>
      <c r="AF606" s="19" t="n">
        <v>0.0123821264136746</v>
      </c>
      <c r="AG606" s="19" t="n">
        <v>0.0310808377134565</v>
      </c>
      <c r="AH606" s="19" t="n">
        <v>0</v>
      </c>
      <c r="AI606" s="19" t="n">
        <v>0.0487421193408996</v>
      </c>
      <c r="AJ606" s="19" t="n">
        <v>0.0932961093993323</v>
      </c>
      <c r="AK606" s="19" t="n">
        <v>0.0665770424129575</v>
      </c>
      <c r="AL606" s="19" t="n">
        <v>0.0423625726370413</v>
      </c>
      <c r="AM606" s="19" t="n">
        <v>0</v>
      </c>
      <c r="AN606" s="19" t="n">
        <v>0.0455235904001342</v>
      </c>
      <c r="AO606" s="19" t="n">
        <v>0.0606181542735862</v>
      </c>
      <c r="AP606" s="19" t="n">
        <v>0.0958255512737584</v>
      </c>
      <c r="AQ606" s="19" t="n">
        <v>0.0366490277380356</v>
      </c>
      <c r="AR606" s="19" t="n">
        <v>0</v>
      </c>
      <c r="AS606" s="19" t="n">
        <v>0</v>
      </c>
      <c r="AT606" s="19" t="n">
        <v>0</v>
      </c>
      <c r="AU606" s="19" t="n">
        <v>0</v>
      </c>
      <c r="AV606" s="19" t="n">
        <v>0</v>
      </c>
      <c r="AW606" s="19" t="n">
        <v>0</v>
      </c>
      <c r="AX606" s="19" t="n">
        <v>0</v>
      </c>
    </row>
    <row r="607">
      <c r="B607" t="s">
        <v>289</v>
      </c>
      <c r="C607" s="19" t="n">
        <v>0.0182069902951004</v>
      </c>
      <c r="D607" s="19" t="n">
        <v>0.0333034644825538</v>
      </c>
      <c r="E607" s="19" t="n">
        <v>0.0150411992725342</v>
      </c>
      <c r="F607" s="19" t="n">
        <v>0.0113604603578253</v>
      </c>
      <c r="G607" s="19" t="n">
        <v>0.0348294554040544</v>
      </c>
      <c r="H607" s="19" t="n">
        <v>0</v>
      </c>
      <c r="I607" s="19" t="n">
        <v>0</v>
      </c>
      <c r="J607" s="19"/>
      <c r="K607" s="19" t="n">
        <v>0.0251484535987747</v>
      </c>
      <c r="L607" s="19" t="n">
        <v>0.0119624886802214</v>
      </c>
      <c r="M607" s="19"/>
      <c r="N607" s="19" t="n">
        <v>0.00790931054270919</v>
      </c>
      <c r="O607" s="19" t="n">
        <v>0.0278785889388627</v>
      </c>
      <c r="P607" s="19" t="n">
        <v>0.0296707615863575</v>
      </c>
      <c r="Q607" s="19" t="n">
        <v>0.0310597131645854</v>
      </c>
      <c r="R607" s="19" t="n">
        <v>0</v>
      </c>
      <c r="S607" s="19" t="n">
        <v>0.0127618039949558</v>
      </c>
      <c r="T607" s="19" t="n">
        <v>0.0315222510074854</v>
      </c>
      <c r="U607" s="19" t="n">
        <v>0.0594778163463018</v>
      </c>
      <c r="V607" s="19" t="n">
        <v>0.0249963018676381</v>
      </c>
      <c r="W607" s="19" t="n">
        <v>0</v>
      </c>
      <c r="X607" s="19" t="n">
        <v>0</v>
      </c>
      <c r="Y607" s="19" t="n">
        <v>0</v>
      </c>
      <c r="Z607" s="19"/>
      <c r="AA607" s="19" t="n">
        <v>0.0142014163344383</v>
      </c>
      <c r="AB607" s="19" t="n">
        <v>0.0267344501604291</v>
      </c>
      <c r="AC607" s="19" t="n">
        <v>0.0176318097878342</v>
      </c>
      <c r="AD607" s="19" t="n">
        <v>0.0152664101806933</v>
      </c>
      <c r="AE607" s="19"/>
      <c r="AF607" s="19" t="n">
        <v>0.054110478107176</v>
      </c>
      <c r="AG607" s="19" t="n">
        <v>0</v>
      </c>
      <c r="AH607" s="19" t="n">
        <v>0.0180354566771897</v>
      </c>
      <c r="AI607" s="19" t="n">
        <v>0</v>
      </c>
      <c r="AJ607" s="19" t="n">
        <v>0.0926556295176885</v>
      </c>
      <c r="AK607" s="19" t="n">
        <v>0.0288905484825936</v>
      </c>
      <c r="AL607" s="19" t="n">
        <v>0</v>
      </c>
      <c r="AM607" s="19" t="n">
        <v>0</v>
      </c>
      <c r="AN607" s="19" t="n">
        <v>0.0412038650767243</v>
      </c>
      <c r="AO607" s="19" t="n">
        <v>0.011464833356261</v>
      </c>
      <c r="AP607" s="19" t="n">
        <v>0</v>
      </c>
      <c r="AQ607" s="19" t="n">
        <v>0.0207100510081203</v>
      </c>
      <c r="AR607" s="19" t="n">
        <v>0</v>
      </c>
      <c r="AS607" s="19" t="n">
        <v>0</v>
      </c>
      <c r="AT607" s="19" t="n">
        <v>0</v>
      </c>
      <c r="AU607" s="19" t="n">
        <v>0</v>
      </c>
      <c r="AV607" s="19" t="n">
        <v>0</v>
      </c>
      <c r="AW607" s="19" t="n">
        <v>0</v>
      </c>
      <c r="AX607" s="19" t="n">
        <v>0.52348999451806</v>
      </c>
    </row>
    <row r="608">
      <c r="B608" t="s">
        <v>290</v>
      </c>
      <c r="C608" s="19" t="n">
        <v>0.0502093678853704</v>
      </c>
      <c r="D608" s="19" t="n">
        <v>0.0467965962147954</v>
      </c>
      <c r="E608" s="19" t="n">
        <v>0.096323450056243</v>
      </c>
      <c r="F608" s="19" t="n">
        <v>0.045947827088828</v>
      </c>
      <c r="G608" s="19" t="n">
        <v>0.0204514682509755</v>
      </c>
      <c r="H608" s="19" t="n">
        <v>0.0228217194275614</v>
      </c>
      <c r="I608" s="19" t="n">
        <v>0.0177986903878996</v>
      </c>
      <c r="J608" s="19"/>
      <c r="K608" s="19" t="n">
        <v>0.0565140035222132</v>
      </c>
      <c r="L608" s="19" t="n">
        <v>0.0446226587313852</v>
      </c>
      <c r="M608" s="19"/>
      <c r="N608" s="19" t="n">
        <v>0.0488471819755289</v>
      </c>
      <c r="O608" s="19" t="n">
        <v>0.071119341972007</v>
      </c>
      <c r="P608" s="19" t="n">
        <v>0.0480742555784814</v>
      </c>
      <c r="Q608" s="19" t="n">
        <v>0.0412470165081115</v>
      </c>
      <c r="R608" s="19" t="n">
        <v>0.0740477487225907</v>
      </c>
      <c r="S608" s="19" t="n">
        <v>0.116509318075152</v>
      </c>
      <c r="T608" s="19" t="n">
        <v>0.0175656115659221</v>
      </c>
      <c r="U608" s="19" t="n">
        <v>0.0318724483160169</v>
      </c>
      <c r="V608" s="19" t="n">
        <v>0.0125690771091537</v>
      </c>
      <c r="W608" s="19" t="n">
        <v>0.037694452973228</v>
      </c>
      <c r="X608" s="19" t="n">
        <v>0.0593642890357918</v>
      </c>
      <c r="Y608" s="19" t="n">
        <v>0</v>
      </c>
      <c r="Z608" s="19"/>
      <c r="AA608" s="19" t="n">
        <v>0.0436611515618221</v>
      </c>
      <c r="AB608" s="19" t="n">
        <v>0.0590155511411668</v>
      </c>
      <c r="AC608" s="19" t="n">
        <v>0.0175363950740122</v>
      </c>
      <c r="AD608" s="19" t="n">
        <v>0.0766685763668709</v>
      </c>
      <c r="AE608" s="19"/>
      <c r="AF608" s="19" t="n">
        <v>0.0793679870895806</v>
      </c>
      <c r="AG608" s="19" t="n">
        <v>0.0297849519203203</v>
      </c>
      <c r="AH608" s="19" t="n">
        <v>0.0363809086850225</v>
      </c>
      <c r="AI608" s="19" t="n">
        <v>0.102855386107712</v>
      </c>
      <c r="AJ608" s="19" t="n">
        <v>0</v>
      </c>
      <c r="AK608" s="19" t="n">
        <v>0</v>
      </c>
      <c r="AL608" s="19" t="n">
        <v>0.0438932416787714</v>
      </c>
      <c r="AM608" s="19" t="n">
        <v>1</v>
      </c>
      <c r="AN608" s="19" t="n">
        <v>0.0142110487700336</v>
      </c>
      <c r="AO608" s="19" t="n">
        <v>0.0813468229106484</v>
      </c>
      <c r="AP608" s="19" t="n">
        <v>0.0936432194853455</v>
      </c>
      <c r="AQ608" s="19" t="n">
        <v>0.0707784047840194</v>
      </c>
      <c r="AR608" s="19" t="n">
        <v>0</v>
      </c>
      <c r="AS608" s="19" t="n">
        <v>0</v>
      </c>
      <c r="AT608" s="19" t="n">
        <v>0</v>
      </c>
      <c r="AU608" s="19" t="n">
        <v>0</v>
      </c>
      <c r="AV608" s="19" t="n">
        <v>0</v>
      </c>
      <c r="AW608" s="19" t="n">
        <v>1</v>
      </c>
      <c r="AX608" s="19" t="n">
        <v>0</v>
      </c>
    </row>
    <row r="609">
      <c r="B609" t="s">
        <v>102</v>
      </c>
      <c r="C609" s="19" t="n">
        <v>0.0170940175126542</v>
      </c>
      <c r="D609" s="19" t="n">
        <v>0</v>
      </c>
      <c r="E609" s="19" t="n">
        <v>0.0103216219417548</v>
      </c>
      <c r="F609" s="19" t="n">
        <v>0.0107584599171999</v>
      </c>
      <c r="G609" s="19" t="n">
        <v>0</v>
      </c>
      <c r="H609" s="19" t="n">
        <v>0.053236148104495</v>
      </c>
      <c r="I609" s="19" t="n">
        <v>0.0938279549742846</v>
      </c>
      <c r="J609" s="19"/>
      <c r="K609" s="19" t="n">
        <v>0.0162361252810898</v>
      </c>
      <c r="L609" s="19" t="n">
        <v>0.0179145490296231</v>
      </c>
      <c r="M609" s="19"/>
      <c r="N609" s="19" t="n">
        <v>0.0164400512927033</v>
      </c>
      <c r="O609" s="19" t="n">
        <v>0.0142648652918022</v>
      </c>
      <c r="P609" s="19" t="n">
        <v>0.0317217203147356</v>
      </c>
      <c r="Q609" s="19" t="n">
        <v>0</v>
      </c>
      <c r="R609" s="19" t="n">
        <v>0.0342847258327738</v>
      </c>
      <c r="S609" s="19" t="n">
        <v>0</v>
      </c>
      <c r="T609" s="19" t="n">
        <v>0.0494157419385126</v>
      </c>
      <c r="U609" s="19" t="n">
        <v>0.0252941783531138</v>
      </c>
      <c r="V609" s="19" t="n">
        <v>0</v>
      </c>
      <c r="W609" s="19" t="n">
        <v>0.0395153458142414</v>
      </c>
      <c r="X609" s="19" t="n">
        <v>0</v>
      </c>
      <c r="Y609" s="19" t="n">
        <v>0</v>
      </c>
      <c r="Z609" s="19"/>
      <c r="AA609" s="19" t="n">
        <v>0.0150348712871625</v>
      </c>
      <c r="AB609" s="19" t="n">
        <v>0.0222126945578217</v>
      </c>
      <c r="AC609" s="19" t="n">
        <v>0.0169960510818422</v>
      </c>
      <c r="AD609" s="19" t="n">
        <v>0.0148224820220094</v>
      </c>
      <c r="AE609" s="19"/>
      <c r="AF609" s="19" t="n">
        <v>0.0129332474981756</v>
      </c>
      <c r="AG609" s="19" t="n">
        <v>0.041491463132099</v>
      </c>
      <c r="AH609" s="19" t="n">
        <v>0</v>
      </c>
      <c r="AI609" s="19" t="n">
        <v>0</v>
      </c>
      <c r="AJ609" s="19" t="n">
        <v>0.0474711446714361</v>
      </c>
      <c r="AK609" s="19" t="n">
        <v>0</v>
      </c>
      <c r="AL609" s="19" t="n">
        <v>0</v>
      </c>
      <c r="AM609" s="19" t="n">
        <v>0</v>
      </c>
      <c r="AN609" s="19" t="n">
        <v>0</v>
      </c>
      <c r="AO609" s="19" t="n">
        <v>0</v>
      </c>
      <c r="AP609" s="19" t="n">
        <v>0</v>
      </c>
      <c r="AQ609" s="19" t="n">
        <v>0.0543577148783285</v>
      </c>
      <c r="AR609" s="19" t="n">
        <v>0</v>
      </c>
      <c r="AS609" s="19" t="n">
        <v>0</v>
      </c>
      <c r="AT609" s="19" t="n">
        <v>0</v>
      </c>
      <c r="AU609" s="19" t="n">
        <v>0</v>
      </c>
      <c r="AV609" s="19" t="n">
        <v>0</v>
      </c>
      <c r="AW609" s="19" t="n">
        <v>0</v>
      </c>
      <c r="AX609" s="19" t="n">
        <v>0</v>
      </c>
    </row>
    <row r="610">
      <c r="B610" t="s">
        <v>77</v>
      </c>
      <c r="C610" s="19" t="n">
        <v>0.0305983369129762</v>
      </c>
      <c r="D610" s="19" t="n">
        <v>0.0400758940344508</v>
      </c>
      <c r="E610" s="19" t="n">
        <v>0.0304745502467269</v>
      </c>
      <c r="F610" s="19" t="n">
        <v>0.0281916106535999</v>
      </c>
      <c r="G610" s="19" t="n">
        <v>0.0227279928419713</v>
      </c>
      <c r="H610" s="19" t="n">
        <v>0.0304281675372152</v>
      </c>
      <c r="I610" s="19" t="n">
        <v>0.0369288893921118</v>
      </c>
      <c r="J610" s="19"/>
      <c r="K610" s="19" t="n">
        <v>0.034329095959714</v>
      </c>
      <c r="L610" s="19" t="n">
        <v>0.0272946464390712</v>
      </c>
      <c r="M610" s="19"/>
      <c r="N610" s="19" t="n">
        <v>0.0392574921853937</v>
      </c>
      <c r="O610" s="19" t="n">
        <v>0.031749259080068</v>
      </c>
      <c r="P610" s="19" t="n">
        <v>0.0945988407752962</v>
      </c>
      <c r="Q610" s="19" t="n">
        <v>0</v>
      </c>
      <c r="R610" s="19" t="n">
        <v>0.0172548709397573</v>
      </c>
      <c r="S610" s="19" t="n">
        <v>0</v>
      </c>
      <c r="T610" s="19" t="n">
        <v>0.0338716696973499</v>
      </c>
      <c r="U610" s="19" t="n">
        <v>0</v>
      </c>
      <c r="V610" s="19" t="n">
        <v>0.0239736744477779</v>
      </c>
      <c r="W610" s="19" t="n">
        <v>0.0542152373763516</v>
      </c>
      <c r="X610" s="19" t="n">
        <v>0.0275461608918315</v>
      </c>
      <c r="Y610" s="19" t="n">
        <v>0.0452282677132599</v>
      </c>
      <c r="Z610" s="19"/>
      <c r="AA610" s="19" t="n">
        <v>0.0402632836170485</v>
      </c>
      <c r="AB610" s="19" t="n">
        <v>0.016251678803852</v>
      </c>
      <c r="AC610" s="19" t="n">
        <v>0.0340445239888645</v>
      </c>
      <c r="AD610" s="19" t="n">
        <v>0.0310154189796243</v>
      </c>
      <c r="AE610" s="19"/>
      <c r="AF610" s="19" t="n">
        <v>0.0269403870718627</v>
      </c>
      <c r="AG610" s="19" t="n">
        <v>0.0150384566630738</v>
      </c>
      <c r="AH610" s="19" t="n">
        <v>0.0399372866261381</v>
      </c>
      <c r="AI610" s="19" t="n">
        <v>0.0182595857784735</v>
      </c>
      <c r="AJ610" s="19" t="n">
        <v>0.0467209659737768</v>
      </c>
      <c r="AK610" s="19" t="n">
        <v>0</v>
      </c>
      <c r="AL610" s="19" t="n">
        <v>0.0286472511551824</v>
      </c>
      <c r="AM610" s="19" t="n">
        <v>0</v>
      </c>
      <c r="AN610" s="19" t="n">
        <v>0.0153096178774976</v>
      </c>
      <c r="AO610" s="19" t="n">
        <v>0.0560683501374623</v>
      </c>
      <c r="AP610" s="19" t="n">
        <v>0.10270597942836</v>
      </c>
      <c r="AQ610" s="19" t="n">
        <v>0.0802171736089099</v>
      </c>
      <c r="AR610" s="19" t="n">
        <v>0</v>
      </c>
      <c r="AS610" s="19" t="n">
        <v>0</v>
      </c>
      <c r="AT610" s="19" t="n">
        <v>0</v>
      </c>
      <c r="AU610" s="19" t="n">
        <v>0</v>
      </c>
      <c r="AV610" s="19" t="n">
        <v>0</v>
      </c>
      <c r="AW610" s="19" t="n">
        <v>0</v>
      </c>
      <c r="AX610" s="19" t="n">
        <v>0</v>
      </c>
    </row>
    <row r="611">
      <c r="C611" s="19"/>
      <c r="D611" s="19"/>
      <c r="E611" s="19"/>
      <c r="F611" s="19"/>
      <c r="G611" s="19"/>
      <c r="H611" s="19"/>
      <c r="I611" s="19"/>
      <c r="J611" s="19"/>
      <c r="K611" s="19"/>
      <c r="L611" s="19"/>
      <c r="M611" s="19"/>
      <c r="N611" s="19"/>
      <c r="O611" s="19"/>
      <c r="P611" s="19"/>
      <c r="Q611" s="19"/>
      <c r="R611" s="19"/>
      <c r="S611" s="19"/>
      <c r="T611" s="19"/>
      <c r="U611" s="19"/>
      <c r="V611" s="19"/>
      <c r="W611" s="19"/>
      <c r="X611" s="19"/>
      <c r="Y611" s="19"/>
      <c r="Z611" s="19"/>
      <c r="AA611" s="19"/>
      <c r="AB611" s="19"/>
      <c r="AC611" s="19"/>
      <c r="AD611" s="19"/>
      <c r="AE611" s="19"/>
      <c r="AF611" s="19"/>
      <c r="AG611" s="19"/>
      <c r="AH611" s="19"/>
      <c r="AI611" s="19"/>
      <c r="AJ611" s="19"/>
      <c r="AK611" s="19"/>
      <c r="AL611" s="19"/>
      <c r="AM611" s="19"/>
      <c r="AN611" s="19"/>
      <c r="AO611" s="19"/>
      <c r="AP611" s="19"/>
      <c r="AQ611" s="19"/>
      <c r="AR611" s="19"/>
      <c r="AS611" s="19"/>
      <c r="AT611" s="19"/>
      <c r="AU611" s="19"/>
      <c r="AV611" s="19"/>
      <c r="AW611" s="19"/>
      <c r="AX611" s="19"/>
    </row>
    <row r="612">
      <c r="B612" s="7" t="s">
        <v>301</v>
      </c>
      <c r="C612" s="19"/>
      <c r="D612" s="19"/>
      <c r="E612" s="19"/>
      <c r="F612" s="19"/>
      <c r="G612" s="19"/>
      <c r="H612" s="19"/>
      <c r="I612" s="19"/>
      <c r="J612" s="19"/>
      <c r="K612" s="19"/>
      <c r="L612" s="19"/>
      <c r="M612" s="19"/>
      <c r="N612" s="19"/>
      <c r="O612" s="19"/>
      <c r="P612" s="19"/>
      <c r="Q612" s="19"/>
      <c r="R612" s="19"/>
      <c r="S612" s="19"/>
      <c r="T612" s="19"/>
      <c r="U612" s="19"/>
      <c r="V612" s="19"/>
      <c r="W612" s="19"/>
      <c r="X612" s="19"/>
      <c r="Y612" s="19"/>
      <c r="Z612" s="19"/>
      <c r="AA612" s="19"/>
      <c r="AB612" s="19"/>
      <c r="AC612" s="19"/>
      <c r="AD612" s="19"/>
      <c r="AE612" s="19"/>
      <c r="AF612" s="19"/>
      <c r="AG612" s="19"/>
      <c r="AH612" s="19"/>
      <c r="AI612" s="19"/>
      <c r="AJ612" s="19"/>
      <c r="AK612" s="19"/>
      <c r="AL612" s="19"/>
      <c r="AM612" s="19"/>
      <c r="AN612" s="19"/>
      <c r="AO612" s="19"/>
      <c r="AP612" s="19"/>
      <c r="AQ612" s="19"/>
      <c r="AR612" s="19"/>
      <c r="AS612" s="19"/>
      <c r="AT612" s="19"/>
      <c r="AU612" s="19"/>
      <c r="AV612" s="19"/>
      <c r="AW612" s="19"/>
      <c r="AX612" s="19"/>
    </row>
    <row r="613">
      <c r="B613" s="23" t="s">
        <v>277</v>
      </c>
      <c r="C613" s="19"/>
      <c r="D613" s="19"/>
      <c r="E613" s="19"/>
      <c r="F613" s="19"/>
      <c r="G613" s="19"/>
      <c r="H613" s="19"/>
      <c r="I613" s="19"/>
      <c r="J613" s="19"/>
      <c r="K613" s="19"/>
      <c r="L613" s="19"/>
      <c r="M613" s="19"/>
      <c r="N613" s="19"/>
      <c r="O613" s="19"/>
      <c r="P613" s="19"/>
      <c r="Q613" s="19"/>
      <c r="R613" s="19"/>
      <c r="S613" s="19"/>
      <c r="T613" s="19"/>
      <c r="U613" s="19"/>
      <c r="V613" s="19"/>
      <c r="W613" s="19"/>
      <c r="X613" s="19"/>
      <c r="Y613" s="19"/>
      <c r="Z613" s="19"/>
      <c r="AA613" s="19"/>
      <c r="AB613" s="19"/>
      <c r="AC613" s="19"/>
      <c r="AD613" s="19"/>
      <c r="AE613" s="19"/>
      <c r="AF613" s="19"/>
      <c r="AG613" s="19"/>
      <c r="AH613" s="19"/>
      <c r="AI613" s="19"/>
      <c r="AJ613" s="19"/>
      <c r="AK613" s="19"/>
      <c r="AL613" s="19"/>
      <c r="AM613" s="19"/>
      <c r="AN613" s="19"/>
      <c r="AO613" s="19"/>
      <c r="AP613" s="19"/>
      <c r="AQ613" s="19"/>
      <c r="AR613" s="19"/>
      <c r="AS613" s="19"/>
      <c r="AT613" s="19"/>
      <c r="AU613" s="19"/>
      <c r="AV613" s="19"/>
      <c r="AW613" s="19"/>
      <c r="AX613" s="19"/>
    </row>
    <row r="614">
      <c r="B614" t="s">
        <v>292</v>
      </c>
      <c r="C614" s="19" t="n">
        <v>0.126920124121965</v>
      </c>
      <c r="D614" s="19" t="n">
        <v>0.118764053277768</v>
      </c>
      <c r="E614" s="19" t="n">
        <v>0.137334706156732</v>
      </c>
      <c r="F614" s="19" t="n">
        <v>0.156511973485737</v>
      </c>
      <c r="G614" s="19" t="n">
        <v>0.112279532868411</v>
      </c>
      <c r="H614" s="19" t="n">
        <v>0.10853650665807</v>
      </c>
      <c r="I614" s="19" t="n">
        <v>0.0765530930505271</v>
      </c>
      <c r="J614" s="19"/>
      <c r="K614" s="19" t="n">
        <v>0.0868429448955325</v>
      </c>
      <c r="L614" s="19" t="n">
        <v>0.163558419561914</v>
      </c>
      <c r="M614" s="19"/>
      <c r="N614" s="19" t="n">
        <v>0.0990608966055843</v>
      </c>
      <c r="O614" s="19" t="n">
        <v>0.0865156156572695</v>
      </c>
      <c r="P614" s="19" t="n">
        <v>0.0854238669246206</v>
      </c>
      <c r="Q614" s="19" t="n">
        <v>0.1382075575437</v>
      </c>
      <c r="R614" s="19" t="n">
        <v>0.142857158958987</v>
      </c>
      <c r="S614" s="19" t="n">
        <v>0.0949573652535507</v>
      </c>
      <c r="T614" s="19" t="n">
        <v>0.186398086781218</v>
      </c>
      <c r="U614" s="19" t="n">
        <v>0.057087481264074</v>
      </c>
      <c r="V614" s="19" t="n">
        <v>0.161671358695047</v>
      </c>
      <c r="W614" s="19" t="n">
        <v>0.10863784767903</v>
      </c>
      <c r="X614" s="19" t="n">
        <v>0.248651482563471</v>
      </c>
      <c r="Y614" s="19" t="n">
        <v>0.227781148448274</v>
      </c>
      <c r="Z614" s="19"/>
      <c r="AA614" s="19" t="n">
        <v>0.07858843899987</v>
      </c>
      <c r="AB614" s="19" t="n">
        <v>0.106537970279928</v>
      </c>
      <c r="AC614" s="19" t="n">
        <v>0.148574243874536</v>
      </c>
      <c r="AD614" s="19" t="n">
        <v>0.176693349110389</v>
      </c>
      <c r="AE614" s="19"/>
      <c r="AF614" s="19" t="n">
        <v>0.130829860504241</v>
      </c>
      <c r="AG614" s="19" t="n">
        <v>0.154199065034182</v>
      </c>
      <c r="AH614" s="19" t="n">
        <v>0.151037866432824</v>
      </c>
      <c r="AI614" s="19" t="n">
        <v>0.0347076875722988</v>
      </c>
      <c r="AJ614" s="19" t="n">
        <v>0.131717052824083</v>
      </c>
      <c r="AK614" s="19" t="n">
        <v>0.0590293477259635</v>
      </c>
      <c r="AL614" s="19" t="n">
        <v>0.165765634694445</v>
      </c>
      <c r="AM614" s="19" t="n">
        <v>0</v>
      </c>
      <c r="AN614" s="19" t="n">
        <v>0.0873752025253169</v>
      </c>
      <c r="AO614" s="19" t="n">
        <v>0.115223127806528</v>
      </c>
      <c r="AP614" s="19" t="n">
        <v>0.271214313867828</v>
      </c>
      <c r="AQ614" s="19" t="n">
        <v>0.119951086995775</v>
      </c>
      <c r="AR614" s="19" t="n">
        <v>0</v>
      </c>
      <c r="AS614" s="19" t="n">
        <v>0.110273572144538</v>
      </c>
      <c r="AT614" s="19" t="n">
        <v>0</v>
      </c>
      <c r="AU614" s="19" t="n">
        <v>0</v>
      </c>
      <c r="AV614" s="19" t="n">
        <v>0.21984154809506</v>
      </c>
      <c r="AW614" s="19" t="n">
        <v>0</v>
      </c>
      <c r="AX614" s="19" t="n">
        <v>0</v>
      </c>
    </row>
    <row r="615">
      <c r="B615" t="s">
        <v>293</v>
      </c>
      <c r="C615" s="19" t="n">
        <v>0.159622668500776</v>
      </c>
      <c r="D615" s="19" t="n">
        <v>0.162150934346565</v>
      </c>
      <c r="E615" s="19" t="n">
        <v>0.151306703891513</v>
      </c>
      <c r="F615" s="19" t="n">
        <v>0.140237127309546</v>
      </c>
      <c r="G615" s="19" t="n">
        <v>0.192116131729282</v>
      </c>
      <c r="H615" s="19" t="n">
        <v>0.159987894806228</v>
      </c>
      <c r="I615" s="19" t="n">
        <v>0.163041770528388</v>
      </c>
      <c r="J615" s="19"/>
      <c r="K615" s="19" t="n">
        <v>0.183612354639745</v>
      </c>
      <c r="L615" s="19" t="n">
        <v>0.135764006862157</v>
      </c>
      <c r="M615" s="19"/>
      <c r="N615" s="19" t="n">
        <v>0.13749171475406</v>
      </c>
      <c r="O615" s="19" t="n">
        <v>0.212499218337985</v>
      </c>
      <c r="P615" s="19" t="n">
        <v>0.157463149507369</v>
      </c>
      <c r="Q615" s="19" t="n">
        <v>0.126595303688833</v>
      </c>
      <c r="R615" s="19" t="n">
        <v>0.140036708030721</v>
      </c>
      <c r="S615" s="19" t="n">
        <v>0.211700763935311</v>
      </c>
      <c r="T615" s="19" t="n">
        <v>0.15427787807955</v>
      </c>
      <c r="U615" s="19" t="n">
        <v>0.120178718852478</v>
      </c>
      <c r="V615" s="19" t="n">
        <v>0.160791140372602</v>
      </c>
      <c r="W615" s="19" t="n">
        <v>0.20286384740544</v>
      </c>
      <c r="X615" s="19" t="n">
        <v>0.0939120496412648</v>
      </c>
      <c r="Y615" s="19" t="n">
        <v>0.136383919164271</v>
      </c>
      <c r="Z615" s="19"/>
      <c r="AA615" s="19" t="n">
        <v>0.179098061059943</v>
      </c>
      <c r="AB615" s="19" t="n">
        <v>0.145513139980606</v>
      </c>
      <c r="AC615" s="19" t="n">
        <v>0.152633364500699</v>
      </c>
      <c r="AD615" s="19" t="n">
        <v>0.156832008655366</v>
      </c>
      <c r="AE615" s="19"/>
      <c r="AF615" s="19" t="n">
        <v>0.119383847810019</v>
      </c>
      <c r="AG615" s="19" t="n">
        <v>0.177922923671532</v>
      </c>
      <c r="AH615" s="19" t="n">
        <v>0.150323840934343</v>
      </c>
      <c r="AI615" s="19" t="n">
        <v>0.191768684115412</v>
      </c>
      <c r="AJ615" s="19" t="n">
        <v>0.08624818301459</v>
      </c>
      <c r="AK615" s="19" t="n">
        <v>0.256293380524835</v>
      </c>
      <c r="AL615" s="19" t="n">
        <v>0.141030146141462</v>
      </c>
      <c r="AM615" s="19" t="n">
        <v>1</v>
      </c>
      <c r="AN615" s="19" t="n">
        <v>0.0969615208419403</v>
      </c>
      <c r="AO615" s="19" t="n">
        <v>0.165554929904944</v>
      </c>
      <c r="AP615" s="19" t="n">
        <v>0.102103995423405</v>
      </c>
      <c r="AQ615" s="19" t="n">
        <v>0.173815423165196</v>
      </c>
      <c r="AR615" s="19" t="n">
        <v>0</v>
      </c>
      <c r="AS615" s="19" t="n">
        <v>0</v>
      </c>
      <c r="AT615" s="19" t="n">
        <v>1</v>
      </c>
      <c r="AU615" s="19" t="n">
        <v>0</v>
      </c>
      <c r="AV615" s="19" t="n">
        <v>0.423723826349258</v>
      </c>
      <c r="AW615" s="19" t="n">
        <v>1</v>
      </c>
      <c r="AX615" s="19" t="n">
        <v>0.47651000548194</v>
      </c>
    </row>
    <row r="616">
      <c r="B616" t="s">
        <v>294</v>
      </c>
      <c r="C616" s="19" t="n">
        <v>0.122897482369091</v>
      </c>
      <c r="D616" s="19" t="n">
        <v>0.124179259543978</v>
      </c>
      <c r="E616" s="19" t="n">
        <v>0.135350771594512</v>
      </c>
      <c r="F616" s="19" t="n">
        <v>0.0896903265830093</v>
      </c>
      <c r="G616" s="19" t="n">
        <v>0.126066096029987</v>
      </c>
      <c r="H616" s="19" t="n">
        <v>0.106492306146715</v>
      </c>
      <c r="I616" s="19" t="n">
        <v>0.194629165803734</v>
      </c>
      <c r="J616" s="19"/>
      <c r="K616" s="19" t="n">
        <v>0.129363047348831</v>
      </c>
      <c r="L616" s="19" t="n">
        <v>0.117348220925162</v>
      </c>
      <c r="M616" s="19"/>
      <c r="N616" s="19" t="n">
        <v>0.128189514023101</v>
      </c>
      <c r="O616" s="19" t="n">
        <v>0.0996741459752222</v>
      </c>
      <c r="P616" s="19" t="n">
        <v>0.0936375709337601</v>
      </c>
      <c r="Q616" s="19" t="n">
        <v>0.163646200034617</v>
      </c>
      <c r="R616" s="19" t="n">
        <v>0.124008335895713</v>
      </c>
      <c r="S616" s="19" t="n">
        <v>0.154684100915981</v>
      </c>
      <c r="T616" s="19" t="n">
        <v>0.134800422428882</v>
      </c>
      <c r="U616" s="19" t="n">
        <v>0.172111279633813</v>
      </c>
      <c r="V616" s="19" t="n">
        <v>0.106636860819801</v>
      </c>
      <c r="W616" s="19" t="n">
        <v>0.0782299439397241</v>
      </c>
      <c r="X616" s="19" t="n">
        <v>0.118655440483536</v>
      </c>
      <c r="Y616" s="19" t="n">
        <v>0.089979967512301</v>
      </c>
      <c r="Z616" s="19"/>
      <c r="AA616" s="19" t="n">
        <v>0.122671194886832</v>
      </c>
      <c r="AB616" s="19" t="n">
        <v>0.142470600789956</v>
      </c>
      <c r="AC616" s="19" t="n">
        <v>0.134863684459107</v>
      </c>
      <c r="AD616" s="19" t="n">
        <v>0.0950150075723081</v>
      </c>
      <c r="AE616" s="19"/>
      <c r="AF616" s="19" t="n">
        <v>0.125173693046252</v>
      </c>
      <c r="AG616" s="19" t="n">
        <v>0.118259312476754</v>
      </c>
      <c r="AH616" s="19" t="n">
        <v>0.135861899809022</v>
      </c>
      <c r="AI616" s="19" t="n">
        <v>0.234845991739594</v>
      </c>
      <c r="AJ616" s="19" t="n">
        <v>0.185737397877499</v>
      </c>
      <c r="AK616" s="19" t="n">
        <v>0.0850127887573405</v>
      </c>
      <c r="AL616" s="19" t="n">
        <v>0.111571219039895</v>
      </c>
      <c r="AM616" s="19" t="n">
        <v>0</v>
      </c>
      <c r="AN616" s="19" t="n">
        <v>0.0736720680503417</v>
      </c>
      <c r="AO616" s="19" t="n">
        <v>0.0844105591786955</v>
      </c>
      <c r="AP616" s="19" t="n">
        <v>0.199393483780243</v>
      </c>
      <c r="AQ616" s="19" t="n">
        <v>0.122901677736402</v>
      </c>
      <c r="AR616" s="19" t="n">
        <v>0</v>
      </c>
      <c r="AS616" s="19" t="n">
        <v>0.265998760534451</v>
      </c>
      <c r="AT616" s="19" t="n">
        <v>0</v>
      </c>
      <c r="AU616" s="19" t="n">
        <v>0</v>
      </c>
      <c r="AV616" s="19" t="n">
        <v>0</v>
      </c>
      <c r="AW616" s="19" t="n">
        <v>0</v>
      </c>
      <c r="AX616" s="19" t="n">
        <v>0</v>
      </c>
    </row>
    <row r="617">
      <c r="B617" t="s">
        <v>295</v>
      </c>
      <c r="C617" s="19" t="n">
        <v>0.216415371696631</v>
      </c>
      <c r="D617" s="19" t="n">
        <v>0.157210683479461</v>
      </c>
      <c r="E617" s="19" t="n">
        <v>0.153195624330559</v>
      </c>
      <c r="F617" s="19" t="n">
        <v>0.23815625830406</v>
      </c>
      <c r="G617" s="19" t="n">
        <v>0.293413400681331</v>
      </c>
      <c r="H617" s="19" t="n">
        <v>0.251252686269023</v>
      </c>
      <c r="I617" s="19" t="n">
        <v>0.269708976765249</v>
      </c>
      <c r="J617" s="19"/>
      <c r="K617" s="19" t="n">
        <v>0.223858815215971</v>
      </c>
      <c r="L617" s="19" t="n">
        <v>0.21021575425736</v>
      </c>
      <c r="M617" s="19"/>
      <c r="N617" s="19" t="n">
        <v>0.273852515543111</v>
      </c>
      <c r="O617" s="19" t="n">
        <v>0.177369053415249</v>
      </c>
      <c r="P617" s="19" t="n">
        <v>0.283844366719745</v>
      </c>
      <c r="Q617" s="19" t="n">
        <v>0.256922155682719</v>
      </c>
      <c r="R617" s="19" t="n">
        <v>0.218216777898403</v>
      </c>
      <c r="S617" s="19" t="n">
        <v>0.204998074450852</v>
      </c>
      <c r="T617" s="19" t="n">
        <v>0.119921024136017</v>
      </c>
      <c r="U617" s="19" t="n">
        <v>0.170462563715057</v>
      </c>
      <c r="V617" s="19" t="n">
        <v>0.242296269525663</v>
      </c>
      <c r="W617" s="19" t="n">
        <v>0.21021197934455</v>
      </c>
      <c r="X617" s="19" t="n">
        <v>0.158515799446924</v>
      </c>
      <c r="Y617" s="19" t="n">
        <v>0.0913333460498229</v>
      </c>
      <c r="Z617" s="19"/>
      <c r="AA617" s="19" t="n">
        <v>0.30349635840157</v>
      </c>
      <c r="AB617" s="19" t="n">
        <v>0.210346089835858</v>
      </c>
      <c r="AC617" s="19" t="n">
        <v>0.162468201684728</v>
      </c>
      <c r="AD617" s="19" t="n">
        <v>0.17780787643116</v>
      </c>
      <c r="AE617" s="19"/>
      <c r="AF617" s="19" t="n">
        <v>0.173935053367344</v>
      </c>
      <c r="AG617" s="19" t="n">
        <v>0.251132629070512</v>
      </c>
      <c r="AH617" s="19" t="n">
        <v>0.313930293234422</v>
      </c>
      <c r="AI617" s="19" t="n">
        <v>0.162017856461077</v>
      </c>
      <c r="AJ617" s="19" t="n">
        <v>0.174697858623706</v>
      </c>
      <c r="AK617" s="19" t="n">
        <v>0.362580645186055</v>
      </c>
      <c r="AL617" s="19" t="n">
        <v>0.182675756657252</v>
      </c>
      <c r="AM617" s="19" t="n">
        <v>0</v>
      </c>
      <c r="AN617" s="19" t="n">
        <v>0.28721690874716</v>
      </c>
      <c r="AO617" s="19" t="n">
        <v>0.14438826817065</v>
      </c>
      <c r="AP617" s="19" t="n">
        <v>0.0866378199506401</v>
      </c>
      <c r="AQ617" s="19" t="n">
        <v>0.171463941087806</v>
      </c>
      <c r="AR617" s="19" t="n">
        <v>0.811313555688644</v>
      </c>
      <c r="AS617" s="19" t="n">
        <v>0</v>
      </c>
      <c r="AT617" s="19" t="n">
        <v>0</v>
      </c>
      <c r="AU617" s="19" t="n">
        <v>0</v>
      </c>
      <c r="AV617" s="19" t="n">
        <v>0</v>
      </c>
      <c r="AW617" s="19" t="n">
        <v>0</v>
      </c>
      <c r="AX617" s="19" t="n">
        <v>0</v>
      </c>
    </row>
    <row r="618">
      <c r="B618" t="s">
        <v>296</v>
      </c>
      <c r="C618" s="19" t="n">
        <v>0.0362819985087407</v>
      </c>
      <c r="D618" s="19" t="n">
        <v>0.0253829301802161</v>
      </c>
      <c r="E618" s="19" t="n">
        <v>0.0679477528158166</v>
      </c>
      <c r="F618" s="19" t="n">
        <v>0.0345849654455537</v>
      </c>
      <c r="G618" s="19" t="n">
        <v>0.0225202484730574</v>
      </c>
      <c r="H618" s="19" t="n">
        <v>0.0269475074570843</v>
      </c>
      <c r="I618" s="19" t="n">
        <v>0</v>
      </c>
      <c r="J618" s="19"/>
      <c r="K618" s="19" t="n">
        <v>0.0368239579352644</v>
      </c>
      <c r="L618" s="19" t="n">
        <v>0.0358823555776831</v>
      </c>
      <c r="M618" s="19"/>
      <c r="N618" s="19" t="n">
        <v>0.0436047372464336</v>
      </c>
      <c r="O618" s="19" t="n">
        <v>0.0519500311182147</v>
      </c>
      <c r="P618" s="19" t="n">
        <v>0.015632073100001</v>
      </c>
      <c r="Q618" s="19" t="n">
        <v>0.0648724134756981</v>
      </c>
      <c r="R618" s="19" t="n">
        <v>0.0461254840066528</v>
      </c>
      <c r="S618" s="19" t="n">
        <v>0.0242578928675636</v>
      </c>
      <c r="T618" s="19" t="n">
        <v>0.0327882674895028</v>
      </c>
      <c r="U618" s="19" t="n">
        <v>0.0276464932868059</v>
      </c>
      <c r="V618" s="19" t="n">
        <v>0.024730171960431</v>
      </c>
      <c r="W618" s="19" t="n">
        <v>0</v>
      </c>
      <c r="X618" s="19" t="n">
        <v>0</v>
      </c>
      <c r="Y618" s="19" t="n">
        <v>0.140742394189619</v>
      </c>
      <c r="Z618" s="19"/>
      <c r="AA618" s="19" t="n">
        <v>0.0468398078347639</v>
      </c>
      <c r="AB618" s="19" t="n">
        <v>0.0380537762320779</v>
      </c>
      <c r="AC618" s="19" t="n">
        <v>0.0484171497633277</v>
      </c>
      <c r="AD618" s="19" t="n">
        <v>0.0122898209121912</v>
      </c>
      <c r="AE618" s="19"/>
      <c r="AF618" s="19" t="n">
        <v>0.0272280380532147</v>
      </c>
      <c r="AG618" s="19" t="n">
        <v>0.0201061456613954</v>
      </c>
      <c r="AH618" s="19" t="n">
        <v>0.0186493580159503</v>
      </c>
      <c r="AI618" s="19" t="n">
        <v>0.102191772105449</v>
      </c>
      <c r="AJ618" s="19" t="n">
        <v>0.0499019192489882</v>
      </c>
      <c r="AK618" s="19" t="n">
        <v>0.0233461479718619</v>
      </c>
      <c r="AL618" s="19" t="n">
        <v>0.0433974399023611</v>
      </c>
      <c r="AM618" s="19" t="n">
        <v>0</v>
      </c>
      <c r="AN618" s="19" t="n">
        <v>0.0453435621112005</v>
      </c>
      <c r="AO618" s="19" t="n">
        <v>0.025169976035677</v>
      </c>
      <c r="AP618" s="19" t="n">
        <v>0</v>
      </c>
      <c r="AQ618" s="19" t="n">
        <v>0.0416122424070972</v>
      </c>
      <c r="AR618" s="19" t="n">
        <v>0</v>
      </c>
      <c r="AS618" s="19" t="n">
        <v>0.136758810321828</v>
      </c>
      <c r="AT618" s="19" t="n">
        <v>0</v>
      </c>
      <c r="AU618" s="19" t="n">
        <v>1</v>
      </c>
      <c r="AV618" s="19" t="n">
        <v>0</v>
      </c>
      <c r="AW618" s="19" t="n">
        <v>0</v>
      </c>
      <c r="AX618" s="19" t="n">
        <v>0</v>
      </c>
    </row>
    <row r="619">
      <c r="B619" t="s">
        <v>297</v>
      </c>
      <c r="C619" s="19" t="n">
        <v>0.0563370182455223</v>
      </c>
      <c r="D619" s="19" t="n">
        <v>0.0878016819750908</v>
      </c>
      <c r="E619" s="19" t="n">
        <v>0.0775838358201452</v>
      </c>
      <c r="F619" s="19" t="n">
        <v>0.0477475594581688</v>
      </c>
      <c r="G619" s="19" t="n">
        <v>0.0536493280023345</v>
      </c>
      <c r="H619" s="19" t="n">
        <v>0.0139326933491131</v>
      </c>
      <c r="I619" s="19" t="n">
        <v>0</v>
      </c>
      <c r="J619" s="19"/>
      <c r="K619" s="19" t="n">
        <v>0.0661089337016835</v>
      </c>
      <c r="L619" s="19" t="n">
        <v>0.0476236827656854</v>
      </c>
      <c r="M619" s="19"/>
      <c r="N619" s="19" t="n">
        <v>0.0398270292555682</v>
      </c>
      <c r="O619" s="19" t="n">
        <v>0.0607643751132085</v>
      </c>
      <c r="P619" s="19" t="n">
        <v>0.0495324404011935</v>
      </c>
      <c r="Q619" s="19" t="n">
        <v>0.0264332059764726</v>
      </c>
      <c r="R619" s="19" t="n">
        <v>0.0309127252063284</v>
      </c>
      <c r="S619" s="19" t="n">
        <v>0.0970196730564291</v>
      </c>
      <c r="T619" s="19" t="n">
        <v>0.0342496507432243</v>
      </c>
      <c r="U619" s="19" t="n">
        <v>0.0578246732184396</v>
      </c>
      <c r="V619" s="19" t="n">
        <v>0.0984951689659271</v>
      </c>
      <c r="W619" s="19" t="n">
        <v>0.0724848492941925</v>
      </c>
      <c r="X619" s="19" t="n">
        <v>0.0616483515574833</v>
      </c>
      <c r="Y619" s="19" t="n">
        <v>0</v>
      </c>
      <c r="Z619" s="19"/>
      <c r="AA619" s="19" t="n">
        <v>0.0438607436403644</v>
      </c>
      <c r="AB619" s="19" t="n">
        <v>0.0662730774124116</v>
      </c>
      <c r="AC619" s="19" t="n">
        <v>0.057949685241038</v>
      </c>
      <c r="AD619" s="19" t="n">
        <v>0.0593076662959085</v>
      </c>
      <c r="AE619" s="19"/>
      <c r="AF619" s="19" t="n">
        <v>0.108279434772061</v>
      </c>
      <c r="AG619" s="19" t="n">
        <v>0.0317753863093738</v>
      </c>
      <c r="AH619" s="19" t="n">
        <v>0</v>
      </c>
      <c r="AI619" s="19" t="n">
        <v>0.0671262765298019</v>
      </c>
      <c r="AJ619" s="19" t="n">
        <v>0.0903883467060238</v>
      </c>
      <c r="AK619" s="19" t="n">
        <v>0</v>
      </c>
      <c r="AL619" s="19" t="n">
        <v>0.0576953675028343</v>
      </c>
      <c r="AM619" s="19" t="n">
        <v>0</v>
      </c>
      <c r="AN619" s="19" t="n">
        <v>0.0906681455954684</v>
      </c>
      <c r="AO619" s="19" t="n">
        <v>0.0851733367947687</v>
      </c>
      <c r="AP619" s="19" t="n">
        <v>0.0940447551432855</v>
      </c>
      <c r="AQ619" s="19" t="n">
        <v>0.0579157399937219</v>
      </c>
      <c r="AR619" s="19" t="n">
        <v>0</v>
      </c>
      <c r="AS619" s="19" t="n">
        <v>0</v>
      </c>
      <c r="AT619" s="19" t="n">
        <v>0</v>
      </c>
      <c r="AU619" s="19" t="n">
        <v>0</v>
      </c>
      <c r="AV619" s="19" t="n">
        <v>0</v>
      </c>
      <c r="AW619" s="19" t="n">
        <v>0</v>
      </c>
      <c r="AX619" s="19" t="n">
        <v>0</v>
      </c>
    </row>
    <row r="620">
      <c r="B620" t="s">
        <v>298</v>
      </c>
      <c r="C620" s="19" t="n">
        <v>0.0867142537863989</v>
      </c>
      <c r="D620" s="19" t="n">
        <v>0.154099294330692</v>
      </c>
      <c r="E620" s="19" t="n">
        <v>0.0916135389533029</v>
      </c>
      <c r="F620" s="19" t="n">
        <v>0.0985861178289893</v>
      </c>
      <c r="G620" s="19" t="n">
        <v>0.0331460443047398</v>
      </c>
      <c r="H620" s="19" t="n">
        <v>0.0539131613299117</v>
      </c>
      <c r="I620" s="19" t="n">
        <v>0.0567239664736633</v>
      </c>
      <c r="J620" s="19"/>
      <c r="K620" s="19" t="n">
        <v>0.100142097538769</v>
      </c>
      <c r="L620" s="19" t="n">
        <v>0.0747644825606709</v>
      </c>
      <c r="M620" s="19"/>
      <c r="N620" s="19" t="n">
        <v>0.0930906181521008</v>
      </c>
      <c r="O620" s="19" t="n">
        <v>0.126972799217798</v>
      </c>
      <c r="P620" s="19" t="n">
        <v>0.129458962939259</v>
      </c>
      <c r="Q620" s="19" t="n">
        <v>0.0792711284835752</v>
      </c>
      <c r="R620" s="19" t="n">
        <v>0.128881439547737</v>
      </c>
      <c r="S620" s="19" t="n">
        <v>0.0677524404648535</v>
      </c>
      <c r="T620" s="19" t="n">
        <v>0.118244020676437</v>
      </c>
      <c r="U620" s="19" t="n">
        <v>0.114652322057142</v>
      </c>
      <c r="V620" s="19" t="n">
        <v>0.0710979336157769</v>
      </c>
      <c r="W620" s="19" t="n">
        <v>0.016488485799299</v>
      </c>
      <c r="X620" s="19" t="n">
        <v>0</v>
      </c>
      <c r="Y620" s="19" t="n">
        <v>0.0494090481397962</v>
      </c>
      <c r="Z620" s="19"/>
      <c r="AA620" s="19" t="n">
        <v>0.0617138065911295</v>
      </c>
      <c r="AB620" s="19" t="n">
        <v>0.0696008386027576</v>
      </c>
      <c r="AC620" s="19" t="n">
        <v>0.0978827176029941</v>
      </c>
      <c r="AD620" s="19" t="n">
        <v>0.118938600612505</v>
      </c>
      <c r="AE620" s="19"/>
      <c r="AF620" s="19" t="n">
        <v>0.140519259952534</v>
      </c>
      <c r="AG620" s="19" t="n">
        <v>0.0255584097010395</v>
      </c>
      <c r="AH620" s="19" t="n">
        <v>0.0744110494283207</v>
      </c>
      <c r="AI620" s="19" t="n">
        <v>0.107239979262721</v>
      </c>
      <c r="AJ620" s="19" t="n">
        <v>0.186724712717155</v>
      </c>
      <c r="AK620" s="19" t="n">
        <v>0.0931878117844359</v>
      </c>
      <c r="AL620" s="19" t="n">
        <v>0.156942162677712</v>
      </c>
      <c r="AM620" s="19" t="n">
        <v>0</v>
      </c>
      <c r="AN620" s="19" t="n">
        <v>0.0974298835930823</v>
      </c>
      <c r="AO620" s="19" t="n">
        <v>0.0583902446581634</v>
      </c>
      <c r="AP620" s="19" t="n">
        <v>0.104791707185256</v>
      </c>
      <c r="AQ620" s="19" t="n">
        <v>0.0768863321793284</v>
      </c>
      <c r="AR620" s="19" t="n">
        <v>0</v>
      </c>
      <c r="AS620" s="19" t="n">
        <v>0.217264431004421</v>
      </c>
      <c r="AT620" s="19" t="n">
        <v>0</v>
      </c>
      <c r="AU620" s="19" t="n">
        <v>0</v>
      </c>
      <c r="AV620" s="19" t="n">
        <v>0.197100656412845</v>
      </c>
      <c r="AW620" s="19" t="n">
        <v>0</v>
      </c>
      <c r="AX620" s="19" t="n">
        <v>0.52348999451806</v>
      </c>
    </row>
    <row r="621">
      <c r="B621" t="s">
        <v>299</v>
      </c>
      <c r="C621" s="19" t="n">
        <v>0.146795725776628</v>
      </c>
      <c r="D621" s="19" t="n">
        <v>0.129889162890434</v>
      </c>
      <c r="E621" s="19" t="n">
        <v>0.14519478418303</v>
      </c>
      <c r="F621" s="19" t="n">
        <v>0.164222343744234</v>
      </c>
      <c r="G621" s="19" t="n">
        <v>0.123353755801952</v>
      </c>
      <c r="H621" s="19" t="n">
        <v>0.16899276818136</v>
      </c>
      <c r="I621" s="19" t="n">
        <v>0.164481358481217</v>
      </c>
      <c r="J621" s="19"/>
      <c r="K621" s="19" t="n">
        <v>0.129425329671901</v>
      </c>
      <c r="L621" s="19" t="n">
        <v>0.162907065815267</v>
      </c>
      <c r="M621" s="19"/>
      <c r="N621" s="19" t="n">
        <v>0.155616262165679</v>
      </c>
      <c r="O621" s="19" t="n">
        <v>0.127409252896564</v>
      </c>
      <c r="P621" s="19" t="n">
        <v>0.139233540238404</v>
      </c>
      <c r="Q621" s="19" t="n">
        <v>0.11229873662345</v>
      </c>
      <c r="R621" s="19" t="n">
        <v>0.121163328734965</v>
      </c>
      <c r="S621" s="19" t="n">
        <v>0.133542865969284</v>
      </c>
      <c r="T621" s="19" t="n">
        <v>0.201532331435679</v>
      </c>
      <c r="U621" s="19" t="n">
        <v>0.251534889259967</v>
      </c>
      <c r="V621" s="19" t="n">
        <v>0.0739632811935017</v>
      </c>
      <c r="W621" s="19" t="n">
        <v>0.140683091486927</v>
      </c>
      <c r="X621" s="19" t="n">
        <v>0.221556148348321</v>
      </c>
      <c r="Y621" s="19" t="n">
        <v>0.264370176495915</v>
      </c>
      <c r="Z621" s="19"/>
      <c r="AA621" s="19" t="n">
        <v>0.119323764683556</v>
      </c>
      <c r="AB621" s="19" t="n">
        <v>0.165339416862918</v>
      </c>
      <c r="AC621" s="19" t="n">
        <v>0.161944938845972</v>
      </c>
      <c r="AD621" s="19" t="n">
        <v>0.145375520723538</v>
      </c>
      <c r="AE621" s="19"/>
      <c r="AF621" s="19" t="n">
        <v>0.160450507693042</v>
      </c>
      <c r="AG621" s="19" t="n">
        <v>0.152991258366566</v>
      </c>
      <c r="AH621" s="19" t="n">
        <v>0.138448205097317</v>
      </c>
      <c r="AI621" s="19" t="n">
        <v>0.100101752213646</v>
      </c>
      <c r="AJ621" s="19" t="n">
        <v>0.0945845289879547</v>
      </c>
      <c r="AK621" s="19" t="n">
        <v>0.0889953137252016</v>
      </c>
      <c r="AL621" s="19" t="n">
        <v>0.126404764279498</v>
      </c>
      <c r="AM621" s="19" t="n">
        <v>0</v>
      </c>
      <c r="AN621" s="19" t="n">
        <v>0.22133270853549</v>
      </c>
      <c r="AO621" s="19" t="n">
        <v>0.202778322585499</v>
      </c>
      <c r="AP621" s="19" t="n">
        <v>0.0447429950721239</v>
      </c>
      <c r="AQ621" s="19" t="n">
        <v>0.114213260898514</v>
      </c>
      <c r="AR621" s="19" t="n">
        <v>0</v>
      </c>
      <c r="AS621" s="19" t="n">
        <v>0.269704425994762</v>
      </c>
      <c r="AT621" s="19" t="n">
        <v>0</v>
      </c>
      <c r="AU621" s="19" t="n">
        <v>0</v>
      </c>
      <c r="AV621" s="19" t="n">
        <v>0.159333969142837</v>
      </c>
      <c r="AW621" s="19" t="n">
        <v>0</v>
      </c>
      <c r="AX621" s="19" t="n">
        <v>0</v>
      </c>
    </row>
    <row r="622">
      <c r="B622" t="s">
        <v>300</v>
      </c>
      <c r="C622" s="19" t="n">
        <v>0.0125568850470235</v>
      </c>
      <c r="D622" s="19" t="n">
        <v>0.00873587353059213</v>
      </c>
      <c r="E622" s="19" t="n">
        <v>0.0106465070268267</v>
      </c>
      <c r="F622" s="19" t="n">
        <v>0</v>
      </c>
      <c r="G622" s="19" t="n">
        <v>0.0151768894322801</v>
      </c>
      <c r="H622" s="19" t="n">
        <v>0.0282870934085128</v>
      </c>
      <c r="I622" s="19" t="n">
        <v>0.0396919700319091</v>
      </c>
      <c r="J622" s="19"/>
      <c r="K622" s="19" t="n">
        <v>0.00854979987235181</v>
      </c>
      <c r="L622" s="19" t="n">
        <v>0.0162198004657978</v>
      </c>
      <c r="M622" s="19"/>
      <c r="N622" s="19" t="n">
        <v>0.0154352800302723</v>
      </c>
      <c r="O622" s="19" t="n">
        <v>0</v>
      </c>
      <c r="P622" s="19" t="n">
        <v>0.0154782680784409</v>
      </c>
      <c r="Q622" s="19" t="n">
        <v>0</v>
      </c>
      <c r="R622" s="19" t="n">
        <v>0.0170875673152075</v>
      </c>
      <c r="S622" s="19" t="n">
        <v>0</v>
      </c>
      <c r="T622" s="19" t="n">
        <v>0</v>
      </c>
      <c r="U622" s="19" t="n">
        <v>0</v>
      </c>
      <c r="V622" s="19" t="n">
        <v>0.0245822261493978</v>
      </c>
      <c r="W622" s="19" t="n">
        <v>0.0604971517462997</v>
      </c>
      <c r="X622" s="19" t="n">
        <v>0</v>
      </c>
      <c r="Y622" s="19" t="n">
        <v>0</v>
      </c>
      <c r="Z622" s="19"/>
      <c r="AA622" s="19" t="n">
        <v>0.0109382656413664</v>
      </c>
      <c r="AB622" s="19" t="n">
        <v>0.0111338941374417</v>
      </c>
      <c r="AC622" s="19" t="n">
        <v>0.0179641311580678</v>
      </c>
      <c r="AD622" s="19" t="n">
        <v>0.0104319475134686</v>
      </c>
      <c r="AE622" s="19"/>
      <c r="AF622" s="19" t="n">
        <v>0</v>
      </c>
      <c r="AG622" s="19" t="n">
        <v>0.0163477403257053</v>
      </c>
      <c r="AH622" s="19" t="n">
        <v>0</v>
      </c>
      <c r="AI622" s="19" t="n">
        <v>0</v>
      </c>
      <c r="AJ622" s="19" t="n">
        <v>0</v>
      </c>
      <c r="AK622" s="19" t="n">
        <v>0.0315545643243057</v>
      </c>
      <c r="AL622" s="19" t="n">
        <v>0</v>
      </c>
      <c r="AM622" s="19" t="n">
        <v>0</v>
      </c>
      <c r="AN622" s="19" t="n">
        <v>0</v>
      </c>
      <c r="AO622" s="19" t="n">
        <v>0.0388890244418033</v>
      </c>
      <c r="AP622" s="19" t="n">
        <v>0</v>
      </c>
      <c r="AQ622" s="19" t="n">
        <v>0.039674716183682</v>
      </c>
      <c r="AR622" s="19" t="n">
        <v>0</v>
      </c>
      <c r="AS622" s="19" t="n">
        <v>0</v>
      </c>
      <c r="AT622" s="19" t="n">
        <v>0</v>
      </c>
      <c r="AU622" s="19" t="n">
        <v>0</v>
      </c>
      <c r="AV622" s="19" t="n">
        <v>0</v>
      </c>
      <c r="AW622" s="19" t="n">
        <v>0</v>
      </c>
      <c r="AX622" s="19" t="n">
        <v>0</v>
      </c>
    </row>
    <row r="623">
      <c r="B623" t="s">
        <v>242</v>
      </c>
      <c r="C623" s="19" t="n">
        <v>0.0354584719472236</v>
      </c>
      <c r="D623" s="19" t="n">
        <v>0.0317861264452042</v>
      </c>
      <c r="E623" s="19" t="n">
        <v>0.0298257752275622</v>
      </c>
      <c r="F623" s="19" t="n">
        <v>0.0302633278407012</v>
      </c>
      <c r="G623" s="19" t="n">
        <v>0.0282785726766256</v>
      </c>
      <c r="H623" s="19" t="n">
        <v>0.0816573823939824</v>
      </c>
      <c r="I623" s="19" t="n">
        <v>0.035169698865313</v>
      </c>
      <c r="J623" s="19"/>
      <c r="K623" s="19" t="n">
        <v>0.0352727191799523</v>
      </c>
      <c r="L623" s="19" t="n">
        <v>0.0357162112083027</v>
      </c>
      <c r="M623" s="19"/>
      <c r="N623" s="19" t="n">
        <v>0.0138314322240901</v>
      </c>
      <c r="O623" s="19" t="n">
        <v>0.0568455082684892</v>
      </c>
      <c r="P623" s="19" t="n">
        <v>0.0302957611572068</v>
      </c>
      <c r="Q623" s="19" t="n">
        <v>0.0317532984909346</v>
      </c>
      <c r="R623" s="19" t="n">
        <v>0.0307104744052846</v>
      </c>
      <c r="S623" s="19" t="n">
        <v>0.0110868230861753</v>
      </c>
      <c r="T623" s="19" t="n">
        <v>0.0177883182294898</v>
      </c>
      <c r="U623" s="19" t="n">
        <v>0.0285015787122247</v>
      </c>
      <c r="V623" s="19" t="n">
        <v>0.0357355887018534</v>
      </c>
      <c r="W623" s="19" t="n">
        <v>0.109902803304537</v>
      </c>
      <c r="X623" s="19" t="n">
        <v>0.0970607279589992</v>
      </c>
      <c r="Y623" s="19" t="n">
        <v>0</v>
      </c>
      <c r="Z623" s="19"/>
      <c r="AA623" s="19" t="n">
        <v>0.033469558260606</v>
      </c>
      <c r="AB623" s="19" t="n">
        <v>0.0447311958660452</v>
      </c>
      <c r="AC623" s="19" t="n">
        <v>0.0173018828695304</v>
      </c>
      <c r="AD623" s="19" t="n">
        <v>0.0473082021731658</v>
      </c>
      <c r="AE623" s="19"/>
      <c r="AF623" s="19" t="n">
        <v>0.0142003048012912</v>
      </c>
      <c r="AG623" s="19" t="n">
        <v>0.0517071293829406</v>
      </c>
      <c r="AH623" s="19" t="n">
        <v>0.017337487047801</v>
      </c>
      <c r="AI623" s="19" t="n">
        <v>0</v>
      </c>
      <c r="AJ623" s="19" t="n">
        <v>0</v>
      </c>
      <c r="AK623" s="19" t="n">
        <v>0</v>
      </c>
      <c r="AL623" s="19" t="n">
        <v>0.0145175091045393</v>
      </c>
      <c r="AM623" s="19" t="n">
        <v>0</v>
      </c>
      <c r="AN623" s="19" t="n">
        <v>0</v>
      </c>
      <c r="AO623" s="19" t="n">
        <v>0.0800222104232712</v>
      </c>
      <c r="AP623" s="19" t="n">
        <v>0.0970709295772186</v>
      </c>
      <c r="AQ623" s="19" t="n">
        <v>0.0815655793524769</v>
      </c>
      <c r="AR623" s="19" t="n">
        <v>0.188686444311356</v>
      </c>
      <c r="AS623" s="19" t="n">
        <v>0</v>
      </c>
      <c r="AT623" s="19" t="n">
        <v>0</v>
      </c>
      <c r="AU623" s="19" t="n">
        <v>0</v>
      </c>
      <c r="AV623" s="19" t="n">
        <v>0</v>
      </c>
      <c r="AW623" s="19" t="n">
        <v>0</v>
      </c>
      <c r="AX623" s="19" t="n">
        <v>0</v>
      </c>
    </row>
    <row r="624">
      <c r="C624" s="19"/>
      <c r="D624" s="19"/>
      <c r="E624" s="19"/>
      <c r="F624" s="19"/>
      <c r="G624" s="19"/>
      <c r="H624" s="19"/>
      <c r="I624" s="19"/>
      <c r="J624" s="19"/>
      <c r="K624" s="19"/>
      <c r="L624" s="19"/>
      <c r="M624" s="19"/>
      <c r="N624" s="19"/>
      <c r="O624" s="19"/>
      <c r="P624" s="19"/>
      <c r="Q624" s="19"/>
      <c r="R624" s="19"/>
      <c r="S624" s="19"/>
      <c r="T624" s="19"/>
      <c r="U624" s="19"/>
      <c r="V624" s="19"/>
      <c r="W624" s="19"/>
      <c r="X624" s="19"/>
      <c r="Y624" s="19"/>
      <c r="Z624" s="19"/>
      <c r="AA624" s="19"/>
      <c r="AB624" s="19"/>
      <c r="AC624" s="19"/>
      <c r="AD624" s="19"/>
      <c r="AE624" s="19"/>
      <c r="AF624" s="19"/>
      <c r="AG624" s="19"/>
      <c r="AH624" s="19"/>
      <c r="AI624" s="19"/>
      <c r="AJ624" s="19"/>
      <c r="AK624" s="19"/>
      <c r="AL624" s="19"/>
      <c r="AM624" s="19"/>
      <c r="AN624" s="19"/>
      <c r="AO624" s="19"/>
      <c r="AP624" s="19"/>
      <c r="AQ624" s="19"/>
      <c r="AR624" s="19"/>
      <c r="AS624" s="19"/>
      <c r="AT624" s="19"/>
      <c r="AU624" s="19"/>
      <c r="AV624" s="19"/>
      <c r="AW624" s="19"/>
      <c r="AX624" s="19"/>
    </row>
    <row r="625">
      <c r="B625" s="7" t="s">
        <v>302</v>
      </c>
      <c r="C625" s="19"/>
      <c r="D625" s="19"/>
      <c r="E625" s="19"/>
      <c r="F625" s="19"/>
      <c r="G625" s="19"/>
      <c r="H625" s="19"/>
      <c r="I625" s="19"/>
      <c r="J625" s="19"/>
      <c r="K625" s="19"/>
      <c r="L625" s="19"/>
      <c r="M625" s="19"/>
      <c r="N625" s="19"/>
      <c r="O625" s="19"/>
      <c r="P625" s="19"/>
      <c r="Q625" s="19"/>
      <c r="R625" s="19"/>
      <c r="S625" s="19"/>
      <c r="T625" s="19"/>
      <c r="U625" s="19"/>
      <c r="V625" s="19"/>
      <c r="W625" s="19"/>
      <c r="X625" s="19"/>
      <c r="Y625" s="19"/>
      <c r="Z625" s="19"/>
      <c r="AA625" s="19"/>
      <c r="AB625" s="19"/>
      <c r="AC625" s="19"/>
      <c r="AD625" s="19"/>
      <c r="AE625" s="19"/>
      <c r="AF625" s="19"/>
      <c r="AG625" s="19"/>
      <c r="AH625" s="19"/>
      <c r="AI625" s="19"/>
      <c r="AJ625" s="19"/>
      <c r="AK625" s="19"/>
      <c r="AL625" s="19"/>
      <c r="AM625" s="19"/>
      <c r="AN625" s="19"/>
      <c r="AO625" s="19"/>
      <c r="AP625" s="19"/>
      <c r="AQ625" s="19"/>
      <c r="AR625" s="19"/>
      <c r="AS625" s="19"/>
      <c r="AT625" s="19"/>
      <c r="AU625" s="19"/>
      <c r="AV625" s="19"/>
      <c r="AW625" s="19"/>
      <c r="AX625" s="19"/>
    </row>
    <row r="626">
      <c r="B626" s="23" t="s">
        <v>277</v>
      </c>
      <c r="C626" s="19"/>
      <c r="D626" s="19"/>
      <c r="E626" s="19"/>
      <c r="F626" s="19"/>
      <c r="G626" s="19"/>
      <c r="H626" s="19"/>
      <c r="I626" s="19"/>
      <c r="J626" s="19"/>
      <c r="K626" s="19"/>
      <c r="L626" s="19"/>
      <c r="M626" s="19"/>
      <c r="N626" s="19"/>
      <c r="O626" s="19"/>
      <c r="P626" s="19"/>
      <c r="Q626" s="19"/>
      <c r="R626" s="19"/>
      <c r="S626" s="19"/>
      <c r="T626" s="19"/>
      <c r="U626" s="19"/>
      <c r="V626" s="19"/>
      <c r="W626" s="19"/>
      <c r="X626" s="19"/>
      <c r="Y626" s="19"/>
      <c r="Z626" s="19"/>
      <c r="AA626" s="19"/>
      <c r="AB626" s="19"/>
      <c r="AC626" s="19"/>
      <c r="AD626" s="19"/>
      <c r="AE626" s="19"/>
      <c r="AF626" s="19"/>
      <c r="AG626" s="19"/>
      <c r="AH626" s="19"/>
      <c r="AI626" s="19"/>
      <c r="AJ626" s="19"/>
      <c r="AK626" s="19"/>
      <c r="AL626" s="19"/>
      <c r="AM626" s="19"/>
      <c r="AN626" s="19"/>
      <c r="AO626" s="19"/>
      <c r="AP626" s="19"/>
      <c r="AQ626" s="19"/>
      <c r="AR626" s="19"/>
      <c r="AS626" s="19"/>
      <c r="AT626" s="19"/>
      <c r="AU626" s="19"/>
      <c r="AV626" s="19"/>
      <c r="AW626" s="19"/>
      <c r="AX626" s="19"/>
    </row>
    <row r="627">
      <c r="B627" t="s">
        <v>292</v>
      </c>
      <c r="C627" s="19" t="n">
        <v>0</v>
      </c>
      <c r="D627" s="19" t="n">
        <v>0</v>
      </c>
      <c r="E627" s="19" t="n">
        <v>0</v>
      </c>
      <c r="F627" s="19" t="n">
        <v>0</v>
      </c>
      <c r="G627" s="19" t="n">
        <v>0</v>
      </c>
      <c r="H627" s="19" t="n">
        <v>0</v>
      </c>
      <c r="I627" s="19" t="n">
        <v>0</v>
      </c>
      <c r="J627" s="19"/>
      <c r="K627" s="19" t="n">
        <v>0</v>
      </c>
      <c r="L627" s="19" t="n">
        <v>0</v>
      </c>
      <c r="M627" s="19"/>
      <c r="N627" s="19" t="n">
        <v>0</v>
      </c>
      <c r="O627" s="19" t="n">
        <v>0</v>
      </c>
      <c r="P627" s="19" t="n">
        <v>0</v>
      </c>
      <c r="Q627" s="19" t="n">
        <v>0</v>
      </c>
      <c r="R627" s="19" t="n">
        <v>0</v>
      </c>
      <c r="S627" s="19" t="n">
        <v>0</v>
      </c>
      <c r="T627" s="19" t="n">
        <v>0</v>
      </c>
      <c r="U627" s="19" t="n">
        <v>0</v>
      </c>
      <c r="V627" s="19" t="n">
        <v>0</v>
      </c>
      <c r="W627" s="19" t="n">
        <v>0</v>
      </c>
      <c r="X627" s="19" t="n">
        <v>0</v>
      </c>
      <c r="Y627" s="19" t="n">
        <v>0</v>
      </c>
      <c r="Z627" s="19"/>
      <c r="AA627" s="19" t="n">
        <v>0</v>
      </c>
      <c r="AB627" s="19" t="n">
        <v>0</v>
      </c>
      <c r="AC627" s="19" t="n">
        <v>0</v>
      </c>
      <c r="AD627" s="19" t="n">
        <v>0</v>
      </c>
      <c r="AE627" s="19"/>
      <c r="AF627" s="19" t="n">
        <v>0</v>
      </c>
      <c r="AG627" s="19" t="n">
        <v>0</v>
      </c>
      <c r="AH627" s="19" t="n">
        <v>0</v>
      </c>
      <c r="AI627" s="19" t="n">
        <v>0</v>
      </c>
      <c r="AJ627" s="19" t="n">
        <v>0</v>
      </c>
      <c r="AK627" s="19" t="n">
        <v>0</v>
      </c>
      <c r="AL627" s="19" t="n">
        <v>0</v>
      </c>
      <c r="AM627" s="19" t="n">
        <v>0</v>
      </c>
      <c r="AN627" s="19" t="n">
        <v>0</v>
      </c>
      <c r="AO627" s="19" t="n">
        <v>0</v>
      </c>
      <c r="AP627" s="19" t="n">
        <v>0</v>
      </c>
      <c r="AQ627" s="19" t="n">
        <v>0</v>
      </c>
      <c r="AR627" s="19" t="n">
        <v>0</v>
      </c>
      <c r="AS627" s="19" t="n">
        <v>0</v>
      </c>
      <c r="AT627" s="19" t="n">
        <v>0</v>
      </c>
      <c r="AU627" s="19" t="n">
        <v>0</v>
      </c>
      <c r="AV627" s="19" t="n">
        <v>0</v>
      </c>
      <c r="AW627" s="19" t="n">
        <v>0</v>
      </c>
      <c r="AX627" s="19" t="n">
        <v>0</v>
      </c>
    </row>
    <row r="628">
      <c r="B628" t="s">
        <v>293</v>
      </c>
      <c r="C628" s="19" t="n">
        <v>0</v>
      </c>
      <c r="D628" s="19" t="n">
        <v>0</v>
      </c>
      <c r="E628" s="19" t="n">
        <v>0</v>
      </c>
      <c r="F628" s="19" t="n">
        <v>0</v>
      </c>
      <c r="G628" s="19" t="n">
        <v>0</v>
      </c>
      <c r="H628" s="19" t="n">
        <v>0</v>
      </c>
      <c r="I628" s="19" t="n">
        <v>0</v>
      </c>
      <c r="J628" s="19"/>
      <c r="K628" s="19" t="n">
        <v>0</v>
      </c>
      <c r="L628" s="19" t="n">
        <v>0</v>
      </c>
      <c r="M628" s="19"/>
      <c r="N628" s="19" t="n">
        <v>0</v>
      </c>
      <c r="O628" s="19" t="n">
        <v>0</v>
      </c>
      <c r="P628" s="19" t="n">
        <v>0</v>
      </c>
      <c r="Q628" s="19" t="n">
        <v>0</v>
      </c>
      <c r="R628" s="19" t="n">
        <v>0</v>
      </c>
      <c r="S628" s="19" t="n">
        <v>0</v>
      </c>
      <c r="T628" s="19" t="n">
        <v>0</v>
      </c>
      <c r="U628" s="19" t="n">
        <v>0</v>
      </c>
      <c r="V628" s="19" t="n">
        <v>0</v>
      </c>
      <c r="W628" s="19" t="n">
        <v>0</v>
      </c>
      <c r="X628" s="19" t="n">
        <v>0</v>
      </c>
      <c r="Y628" s="19" t="n">
        <v>0</v>
      </c>
      <c r="Z628" s="19"/>
      <c r="AA628" s="19" t="n">
        <v>0</v>
      </c>
      <c r="AB628" s="19" t="n">
        <v>0</v>
      </c>
      <c r="AC628" s="19" t="n">
        <v>0</v>
      </c>
      <c r="AD628" s="19" t="n">
        <v>0</v>
      </c>
      <c r="AE628" s="19"/>
      <c r="AF628" s="19" t="n">
        <v>0</v>
      </c>
      <c r="AG628" s="19" t="n">
        <v>0</v>
      </c>
      <c r="AH628" s="19" t="n">
        <v>0</v>
      </c>
      <c r="AI628" s="19" t="n">
        <v>0</v>
      </c>
      <c r="AJ628" s="19" t="n">
        <v>0</v>
      </c>
      <c r="AK628" s="19" t="n">
        <v>0</v>
      </c>
      <c r="AL628" s="19" t="n">
        <v>0</v>
      </c>
      <c r="AM628" s="19" t="n">
        <v>0</v>
      </c>
      <c r="AN628" s="19" t="n">
        <v>0</v>
      </c>
      <c r="AO628" s="19" t="n">
        <v>0</v>
      </c>
      <c r="AP628" s="19" t="n">
        <v>0</v>
      </c>
      <c r="AQ628" s="19" t="n">
        <v>0</v>
      </c>
      <c r="AR628" s="19" t="n">
        <v>0</v>
      </c>
      <c r="AS628" s="19" t="n">
        <v>0</v>
      </c>
      <c r="AT628" s="19" t="n">
        <v>0</v>
      </c>
      <c r="AU628" s="19" t="n">
        <v>0</v>
      </c>
      <c r="AV628" s="19" t="n">
        <v>0</v>
      </c>
      <c r="AW628" s="19" t="n">
        <v>0</v>
      </c>
      <c r="AX628" s="19" t="n">
        <v>0</v>
      </c>
    </row>
    <row r="629">
      <c r="B629" t="s">
        <v>294</v>
      </c>
      <c r="C629" s="19" t="n">
        <v>0</v>
      </c>
      <c r="D629" s="19" t="n">
        <v>0</v>
      </c>
      <c r="E629" s="19" t="n">
        <v>0</v>
      </c>
      <c r="F629" s="19" t="n">
        <v>0</v>
      </c>
      <c r="G629" s="19" t="n">
        <v>0</v>
      </c>
      <c r="H629" s="19" t="n">
        <v>0</v>
      </c>
      <c r="I629" s="19" t="n">
        <v>0</v>
      </c>
      <c r="J629" s="19"/>
      <c r="K629" s="19" t="n">
        <v>0</v>
      </c>
      <c r="L629" s="19" t="n">
        <v>0</v>
      </c>
      <c r="M629" s="19"/>
      <c r="N629" s="19" t="n">
        <v>0</v>
      </c>
      <c r="O629" s="19" t="n">
        <v>0</v>
      </c>
      <c r="P629" s="19" t="n">
        <v>0</v>
      </c>
      <c r="Q629" s="19" t="n">
        <v>0</v>
      </c>
      <c r="R629" s="19" t="n">
        <v>0</v>
      </c>
      <c r="S629" s="19" t="n">
        <v>0</v>
      </c>
      <c r="T629" s="19" t="n">
        <v>0</v>
      </c>
      <c r="U629" s="19" t="n">
        <v>0</v>
      </c>
      <c r="V629" s="19" t="n">
        <v>0</v>
      </c>
      <c r="W629" s="19" t="n">
        <v>0</v>
      </c>
      <c r="X629" s="19" t="n">
        <v>0</v>
      </c>
      <c r="Y629" s="19" t="n">
        <v>0</v>
      </c>
      <c r="Z629" s="19"/>
      <c r="AA629" s="19" t="n">
        <v>0</v>
      </c>
      <c r="AB629" s="19" t="n">
        <v>0</v>
      </c>
      <c r="AC629" s="19" t="n">
        <v>0</v>
      </c>
      <c r="AD629" s="19" t="n">
        <v>0</v>
      </c>
      <c r="AE629" s="19"/>
      <c r="AF629" s="19" t="n">
        <v>0</v>
      </c>
      <c r="AG629" s="19" t="n">
        <v>0</v>
      </c>
      <c r="AH629" s="19" t="n">
        <v>0</v>
      </c>
      <c r="AI629" s="19" t="n">
        <v>0</v>
      </c>
      <c r="AJ629" s="19" t="n">
        <v>0</v>
      </c>
      <c r="AK629" s="19" t="n">
        <v>0</v>
      </c>
      <c r="AL629" s="19" t="n">
        <v>0</v>
      </c>
      <c r="AM629" s="19" t="n">
        <v>0</v>
      </c>
      <c r="AN629" s="19" t="n">
        <v>0</v>
      </c>
      <c r="AO629" s="19" t="n">
        <v>0</v>
      </c>
      <c r="AP629" s="19" t="n">
        <v>0</v>
      </c>
      <c r="AQ629" s="19" t="n">
        <v>0</v>
      </c>
      <c r="AR629" s="19" t="n">
        <v>0</v>
      </c>
      <c r="AS629" s="19" t="n">
        <v>0</v>
      </c>
      <c r="AT629" s="19" t="n">
        <v>0</v>
      </c>
      <c r="AU629" s="19" t="n">
        <v>0</v>
      </c>
      <c r="AV629" s="19" t="n">
        <v>0</v>
      </c>
      <c r="AW629" s="19" t="n">
        <v>0</v>
      </c>
      <c r="AX629" s="19" t="n">
        <v>0</v>
      </c>
    </row>
    <row r="630">
      <c r="B630" t="s">
        <v>295</v>
      </c>
      <c r="C630" s="19" t="n">
        <v>0</v>
      </c>
      <c r="D630" s="19" t="n">
        <v>0</v>
      </c>
      <c r="E630" s="19" t="n">
        <v>0</v>
      </c>
      <c r="F630" s="19" t="n">
        <v>0</v>
      </c>
      <c r="G630" s="19" t="n">
        <v>0</v>
      </c>
      <c r="H630" s="19" t="n">
        <v>0</v>
      </c>
      <c r="I630" s="19" t="n">
        <v>0</v>
      </c>
      <c r="J630" s="19"/>
      <c r="K630" s="19" t="n">
        <v>0</v>
      </c>
      <c r="L630" s="19" t="n">
        <v>0</v>
      </c>
      <c r="M630" s="19"/>
      <c r="N630" s="19" t="n">
        <v>0</v>
      </c>
      <c r="O630" s="19" t="n">
        <v>0</v>
      </c>
      <c r="P630" s="19" t="n">
        <v>0</v>
      </c>
      <c r="Q630" s="19" t="n">
        <v>0</v>
      </c>
      <c r="R630" s="19" t="n">
        <v>0</v>
      </c>
      <c r="S630" s="19" t="n">
        <v>0</v>
      </c>
      <c r="T630" s="19" t="n">
        <v>0</v>
      </c>
      <c r="U630" s="19" t="n">
        <v>0</v>
      </c>
      <c r="V630" s="19" t="n">
        <v>0</v>
      </c>
      <c r="W630" s="19" t="n">
        <v>0</v>
      </c>
      <c r="X630" s="19" t="n">
        <v>0</v>
      </c>
      <c r="Y630" s="19" t="n">
        <v>0</v>
      </c>
      <c r="Z630" s="19"/>
      <c r="AA630" s="19" t="n">
        <v>0</v>
      </c>
      <c r="AB630" s="19" t="n">
        <v>0</v>
      </c>
      <c r="AC630" s="19" t="n">
        <v>0</v>
      </c>
      <c r="AD630" s="19" t="n">
        <v>0</v>
      </c>
      <c r="AE630" s="19"/>
      <c r="AF630" s="19" t="n">
        <v>0</v>
      </c>
      <c r="AG630" s="19" t="n">
        <v>0</v>
      </c>
      <c r="AH630" s="19" t="n">
        <v>0</v>
      </c>
      <c r="AI630" s="19" t="n">
        <v>0</v>
      </c>
      <c r="AJ630" s="19" t="n">
        <v>0</v>
      </c>
      <c r="AK630" s="19" t="n">
        <v>0</v>
      </c>
      <c r="AL630" s="19" t="n">
        <v>0</v>
      </c>
      <c r="AM630" s="19" t="n">
        <v>0</v>
      </c>
      <c r="AN630" s="19" t="n">
        <v>0</v>
      </c>
      <c r="AO630" s="19" t="n">
        <v>0</v>
      </c>
      <c r="AP630" s="19" t="n">
        <v>0</v>
      </c>
      <c r="AQ630" s="19" t="n">
        <v>0</v>
      </c>
      <c r="AR630" s="19" t="n">
        <v>0</v>
      </c>
      <c r="AS630" s="19" t="n">
        <v>0</v>
      </c>
      <c r="AT630" s="19" t="n">
        <v>0</v>
      </c>
      <c r="AU630" s="19" t="n">
        <v>0</v>
      </c>
      <c r="AV630" s="19" t="n">
        <v>0</v>
      </c>
      <c r="AW630" s="19" t="n">
        <v>0</v>
      </c>
      <c r="AX630" s="19" t="n">
        <v>0</v>
      </c>
    </row>
    <row r="631">
      <c r="B631" t="s">
        <v>296</v>
      </c>
      <c r="C631" s="19" t="n">
        <v>0</v>
      </c>
      <c r="D631" s="19" t="n">
        <v>0</v>
      </c>
      <c r="E631" s="19" t="n">
        <v>0</v>
      </c>
      <c r="F631" s="19" t="n">
        <v>0</v>
      </c>
      <c r="G631" s="19" t="n">
        <v>0</v>
      </c>
      <c r="H631" s="19" t="n">
        <v>0</v>
      </c>
      <c r="I631" s="19" t="n">
        <v>0</v>
      </c>
      <c r="J631" s="19"/>
      <c r="K631" s="19" t="n">
        <v>0</v>
      </c>
      <c r="L631" s="19" t="n">
        <v>0</v>
      </c>
      <c r="M631" s="19"/>
      <c r="N631" s="19" t="n">
        <v>0</v>
      </c>
      <c r="O631" s="19" t="n">
        <v>0</v>
      </c>
      <c r="P631" s="19" t="n">
        <v>0</v>
      </c>
      <c r="Q631" s="19" t="n">
        <v>0</v>
      </c>
      <c r="R631" s="19" t="n">
        <v>0</v>
      </c>
      <c r="S631" s="19" t="n">
        <v>0</v>
      </c>
      <c r="T631" s="19" t="n">
        <v>0</v>
      </c>
      <c r="U631" s="19" t="n">
        <v>0</v>
      </c>
      <c r="V631" s="19" t="n">
        <v>0</v>
      </c>
      <c r="W631" s="19" t="n">
        <v>0</v>
      </c>
      <c r="X631" s="19" t="n">
        <v>0</v>
      </c>
      <c r="Y631" s="19" t="n">
        <v>0</v>
      </c>
      <c r="Z631" s="19"/>
      <c r="AA631" s="19" t="n">
        <v>0</v>
      </c>
      <c r="AB631" s="19" t="n">
        <v>0</v>
      </c>
      <c r="AC631" s="19" t="n">
        <v>0</v>
      </c>
      <c r="AD631" s="19" t="n">
        <v>0</v>
      </c>
      <c r="AE631" s="19"/>
      <c r="AF631" s="19" t="n">
        <v>0</v>
      </c>
      <c r="AG631" s="19" t="n">
        <v>0</v>
      </c>
      <c r="AH631" s="19" t="n">
        <v>0</v>
      </c>
      <c r="AI631" s="19" t="n">
        <v>0</v>
      </c>
      <c r="AJ631" s="19" t="n">
        <v>0</v>
      </c>
      <c r="AK631" s="19" t="n">
        <v>0</v>
      </c>
      <c r="AL631" s="19" t="n">
        <v>0</v>
      </c>
      <c r="AM631" s="19" t="n">
        <v>0</v>
      </c>
      <c r="AN631" s="19" t="n">
        <v>0</v>
      </c>
      <c r="AO631" s="19" t="n">
        <v>0</v>
      </c>
      <c r="AP631" s="19" t="n">
        <v>0</v>
      </c>
      <c r="AQ631" s="19" t="n">
        <v>0</v>
      </c>
      <c r="AR631" s="19" t="n">
        <v>0</v>
      </c>
      <c r="AS631" s="19" t="n">
        <v>0</v>
      </c>
      <c r="AT631" s="19" t="n">
        <v>0</v>
      </c>
      <c r="AU631" s="19" t="n">
        <v>0</v>
      </c>
      <c r="AV631" s="19" t="n">
        <v>0</v>
      </c>
      <c r="AW631" s="19" t="n">
        <v>0</v>
      </c>
      <c r="AX631" s="19" t="n">
        <v>0</v>
      </c>
    </row>
    <row r="632">
      <c r="B632" t="s">
        <v>297</v>
      </c>
      <c r="C632" s="19" t="n">
        <v>0</v>
      </c>
      <c r="D632" s="19" t="n">
        <v>0</v>
      </c>
      <c r="E632" s="19" t="n">
        <v>0</v>
      </c>
      <c r="F632" s="19" t="n">
        <v>0</v>
      </c>
      <c r="G632" s="19" t="n">
        <v>0</v>
      </c>
      <c r="H632" s="19" t="n">
        <v>0</v>
      </c>
      <c r="I632" s="19" t="n">
        <v>0</v>
      </c>
      <c r="J632" s="19"/>
      <c r="K632" s="19" t="n">
        <v>0</v>
      </c>
      <c r="L632" s="19" t="n">
        <v>0</v>
      </c>
      <c r="M632" s="19"/>
      <c r="N632" s="19" t="n">
        <v>0</v>
      </c>
      <c r="O632" s="19" t="n">
        <v>0</v>
      </c>
      <c r="P632" s="19" t="n">
        <v>0</v>
      </c>
      <c r="Q632" s="19" t="n">
        <v>0</v>
      </c>
      <c r="R632" s="19" t="n">
        <v>0</v>
      </c>
      <c r="S632" s="19" t="n">
        <v>0</v>
      </c>
      <c r="T632" s="19" t="n">
        <v>0</v>
      </c>
      <c r="U632" s="19" t="n">
        <v>0</v>
      </c>
      <c r="V632" s="19" t="n">
        <v>0</v>
      </c>
      <c r="W632" s="19" t="n">
        <v>0</v>
      </c>
      <c r="X632" s="19" t="n">
        <v>0</v>
      </c>
      <c r="Y632" s="19" t="n">
        <v>0</v>
      </c>
      <c r="Z632" s="19"/>
      <c r="AA632" s="19" t="n">
        <v>0</v>
      </c>
      <c r="AB632" s="19" t="n">
        <v>0</v>
      </c>
      <c r="AC632" s="19" t="n">
        <v>0</v>
      </c>
      <c r="AD632" s="19" t="n">
        <v>0</v>
      </c>
      <c r="AE632" s="19"/>
      <c r="AF632" s="19" t="n">
        <v>0</v>
      </c>
      <c r="AG632" s="19" t="n">
        <v>0</v>
      </c>
      <c r="AH632" s="19" t="n">
        <v>0</v>
      </c>
      <c r="AI632" s="19" t="n">
        <v>0</v>
      </c>
      <c r="AJ632" s="19" t="n">
        <v>0</v>
      </c>
      <c r="AK632" s="19" t="n">
        <v>0</v>
      </c>
      <c r="AL632" s="19" t="n">
        <v>0</v>
      </c>
      <c r="AM632" s="19" t="n">
        <v>0</v>
      </c>
      <c r="AN632" s="19" t="n">
        <v>0</v>
      </c>
      <c r="AO632" s="19" t="n">
        <v>0</v>
      </c>
      <c r="AP632" s="19" t="n">
        <v>0</v>
      </c>
      <c r="AQ632" s="19" t="n">
        <v>0</v>
      </c>
      <c r="AR632" s="19" t="n">
        <v>0</v>
      </c>
      <c r="AS632" s="19" t="n">
        <v>0</v>
      </c>
      <c r="AT632" s="19" t="n">
        <v>0</v>
      </c>
      <c r="AU632" s="19" t="n">
        <v>0</v>
      </c>
      <c r="AV632" s="19" t="n">
        <v>0</v>
      </c>
      <c r="AW632" s="19" t="n">
        <v>0</v>
      </c>
      <c r="AX632" s="19" t="n">
        <v>0</v>
      </c>
    </row>
    <row r="633">
      <c r="B633" t="s">
        <v>298</v>
      </c>
      <c r="C633" s="19" t="n">
        <v>0</v>
      </c>
      <c r="D633" s="19" t="n">
        <v>0</v>
      </c>
      <c r="E633" s="19" t="n">
        <v>0</v>
      </c>
      <c r="F633" s="19" t="n">
        <v>0</v>
      </c>
      <c r="G633" s="19" t="n">
        <v>0</v>
      </c>
      <c r="H633" s="19" t="n">
        <v>0</v>
      </c>
      <c r="I633" s="19" t="n">
        <v>0</v>
      </c>
      <c r="J633" s="19"/>
      <c r="K633" s="19" t="n">
        <v>0</v>
      </c>
      <c r="L633" s="19" t="n">
        <v>0</v>
      </c>
      <c r="M633" s="19"/>
      <c r="N633" s="19" t="n">
        <v>0</v>
      </c>
      <c r="O633" s="19" t="n">
        <v>0</v>
      </c>
      <c r="P633" s="19" t="n">
        <v>0</v>
      </c>
      <c r="Q633" s="19" t="n">
        <v>0</v>
      </c>
      <c r="R633" s="19" t="n">
        <v>0</v>
      </c>
      <c r="S633" s="19" t="n">
        <v>0</v>
      </c>
      <c r="T633" s="19" t="n">
        <v>0</v>
      </c>
      <c r="U633" s="19" t="n">
        <v>0</v>
      </c>
      <c r="V633" s="19" t="n">
        <v>0</v>
      </c>
      <c r="W633" s="19" t="n">
        <v>0</v>
      </c>
      <c r="X633" s="19" t="n">
        <v>0</v>
      </c>
      <c r="Y633" s="19" t="n">
        <v>0</v>
      </c>
      <c r="Z633" s="19"/>
      <c r="AA633" s="19" t="n">
        <v>0</v>
      </c>
      <c r="AB633" s="19" t="n">
        <v>0</v>
      </c>
      <c r="AC633" s="19" t="n">
        <v>0</v>
      </c>
      <c r="AD633" s="19" t="n">
        <v>0</v>
      </c>
      <c r="AE633" s="19"/>
      <c r="AF633" s="19" t="n">
        <v>0</v>
      </c>
      <c r="AG633" s="19" t="n">
        <v>0</v>
      </c>
      <c r="AH633" s="19" t="n">
        <v>0</v>
      </c>
      <c r="AI633" s="19" t="n">
        <v>0</v>
      </c>
      <c r="AJ633" s="19" t="n">
        <v>0</v>
      </c>
      <c r="AK633" s="19" t="n">
        <v>0</v>
      </c>
      <c r="AL633" s="19" t="n">
        <v>0</v>
      </c>
      <c r="AM633" s="19" t="n">
        <v>0</v>
      </c>
      <c r="AN633" s="19" t="n">
        <v>0</v>
      </c>
      <c r="AO633" s="19" t="n">
        <v>0</v>
      </c>
      <c r="AP633" s="19" t="n">
        <v>0</v>
      </c>
      <c r="AQ633" s="19" t="n">
        <v>0</v>
      </c>
      <c r="AR633" s="19" t="n">
        <v>0</v>
      </c>
      <c r="AS633" s="19" t="n">
        <v>0</v>
      </c>
      <c r="AT633" s="19" t="n">
        <v>0</v>
      </c>
      <c r="AU633" s="19" t="n">
        <v>0</v>
      </c>
      <c r="AV633" s="19" t="n">
        <v>0</v>
      </c>
      <c r="AW633" s="19" t="n">
        <v>0</v>
      </c>
      <c r="AX633" s="19" t="n">
        <v>0</v>
      </c>
    </row>
    <row r="634">
      <c r="B634" t="s">
        <v>299</v>
      </c>
      <c r="C634" s="19" t="n">
        <v>0</v>
      </c>
      <c r="D634" s="19" t="n">
        <v>0</v>
      </c>
      <c r="E634" s="19" t="n">
        <v>0</v>
      </c>
      <c r="F634" s="19" t="n">
        <v>0</v>
      </c>
      <c r="G634" s="19" t="n">
        <v>0</v>
      </c>
      <c r="H634" s="19" t="n">
        <v>0</v>
      </c>
      <c r="I634" s="19" t="n">
        <v>0</v>
      </c>
      <c r="J634" s="19"/>
      <c r="K634" s="19" t="n">
        <v>0</v>
      </c>
      <c r="L634" s="19" t="n">
        <v>0</v>
      </c>
      <c r="M634" s="19"/>
      <c r="N634" s="19" t="n">
        <v>0</v>
      </c>
      <c r="O634" s="19" t="n">
        <v>0</v>
      </c>
      <c r="P634" s="19" t="n">
        <v>0</v>
      </c>
      <c r="Q634" s="19" t="n">
        <v>0</v>
      </c>
      <c r="R634" s="19" t="n">
        <v>0</v>
      </c>
      <c r="S634" s="19" t="n">
        <v>0</v>
      </c>
      <c r="T634" s="19" t="n">
        <v>0</v>
      </c>
      <c r="U634" s="19" t="n">
        <v>0</v>
      </c>
      <c r="V634" s="19" t="n">
        <v>0</v>
      </c>
      <c r="W634" s="19" t="n">
        <v>0</v>
      </c>
      <c r="X634" s="19" t="n">
        <v>0</v>
      </c>
      <c r="Y634" s="19" t="n">
        <v>0</v>
      </c>
      <c r="Z634" s="19"/>
      <c r="AA634" s="19" t="n">
        <v>0</v>
      </c>
      <c r="AB634" s="19" t="n">
        <v>0</v>
      </c>
      <c r="AC634" s="19" t="n">
        <v>0</v>
      </c>
      <c r="AD634" s="19" t="n">
        <v>0</v>
      </c>
      <c r="AE634" s="19"/>
      <c r="AF634" s="19" t="n">
        <v>0</v>
      </c>
      <c r="AG634" s="19" t="n">
        <v>0</v>
      </c>
      <c r="AH634" s="19" t="n">
        <v>0</v>
      </c>
      <c r="AI634" s="19" t="n">
        <v>0</v>
      </c>
      <c r="AJ634" s="19" t="n">
        <v>0</v>
      </c>
      <c r="AK634" s="19" t="n">
        <v>0</v>
      </c>
      <c r="AL634" s="19" t="n">
        <v>0</v>
      </c>
      <c r="AM634" s="19" t="n">
        <v>0</v>
      </c>
      <c r="AN634" s="19" t="n">
        <v>0</v>
      </c>
      <c r="AO634" s="19" t="n">
        <v>0</v>
      </c>
      <c r="AP634" s="19" t="n">
        <v>0</v>
      </c>
      <c r="AQ634" s="19" t="n">
        <v>0</v>
      </c>
      <c r="AR634" s="19" t="n">
        <v>0</v>
      </c>
      <c r="AS634" s="19" t="n">
        <v>0</v>
      </c>
      <c r="AT634" s="19" t="n">
        <v>0</v>
      </c>
      <c r="AU634" s="19" t="n">
        <v>0</v>
      </c>
      <c r="AV634" s="19" t="n">
        <v>0</v>
      </c>
      <c r="AW634" s="19" t="n">
        <v>0</v>
      </c>
      <c r="AX634" s="19" t="n">
        <v>0</v>
      </c>
    </row>
    <row r="635">
      <c r="B635" t="s">
        <v>300</v>
      </c>
      <c r="C635" s="19" t="n">
        <v>0</v>
      </c>
      <c r="D635" s="19" t="n">
        <v>0</v>
      </c>
      <c r="E635" s="19" t="n">
        <v>0</v>
      </c>
      <c r="F635" s="19" t="n">
        <v>0</v>
      </c>
      <c r="G635" s="19" t="n">
        <v>0</v>
      </c>
      <c r="H635" s="19" t="n">
        <v>0</v>
      </c>
      <c r="I635" s="19" t="n">
        <v>0</v>
      </c>
      <c r="J635" s="19"/>
      <c r="K635" s="19" t="n">
        <v>0</v>
      </c>
      <c r="L635" s="19" t="n">
        <v>0</v>
      </c>
      <c r="M635" s="19"/>
      <c r="N635" s="19" t="n">
        <v>0</v>
      </c>
      <c r="O635" s="19" t="n">
        <v>0</v>
      </c>
      <c r="P635" s="19" t="n">
        <v>0</v>
      </c>
      <c r="Q635" s="19" t="n">
        <v>0</v>
      </c>
      <c r="R635" s="19" t="n">
        <v>0</v>
      </c>
      <c r="S635" s="19" t="n">
        <v>0</v>
      </c>
      <c r="T635" s="19" t="n">
        <v>0</v>
      </c>
      <c r="U635" s="19" t="n">
        <v>0</v>
      </c>
      <c r="V635" s="19" t="n">
        <v>0</v>
      </c>
      <c r="W635" s="19" t="n">
        <v>0</v>
      </c>
      <c r="X635" s="19" t="n">
        <v>0</v>
      </c>
      <c r="Y635" s="19" t="n">
        <v>0</v>
      </c>
      <c r="Z635" s="19"/>
      <c r="AA635" s="19" t="n">
        <v>0</v>
      </c>
      <c r="AB635" s="19" t="n">
        <v>0</v>
      </c>
      <c r="AC635" s="19" t="n">
        <v>0</v>
      </c>
      <c r="AD635" s="19" t="n">
        <v>0</v>
      </c>
      <c r="AE635" s="19"/>
      <c r="AF635" s="19" t="n">
        <v>0</v>
      </c>
      <c r="AG635" s="19" t="n">
        <v>0</v>
      </c>
      <c r="AH635" s="19" t="n">
        <v>0</v>
      </c>
      <c r="AI635" s="19" t="n">
        <v>0</v>
      </c>
      <c r="AJ635" s="19" t="n">
        <v>0</v>
      </c>
      <c r="AK635" s="19" t="n">
        <v>0</v>
      </c>
      <c r="AL635" s="19" t="n">
        <v>0</v>
      </c>
      <c r="AM635" s="19" t="n">
        <v>0</v>
      </c>
      <c r="AN635" s="19" t="n">
        <v>0</v>
      </c>
      <c r="AO635" s="19" t="n">
        <v>0</v>
      </c>
      <c r="AP635" s="19" t="n">
        <v>0</v>
      </c>
      <c r="AQ635" s="19" t="n">
        <v>0</v>
      </c>
      <c r="AR635" s="19" t="n">
        <v>0</v>
      </c>
      <c r="AS635" s="19" t="n">
        <v>0</v>
      </c>
      <c r="AT635" s="19" t="n">
        <v>0</v>
      </c>
      <c r="AU635" s="19" t="n">
        <v>0</v>
      </c>
      <c r="AV635" s="19" t="n">
        <v>0</v>
      </c>
      <c r="AW635" s="19" t="n">
        <v>0</v>
      </c>
      <c r="AX635" s="19" t="n">
        <v>0</v>
      </c>
    </row>
    <row r="636">
      <c r="B636" t="s">
        <v>242</v>
      </c>
      <c r="C636" s="19" t="n">
        <v>0</v>
      </c>
      <c r="D636" s="19" t="n">
        <v>0</v>
      </c>
      <c r="E636" s="19" t="n">
        <v>0</v>
      </c>
      <c r="F636" s="19" t="n">
        <v>0</v>
      </c>
      <c r="G636" s="19" t="n">
        <v>0</v>
      </c>
      <c r="H636" s="19" t="n">
        <v>0</v>
      </c>
      <c r="I636" s="19" t="n">
        <v>0</v>
      </c>
      <c r="J636" s="19"/>
      <c r="K636" s="19" t="n">
        <v>0</v>
      </c>
      <c r="L636" s="19" t="n">
        <v>0</v>
      </c>
      <c r="M636" s="19"/>
      <c r="N636" s="19" t="n">
        <v>0</v>
      </c>
      <c r="O636" s="19" t="n">
        <v>0</v>
      </c>
      <c r="P636" s="19" t="n">
        <v>0</v>
      </c>
      <c r="Q636" s="19" t="n">
        <v>0</v>
      </c>
      <c r="R636" s="19" t="n">
        <v>0</v>
      </c>
      <c r="S636" s="19" t="n">
        <v>0</v>
      </c>
      <c r="T636" s="19" t="n">
        <v>0</v>
      </c>
      <c r="U636" s="19" t="n">
        <v>0</v>
      </c>
      <c r="V636" s="19" t="n">
        <v>0</v>
      </c>
      <c r="W636" s="19" t="n">
        <v>0</v>
      </c>
      <c r="X636" s="19" t="n">
        <v>0</v>
      </c>
      <c r="Y636" s="19" t="n">
        <v>0</v>
      </c>
      <c r="Z636" s="19"/>
      <c r="AA636" s="19" t="n">
        <v>0</v>
      </c>
      <c r="AB636" s="19" t="n">
        <v>0</v>
      </c>
      <c r="AC636" s="19" t="n">
        <v>0</v>
      </c>
      <c r="AD636" s="19" t="n">
        <v>0</v>
      </c>
      <c r="AE636" s="19"/>
      <c r="AF636" s="19" t="n">
        <v>0</v>
      </c>
      <c r="AG636" s="19" t="n">
        <v>0</v>
      </c>
      <c r="AH636" s="19" t="n">
        <v>0</v>
      </c>
      <c r="AI636" s="19" t="n">
        <v>0</v>
      </c>
      <c r="AJ636" s="19" t="n">
        <v>0</v>
      </c>
      <c r="AK636" s="19" t="n">
        <v>0</v>
      </c>
      <c r="AL636" s="19" t="n">
        <v>0</v>
      </c>
      <c r="AM636" s="19" t="n">
        <v>0</v>
      </c>
      <c r="AN636" s="19" t="n">
        <v>0</v>
      </c>
      <c r="AO636" s="19" t="n">
        <v>0</v>
      </c>
      <c r="AP636" s="19" t="n">
        <v>0</v>
      </c>
      <c r="AQ636" s="19" t="n">
        <v>0</v>
      </c>
      <c r="AR636" s="19" t="n">
        <v>0</v>
      </c>
      <c r="AS636" s="19" t="n">
        <v>0</v>
      </c>
      <c r="AT636" s="19" t="n">
        <v>0</v>
      </c>
      <c r="AU636" s="19" t="n">
        <v>0</v>
      </c>
      <c r="AV636" s="19" t="n">
        <v>0</v>
      </c>
      <c r="AW636" s="19" t="n">
        <v>0</v>
      </c>
      <c r="AX636" s="19" t="n">
        <v>0</v>
      </c>
    </row>
    <row r="637">
      <c r="C637" s="19"/>
      <c r="D637" s="19"/>
      <c r="E637" s="19"/>
      <c r="F637" s="19"/>
      <c r="G637" s="19"/>
      <c r="H637" s="19"/>
      <c r="I637" s="19"/>
      <c r="J637" s="19"/>
      <c r="K637" s="19"/>
      <c r="L637" s="19"/>
      <c r="M637" s="19"/>
      <c r="N637" s="19"/>
      <c r="O637" s="19"/>
      <c r="P637" s="19"/>
      <c r="Q637" s="19"/>
      <c r="R637" s="19"/>
      <c r="S637" s="19"/>
      <c r="T637" s="19"/>
      <c r="U637" s="19"/>
      <c r="V637" s="19"/>
      <c r="W637" s="19"/>
      <c r="X637" s="19"/>
      <c r="Y637" s="19"/>
      <c r="Z637" s="19"/>
      <c r="AA637" s="19"/>
      <c r="AB637" s="19"/>
      <c r="AC637" s="19"/>
      <c r="AD637" s="19"/>
      <c r="AE637" s="19"/>
      <c r="AF637" s="19"/>
      <c r="AG637" s="19"/>
      <c r="AH637" s="19"/>
      <c r="AI637" s="19"/>
      <c r="AJ637" s="19"/>
      <c r="AK637" s="19"/>
      <c r="AL637" s="19"/>
      <c r="AM637" s="19"/>
      <c r="AN637" s="19"/>
      <c r="AO637" s="19"/>
      <c r="AP637" s="19"/>
      <c r="AQ637" s="19"/>
      <c r="AR637" s="19"/>
      <c r="AS637" s="19"/>
      <c r="AT637" s="19"/>
      <c r="AU637" s="19"/>
      <c r="AV637" s="19"/>
      <c r="AW637" s="19"/>
      <c r="AX637" s="19"/>
    </row>
    <row r="638">
      <c r="B638" s="7" t="s">
        <v>304</v>
      </c>
      <c r="C638" s="19"/>
      <c r="D638" s="19"/>
      <c r="E638" s="19"/>
      <c r="F638" s="19"/>
      <c r="G638" s="19"/>
      <c r="H638" s="19"/>
      <c r="I638" s="19"/>
      <c r="J638" s="19"/>
      <c r="K638" s="19"/>
      <c r="L638" s="19"/>
      <c r="M638" s="19"/>
      <c r="N638" s="19"/>
      <c r="O638" s="19"/>
      <c r="P638" s="19"/>
      <c r="Q638" s="19"/>
      <c r="R638" s="19"/>
      <c r="S638" s="19"/>
      <c r="T638" s="19"/>
      <c r="U638" s="19"/>
      <c r="V638" s="19"/>
      <c r="W638" s="19"/>
      <c r="X638" s="19"/>
      <c r="Y638" s="19"/>
      <c r="Z638" s="19"/>
      <c r="AA638" s="19"/>
      <c r="AB638" s="19"/>
      <c r="AC638" s="19"/>
      <c r="AD638" s="19"/>
      <c r="AE638" s="19"/>
      <c r="AF638" s="19"/>
      <c r="AG638" s="19"/>
      <c r="AH638" s="19"/>
      <c r="AI638" s="19"/>
      <c r="AJ638" s="19"/>
      <c r="AK638" s="19"/>
      <c r="AL638" s="19"/>
      <c r="AM638" s="19"/>
      <c r="AN638" s="19"/>
      <c r="AO638" s="19"/>
      <c r="AP638" s="19"/>
      <c r="AQ638" s="19"/>
      <c r="AR638" s="19"/>
      <c r="AS638" s="19"/>
      <c r="AT638" s="19"/>
      <c r="AU638" s="19"/>
      <c r="AV638" s="19"/>
      <c r="AW638" s="19"/>
      <c r="AX638" s="19"/>
    </row>
    <row r="639">
      <c r="B639" s="23" t="s">
        <v>305</v>
      </c>
      <c r="C639" s="19"/>
      <c r="D639" s="19"/>
      <c r="E639" s="19"/>
      <c r="F639" s="19"/>
      <c r="G639" s="19"/>
      <c r="H639" s="19"/>
      <c r="I639" s="19"/>
      <c r="J639" s="19"/>
      <c r="K639" s="19"/>
      <c r="L639" s="19"/>
      <c r="M639" s="19"/>
      <c r="N639" s="19"/>
      <c r="O639" s="19"/>
      <c r="P639" s="19"/>
      <c r="Q639" s="19"/>
      <c r="R639" s="19"/>
      <c r="S639" s="19"/>
      <c r="T639" s="19"/>
      <c r="U639" s="19"/>
      <c r="V639" s="19"/>
      <c r="W639" s="19"/>
      <c r="X639" s="19"/>
      <c r="Y639" s="19"/>
      <c r="Z639" s="19"/>
      <c r="AA639" s="19"/>
      <c r="AB639" s="19"/>
      <c r="AC639" s="19"/>
      <c r="AD639" s="19"/>
      <c r="AE639" s="19"/>
      <c r="AF639" s="19"/>
      <c r="AG639" s="19"/>
      <c r="AH639" s="19"/>
      <c r="AI639" s="19"/>
      <c r="AJ639" s="19"/>
      <c r="AK639" s="19"/>
      <c r="AL639" s="19"/>
      <c r="AM639" s="19"/>
      <c r="AN639" s="19"/>
      <c r="AO639" s="19"/>
      <c r="AP639" s="19"/>
      <c r="AQ639" s="19"/>
      <c r="AR639" s="19"/>
      <c r="AS639" s="19"/>
      <c r="AT639" s="19"/>
      <c r="AU639" s="19"/>
      <c r="AV639" s="19"/>
      <c r="AW639" s="19"/>
      <c r="AX639" s="19"/>
    </row>
    <row r="640">
      <c r="B640" t="s">
        <v>303</v>
      </c>
      <c r="C640" s="19" t="n">
        <v>0.727528996740998</v>
      </c>
      <c r="D640" s="19" t="n">
        <v>0.839387536521712</v>
      </c>
      <c r="E640" s="19" t="n">
        <v>0.664260103271086</v>
      </c>
      <c r="F640" s="19" t="n">
        <v>0.602775208481815</v>
      </c>
      <c r="G640" s="19" t="n">
        <v>0.776434427262072</v>
      </c>
      <c r="H640" s="19" t="n">
        <v>1</v>
      </c>
      <c r="I640" s="19" t="n">
        <v>0.658208442102593</v>
      </c>
      <c r="J640" s="19"/>
      <c r="K640" s="19" t="n">
        <v>0.78488989252898</v>
      </c>
      <c r="L640" s="19" t="n">
        <v>0.657903992124049</v>
      </c>
      <c r="M640" s="19"/>
      <c r="N640" s="19" t="n">
        <v>0.733674698145463</v>
      </c>
      <c r="O640" s="19" t="n">
        <v>0.881043305633351</v>
      </c>
      <c r="P640" s="19" t="n">
        <v>0.867486289527958</v>
      </c>
      <c r="Q640" s="19" t="n">
        <v>0.801951670158544</v>
      </c>
      <c r="R640" s="19" t="n">
        <v>0.616228492876048</v>
      </c>
      <c r="S640" s="19" t="n">
        <v>0.652536276106007</v>
      </c>
      <c r="T640" s="19" t="n">
        <v>0.874174720807738</v>
      </c>
      <c r="U640" s="19" t="n">
        <v>0.516219316713966</v>
      </c>
      <c r="V640" s="19" t="n">
        <v>0.340663345210256</v>
      </c>
      <c r="W640" s="19" t="n">
        <v>1</v>
      </c>
      <c r="X640" s="19" t="n">
        <v>0</v>
      </c>
      <c r="Y640" s="19" t="n">
        <v>1</v>
      </c>
      <c r="Z640" s="19"/>
      <c r="AA640" s="19" t="n">
        <v>0.760976334771358</v>
      </c>
      <c r="AB640" s="19" t="n">
        <v>0.606176739715224</v>
      </c>
      <c r="AC640" s="19" t="n">
        <v>0.833577127670492</v>
      </c>
      <c r="AD640" s="19" t="n">
        <v>0.689748532647507</v>
      </c>
      <c r="AE640" s="19"/>
      <c r="AF640" s="19" t="n">
        <v>0.733081823911773</v>
      </c>
      <c r="AG640" s="19" t="n">
        <v>0.598022572251479</v>
      </c>
      <c r="AH640" s="19" t="n">
        <v>0.521753538207062</v>
      </c>
      <c r="AI640" s="19" t="n">
        <v>0.666271874482834</v>
      </c>
      <c r="AJ640" s="19" t="n">
        <v>0.755254685378816</v>
      </c>
      <c r="AK640" s="19" t="n">
        <v>1</v>
      </c>
      <c r="AL640" s="19" t="n">
        <v>0.818532668338027</v>
      </c>
      <c r="AM640" s="19" t="n">
        <v>0</v>
      </c>
      <c r="AN640" s="19" t="n">
        <v>0.718993437593222</v>
      </c>
      <c r="AO640" s="19" t="n">
        <v>1</v>
      </c>
      <c r="AP640" s="19" t="n">
        <v>0.5</v>
      </c>
      <c r="AQ640" s="19" t="n">
        <v>0.741348462815218</v>
      </c>
      <c r="AR640" s="19" t="n">
        <v>0</v>
      </c>
      <c r="AS640" s="19" t="n">
        <v>0.450031550300566</v>
      </c>
      <c r="AT640" s="19" t="n">
        <v>0</v>
      </c>
      <c r="AU640" s="19" t="n">
        <v>0</v>
      </c>
      <c r="AV640" s="19" t="n">
        <v>0</v>
      </c>
      <c r="AW640" s="19" t="n">
        <v>0</v>
      </c>
      <c r="AX640" s="19" t="n">
        <v>1</v>
      </c>
    </row>
    <row r="641">
      <c r="B641" t="s">
        <v>77</v>
      </c>
      <c r="C641" s="19" t="n">
        <v>0.272471003259002</v>
      </c>
      <c r="D641" s="19" t="n">
        <v>0.160612463478288</v>
      </c>
      <c r="E641" s="19" t="n">
        <v>0.335739896728914</v>
      </c>
      <c r="F641" s="19" t="n">
        <v>0.397224791518185</v>
      </c>
      <c r="G641" s="19" t="n">
        <v>0.223565572737928</v>
      </c>
      <c r="H641" s="19" t="n">
        <v>0</v>
      </c>
      <c r="I641" s="19" t="n">
        <v>0.341791557897407</v>
      </c>
      <c r="J641" s="19"/>
      <c r="K641" s="19" t="n">
        <v>0.21511010747102</v>
      </c>
      <c r="L641" s="19" t="n">
        <v>0.342096007875951</v>
      </c>
      <c r="M641" s="19"/>
      <c r="N641" s="19" t="n">
        <v>0.266325301854537</v>
      </c>
      <c r="O641" s="19" t="n">
        <v>0.118956694366649</v>
      </c>
      <c r="P641" s="19" t="n">
        <v>0.132513710472042</v>
      </c>
      <c r="Q641" s="19" t="n">
        <v>0.198048329841456</v>
      </c>
      <c r="R641" s="19" t="n">
        <v>0.383771507123952</v>
      </c>
      <c r="S641" s="19" t="n">
        <v>0.347463723893993</v>
      </c>
      <c r="T641" s="19" t="n">
        <v>0.125825279192262</v>
      </c>
      <c r="U641" s="19" t="n">
        <v>0.483780683286034</v>
      </c>
      <c r="V641" s="19" t="n">
        <v>0.659336654789744</v>
      </c>
      <c r="W641" s="19" t="n">
        <v>0</v>
      </c>
      <c r="X641" s="19" t="n">
        <v>0</v>
      </c>
      <c r="Y641" s="19" t="n">
        <v>0</v>
      </c>
      <c r="Z641" s="19"/>
      <c r="AA641" s="19" t="n">
        <v>0.239023665228642</v>
      </c>
      <c r="AB641" s="19" t="n">
        <v>0.393823260284776</v>
      </c>
      <c r="AC641" s="19" t="n">
        <v>0.166422872329508</v>
      </c>
      <c r="AD641" s="19" t="n">
        <v>0.310251467352493</v>
      </c>
      <c r="AE641" s="19"/>
      <c r="AF641" s="19" t="n">
        <v>0.266918176088227</v>
      </c>
      <c r="AG641" s="19" t="n">
        <v>0.401977427748521</v>
      </c>
      <c r="AH641" s="19" t="n">
        <v>0.478246461792938</v>
      </c>
      <c r="AI641" s="19" t="n">
        <v>0.333728125517166</v>
      </c>
      <c r="AJ641" s="19" t="n">
        <v>0.244745314621184</v>
      </c>
      <c r="AK641" s="19" t="n">
        <v>0</v>
      </c>
      <c r="AL641" s="19" t="n">
        <v>0.181467331661973</v>
      </c>
      <c r="AM641" s="19" t="n">
        <v>0</v>
      </c>
      <c r="AN641" s="19" t="n">
        <v>0.281006562406778</v>
      </c>
      <c r="AO641" s="19" t="n">
        <v>0</v>
      </c>
      <c r="AP641" s="19" t="n">
        <v>0.5</v>
      </c>
      <c r="AQ641" s="19" t="n">
        <v>0.258651537184782</v>
      </c>
      <c r="AR641" s="19" t="n">
        <v>0</v>
      </c>
      <c r="AS641" s="19" t="n">
        <v>0.549968449699434</v>
      </c>
      <c r="AT641" s="19" t="n">
        <v>0</v>
      </c>
      <c r="AU641" s="19" t="n">
        <v>0</v>
      </c>
      <c r="AV641" s="19" t="n">
        <v>1</v>
      </c>
      <c r="AW641" s="19" t="n">
        <v>0</v>
      </c>
      <c r="AX641" s="19" t="n">
        <v>0</v>
      </c>
    </row>
    <row r="642">
      <c r="C642" s="19"/>
      <c r="D642" s="19"/>
      <c r="E642" s="19"/>
      <c r="F642" s="19"/>
      <c r="G642" s="19"/>
      <c r="H642" s="19"/>
      <c r="I642" s="19"/>
      <c r="J642" s="19"/>
      <c r="K642" s="19"/>
      <c r="L642" s="19"/>
      <c r="M642" s="19"/>
      <c r="N642" s="19"/>
      <c r="O642" s="19"/>
      <c r="P642" s="19"/>
      <c r="Q642" s="19"/>
      <c r="R642" s="19"/>
      <c r="S642" s="19"/>
      <c r="T642" s="19"/>
      <c r="U642" s="19"/>
      <c r="V642" s="19"/>
      <c r="W642" s="19"/>
      <c r="X642" s="19"/>
      <c r="Y642" s="19"/>
      <c r="Z642" s="19"/>
      <c r="AA642" s="19"/>
      <c r="AB642" s="19"/>
      <c r="AC642" s="19"/>
      <c r="AD642" s="19"/>
      <c r="AE642" s="19"/>
      <c r="AF642" s="19"/>
      <c r="AG642" s="19"/>
      <c r="AH642" s="19"/>
      <c r="AI642" s="19"/>
      <c r="AJ642" s="19"/>
      <c r="AK642" s="19"/>
      <c r="AL642" s="19"/>
      <c r="AM642" s="19"/>
      <c r="AN642" s="19"/>
      <c r="AO642" s="19"/>
      <c r="AP642" s="19"/>
      <c r="AQ642" s="19"/>
      <c r="AR642" s="19"/>
      <c r="AS642" s="19"/>
      <c r="AT642" s="19"/>
      <c r="AU642" s="19"/>
      <c r="AV642" s="19"/>
      <c r="AW642" s="19"/>
      <c r="AX642" s="19"/>
    </row>
    <row r="643">
      <c r="B643" s="7" t="s">
        <v>306</v>
      </c>
      <c r="C643" s="19"/>
      <c r="D643" s="19"/>
      <c r="E643" s="19"/>
      <c r="F643" s="19"/>
      <c r="G643" s="19"/>
      <c r="H643" s="19"/>
      <c r="I643" s="19"/>
      <c r="J643" s="19"/>
      <c r="K643" s="19"/>
      <c r="L643" s="19"/>
      <c r="M643" s="19"/>
      <c r="N643" s="19"/>
      <c r="O643" s="19"/>
      <c r="P643" s="19"/>
      <c r="Q643" s="19"/>
      <c r="R643" s="19"/>
      <c r="S643" s="19"/>
      <c r="T643" s="19"/>
      <c r="U643" s="19"/>
      <c r="V643" s="19"/>
      <c r="W643" s="19"/>
      <c r="X643" s="19"/>
      <c r="Y643" s="19"/>
      <c r="Z643" s="19"/>
      <c r="AA643" s="19"/>
      <c r="AB643" s="19"/>
      <c r="AC643" s="19"/>
      <c r="AD643" s="19"/>
      <c r="AE643" s="19"/>
      <c r="AF643" s="19"/>
      <c r="AG643" s="19"/>
      <c r="AH643" s="19"/>
      <c r="AI643" s="19"/>
      <c r="AJ643" s="19"/>
      <c r="AK643" s="19"/>
      <c r="AL643" s="19"/>
      <c r="AM643" s="19"/>
      <c r="AN643" s="19"/>
      <c r="AO643" s="19"/>
      <c r="AP643" s="19"/>
      <c r="AQ643" s="19"/>
      <c r="AR643" s="19"/>
      <c r="AS643" s="19"/>
      <c r="AT643" s="19"/>
      <c r="AU643" s="19"/>
      <c r="AV643" s="19"/>
      <c r="AW643" s="19"/>
      <c r="AX643" s="19"/>
    </row>
    <row r="644">
      <c r="B644" s="23" t="s">
        <v>305</v>
      </c>
      <c r="C644" s="19"/>
      <c r="D644" s="19"/>
      <c r="E644" s="19"/>
      <c r="F644" s="19"/>
      <c r="G644" s="19"/>
      <c r="H644" s="19"/>
      <c r="I644" s="19"/>
      <c r="J644" s="19"/>
      <c r="K644" s="19"/>
      <c r="L644" s="19"/>
      <c r="M644" s="19"/>
      <c r="N644" s="19"/>
      <c r="O644" s="19"/>
      <c r="P644" s="19"/>
      <c r="Q644" s="19"/>
      <c r="R644" s="19"/>
      <c r="S644" s="19"/>
      <c r="T644" s="19"/>
      <c r="U644" s="19"/>
      <c r="V644" s="19"/>
      <c r="W644" s="19"/>
      <c r="X644" s="19"/>
      <c r="Y644" s="19"/>
      <c r="Z644" s="19"/>
      <c r="AA644" s="19"/>
      <c r="AB644" s="19"/>
      <c r="AC644" s="19"/>
      <c r="AD644" s="19"/>
      <c r="AE644" s="19"/>
      <c r="AF644" s="19"/>
      <c r="AG644" s="19"/>
      <c r="AH644" s="19"/>
      <c r="AI644" s="19"/>
      <c r="AJ644" s="19"/>
      <c r="AK644" s="19"/>
      <c r="AL644" s="19"/>
      <c r="AM644" s="19"/>
      <c r="AN644" s="19"/>
      <c r="AO644" s="19"/>
      <c r="AP644" s="19"/>
      <c r="AQ644" s="19"/>
      <c r="AR644" s="19"/>
      <c r="AS644" s="19"/>
      <c r="AT644" s="19"/>
      <c r="AU644" s="19"/>
      <c r="AV644" s="19"/>
      <c r="AW644" s="19"/>
      <c r="AX644" s="19"/>
    </row>
    <row r="645">
      <c r="B645" t="s">
        <v>303</v>
      </c>
      <c r="C645" s="19" t="n">
        <v>0</v>
      </c>
      <c r="D645" s="19" t="n">
        <v>0</v>
      </c>
      <c r="E645" s="19" t="n">
        <v>0</v>
      </c>
      <c r="F645" s="19" t="n">
        <v>0</v>
      </c>
      <c r="G645" s="19" t="n">
        <v>0</v>
      </c>
      <c r="H645" s="19" t="n">
        <v>0</v>
      </c>
      <c r="I645" s="19" t="n">
        <v>0</v>
      </c>
      <c r="J645" s="19"/>
      <c r="K645" s="19" t="n">
        <v>0</v>
      </c>
      <c r="L645" s="19" t="n">
        <v>0</v>
      </c>
      <c r="M645" s="19"/>
      <c r="N645" s="19" t="n">
        <v>0</v>
      </c>
      <c r="O645" s="19" t="n">
        <v>0</v>
      </c>
      <c r="P645" s="19" t="n">
        <v>0</v>
      </c>
      <c r="Q645" s="19" t="n">
        <v>0</v>
      </c>
      <c r="R645" s="19" t="n">
        <v>0</v>
      </c>
      <c r="S645" s="19" t="n">
        <v>0</v>
      </c>
      <c r="T645" s="19" t="n">
        <v>0</v>
      </c>
      <c r="U645" s="19" t="n">
        <v>0</v>
      </c>
      <c r="V645" s="19" t="n">
        <v>0</v>
      </c>
      <c r="W645" s="19" t="n">
        <v>0</v>
      </c>
      <c r="X645" s="19" t="n">
        <v>0</v>
      </c>
      <c r="Y645" s="19" t="n">
        <v>0</v>
      </c>
      <c r="Z645" s="19"/>
      <c r="AA645" s="19" t="n">
        <v>0</v>
      </c>
      <c r="AB645" s="19" t="n">
        <v>0</v>
      </c>
      <c r="AC645" s="19" t="n">
        <v>0</v>
      </c>
      <c r="AD645" s="19" t="n">
        <v>0</v>
      </c>
      <c r="AE645" s="19"/>
      <c r="AF645" s="19" t="n">
        <v>0</v>
      </c>
      <c r="AG645" s="19" t="n">
        <v>0</v>
      </c>
      <c r="AH645" s="19" t="n">
        <v>0</v>
      </c>
      <c r="AI645" s="19" t="n">
        <v>0</v>
      </c>
      <c r="AJ645" s="19" t="n">
        <v>0</v>
      </c>
      <c r="AK645" s="19" t="n">
        <v>0</v>
      </c>
      <c r="AL645" s="19" t="n">
        <v>0</v>
      </c>
      <c r="AM645" s="19" t="n">
        <v>0</v>
      </c>
      <c r="AN645" s="19" t="n">
        <v>0</v>
      </c>
      <c r="AO645" s="19" t="n">
        <v>0</v>
      </c>
      <c r="AP645" s="19" t="n">
        <v>0</v>
      </c>
      <c r="AQ645" s="19" t="n">
        <v>0</v>
      </c>
      <c r="AR645" s="19" t="n">
        <v>0</v>
      </c>
      <c r="AS645" s="19" t="n">
        <v>0</v>
      </c>
      <c r="AT645" s="19" t="n">
        <v>0</v>
      </c>
      <c r="AU645" s="19" t="n">
        <v>0</v>
      </c>
      <c r="AV645" s="19" t="n">
        <v>0</v>
      </c>
      <c r="AW645" s="19" t="n">
        <v>0</v>
      </c>
      <c r="AX645" s="19" t="n">
        <v>0</v>
      </c>
    </row>
    <row r="646">
      <c r="B646" t="s">
        <v>77</v>
      </c>
      <c r="C646" s="19" t="n">
        <v>0</v>
      </c>
      <c r="D646" s="19" t="n">
        <v>0</v>
      </c>
      <c r="E646" s="19" t="n">
        <v>0</v>
      </c>
      <c r="F646" s="19" t="n">
        <v>0</v>
      </c>
      <c r="G646" s="19" t="n">
        <v>0</v>
      </c>
      <c r="H646" s="19" t="n">
        <v>0</v>
      </c>
      <c r="I646" s="19" t="n">
        <v>0</v>
      </c>
      <c r="J646" s="19"/>
      <c r="K646" s="19" t="n">
        <v>0</v>
      </c>
      <c r="L646" s="19" t="n">
        <v>0</v>
      </c>
      <c r="M646" s="19"/>
      <c r="N646" s="19" t="n">
        <v>0</v>
      </c>
      <c r="O646" s="19" t="n">
        <v>0</v>
      </c>
      <c r="P646" s="19" t="n">
        <v>0</v>
      </c>
      <c r="Q646" s="19" t="n">
        <v>0</v>
      </c>
      <c r="R646" s="19" t="n">
        <v>0</v>
      </c>
      <c r="S646" s="19" t="n">
        <v>0</v>
      </c>
      <c r="T646" s="19" t="n">
        <v>0</v>
      </c>
      <c r="U646" s="19" t="n">
        <v>0</v>
      </c>
      <c r="V646" s="19" t="n">
        <v>0</v>
      </c>
      <c r="W646" s="19" t="n">
        <v>0</v>
      </c>
      <c r="X646" s="19" t="n">
        <v>0</v>
      </c>
      <c r="Y646" s="19" t="n">
        <v>0</v>
      </c>
      <c r="Z646" s="19"/>
      <c r="AA646" s="19" t="n">
        <v>0</v>
      </c>
      <c r="AB646" s="19" t="n">
        <v>0</v>
      </c>
      <c r="AC646" s="19" t="n">
        <v>0</v>
      </c>
      <c r="AD646" s="19" t="n">
        <v>0</v>
      </c>
      <c r="AE646" s="19"/>
      <c r="AF646" s="19" t="n">
        <v>0</v>
      </c>
      <c r="AG646" s="19" t="n">
        <v>0</v>
      </c>
      <c r="AH646" s="19" t="n">
        <v>0</v>
      </c>
      <c r="AI646" s="19" t="n">
        <v>0</v>
      </c>
      <c r="AJ646" s="19" t="n">
        <v>0</v>
      </c>
      <c r="AK646" s="19" t="n">
        <v>0</v>
      </c>
      <c r="AL646" s="19" t="n">
        <v>0</v>
      </c>
      <c r="AM646" s="19" t="n">
        <v>0</v>
      </c>
      <c r="AN646" s="19" t="n">
        <v>0</v>
      </c>
      <c r="AO646" s="19" t="n">
        <v>0</v>
      </c>
      <c r="AP646" s="19" t="n">
        <v>0</v>
      </c>
      <c r="AQ646" s="19" t="n">
        <v>0</v>
      </c>
      <c r="AR646" s="19" t="n">
        <v>0</v>
      </c>
      <c r="AS646" s="19" t="n">
        <v>0</v>
      </c>
      <c r="AT646" s="19" t="n">
        <v>0</v>
      </c>
      <c r="AU646" s="19" t="n">
        <v>0</v>
      </c>
      <c r="AV646" s="19" t="n">
        <v>0</v>
      </c>
      <c r="AW646" s="19" t="n">
        <v>0</v>
      </c>
      <c r="AX646" s="19" t="n">
        <v>0</v>
      </c>
    </row>
    <row r="647">
      <c r="C647" s="19"/>
      <c r="D647" s="19"/>
      <c r="E647" s="19"/>
      <c r="F647" s="19"/>
      <c r="G647" s="19"/>
      <c r="H647" s="19"/>
      <c r="I647" s="19"/>
      <c r="J647" s="19"/>
      <c r="K647" s="19"/>
      <c r="L647" s="19"/>
      <c r="M647" s="19"/>
      <c r="N647" s="19"/>
      <c r="O647" s="19"/>
      <c r="P647" s="19"/>
      <c r="Q647" s="19"/>
      <c r="R647" s="19"/>
      <c r="S647" s="19"/>
      <c r="T647" s="19"/>
      <c r="U647" s="19"/>
      <c r="V647" s="19"/>
      <c r="W647" s="19"/>
      <c r="X647" s="19"/>
      <c r="Y647" s="19"/>
      <c r="Z647" s="19"/>
      <c r="AA647" s="19"/>
      <c r="AB647" s="19"/>
      <c r="AC647" s="19"/>
      <c r="AD647" s="19"/>
      <c r="AE647" s="19"/>
      <c r="AF647" s="19"/>
      <c r="AG647" s="19"/>
      <c r="AH647" s="19"/>
      <c r="AI647" s="19"/>
      <c r="AJ647" s="19"/>
      <c r="AK647" s="19"/>
      <c r="AL647" s="19"/>
      <c r="AM647" s="19"/>
      <c r="AN647" s="19"/>
      <c r="AO647" s="19"/>
      <c r="AP647" s="19"/>
      <c r="AQ647" s="19"/>
      <c r="AR647" s="19"/>
      <c r="AS647" s="19"/>
      <c r="AT647" s="19"/>
      <c r="AU647" s="19"/>
      <c r="AV647" s="19"/>
      <c r="AW647" s="19"/>
      <c r="AX647" s="19"/>
    </row>
    <row r="648">
      <c r="B648" s="7" t="s">
        <v>313</v>
      </c>
      <c r="C648" s="19"/>
      <c r="D648" s="19"/>
      <c r="E648" s="19"/>
      <c r="F648" s="19"/>
      <c r="G648" s="19"/>
      <c r="H648" s="19"/>
      <c r="I648" s="19"/>
      <c r="J648" s="19"/>
      <c r="K648" s="19"/>
      <c r="L648" s="19"/>
      <c r="M648" s="19"/>
      <c r="N648" s="19"/>
      <c r="O648" s="19"/>
      <c r="P648" s="19"/>
      <c r="Q648" s="19"/>
      <c r="R648" s="19"/>
      <c r="S648" s="19"/>
      <c r="T648" s="19"/>
      <c r="U648" s="19"/>
      <c r="V648" s="19"/>
      <c r="W648" s="19"/>
      <c r="X648" s="19"/>
      <c r="Y648" s="19"/>
      <c r="Z648" s="19"/>
      <c r="AA648" s="19"/>
      <c r="AB648" s="19"/>
      <c r="AC648" s="19"/>
      <c r="AD648" s="19"/>
      <c r="AE648" s="19"/>
      <c r="AF648" s="19"/>
      <c r="AG648" s="19"/>
      <c r="AH648" s="19"/>
      <c r="AI648" s="19"/>
      <c r="AJ648" s="19"/>
      <c r="AK648" s="19"/>
      <c r="AL648" s="19"/>
      <c r="AM648" s="19"/>
      <c r="AN648" s="19"/>
      <c r="AO648" s="19"/>
      <c r="AP648" s="19"/>
      <c r="AQ648" s="19"/>
      <c r="AR648" s="19"/>
      <c r="AS648" s="19"/>
      <c r="AT648" s="19"/>
      <c r="AU648" s="19"/>
      <c r="AV648" s="19"/>
      <c r="AW648" s="19"/>
      <c r="AX648" s="19"/>
    </row>
    <row r="649">
      <c r="B649" s="23" t="s">
        <v>314</v>
      </c>
      <c r="C649" s="19"/>
      <c r="D649" s="19"/>
      <c r="E649" s="19"/>
      <c r="F649" s="19"/>
      <c r="G649" s="19"/>
      <c r="H649" s="19"/>
      <c r="I649" s="19"/>
      <c r="J649" s="19"/>
      <c r="K649" s="19"/>
      <c r="L649" s="19"/>
      <c r="M649" s="19"/>
      <c r="N649" s="19"/>
      <c r="O649" s="19"/>
      <c r="P649" s="19"/>
      <c r="Q649" s="19"/>
      <c r="R649" s="19"/>
      <c r="S649" s="19"/>
      <c r="T649" s="19"/>
      <c r="U649" s="19"/>
      <c r="V649" s="19"/>
      <c r="W649" s="19"/>
      <c r="X649" s="19"/>
      <c r="Y649" s="19"/>
      <c r="Z649" s="19"/>
      <c r="AA649" s="19"/>
      <c r="AB649" s="19"/>
      <c r="AC649" s="19"/>
      <c r="AD649" s="19"/>
      <c r="AE649" s="19"/>
      <c r="AF649" s="19"/>
      <c r="AG649" s="19"/>
      <c r="AH649" s="19"/>
      <c r="AI649" s="19"/>
      <c r="AJ649" s="19"/>
      <c r="AK649" s="19"/>
      <c r="AL649" s="19"/>
      <c r="AM649" s="19"/>
      <c r="AN649" s="19"/>
      <c r="AO649" s="19"/>
      <c r="AP649" s="19"/>
      <c r="AQ649" s="19"/>
      <c r="AR649" s="19"/>
      <c r="AS649" s="19"/>
      <c r="AT649" s="19"/>
      <c r="AU649" s="19"/>
      <c r="AV649" s="19"/>
      <c r="AW649" s="19"/>
      <c r="AX649" s="19"/>
    </row>
    <row r="650">
      <c r="B650" t="s">
        <v>307</v>
      </c>
      <c r="C650" s="19" t="n">
        <v>0.153977173574078</v>
      </c>
      <c r="D650" s="19" t="n">
        <v>0.179862394772357</v>
      </c>
      <c r="E650" s="19" t="n">
        <v>0.105625154149814</v>
      </c>
      <c r="F650" s="19" t="n">
        <v>0.156542029532885</v>
      </c>
      <c r="G650" s="19" t="n">
        <v>0.290720446339077</v>
      </c>
      <c r="H650" s="19" t="n">
        <v>0</v>
      </c>
      <c r="I650" s="19" t="n">
        <v>0.212508655930284</v>
      </c>
      <c r="J650" s="19"/>
      <c r="K650" s="19" t="n">
        <v>0.082672819511053</v>
      </c>
      <c r="L650" s="19" t="n">
        <v>0.205313332248528</v>
      </c>
      <c r="M650" s="19"/>
      <c r="N650" s="19" t="n">
        <v>0.0957519033283979</v>
      </c>
      <c r="O650" s="19" t="n">
        <v>0</v>
      </c>
      <c r="P650" s="19" t="n">
        <v>0</v>
      </c>
      <c r="Q650" s="19" t="n">
        <v>0</v>
      </c>
      <c r="R650" s="19" t="n">
        <v>0.126440830339377</v>
      </c>
      <c r="S650" s="19" t="n">
        <v>0.185936809292341</v>
      </c>
      <c r="T650" s="19" t="n">
        <v>0.165740326176341</v>
      </c>
      <c r="U650" s="19" t="n">
        <v>0.443921622793682</v>
      </c>
      <c r="V650" s="19" t="n">
        <v>0</v>
      </c>
      <c r="W650" s="19" t="n">
        <v>0.11869550295075</v>
      </c>
      <c r="X650" s="19" t="n">
        <v>0.448800247251326</v>
      </c>
      <c r="Y650" s="19" t="n">
        <v>0.333715384375877</v>
      </c>
      <c r="Z650" s="19"/>
      <c r="AA650" s="19" t="n">
        <v>0.24105530599384</v>
      </c>
      <c r="AB650" s="19" t="n">
        <v>0.161297815146168</v>
      </c>
      <c r="AC650" s="19" t="n">
        <v>0.11776507660424</v>
      </c>
      <c r="AD650" s="19" t="n">
        <v>0.111783078132297</v>
      </c>
      <c r="AE650" s="19"/>
      <c r="AF650" s="19" t="n">
        <v>0.148426381510244</v>
      </c>
      <c r="AG650" s="19" t="n">
        <v>0.215489505290836</v>
      </c>
      <c r="AH650" s="19" t="n">
        <v>0.25910077524768</v>
      </c>
      <c r="AI650" s="19" t="n">
        <v>0.17072112004828</v>
      </c>
      <c r="AJ650" s="19" t="n">
        <v>0</v>
      </c>
      <c r="AK650" s="19" t="n">
        <v>0</v>
      </c>
      <c r="AL650" s="19" t="n">
        <v>0.100079861594977</v>
      </c>
      <c r="AM650" s="19" t="n">
        <v>0</v>
      </c>
      <c r="AN650" s="19" t="n">
        <v>0.124002131040315</v>
      </c>
      <c r="AO650" s="19" t="n">
        <v>0.12155593984845</v>
      </c>
      <c r="AP650" s="19" t="n">
        <v>0</v>
      </c>
      <c r="AQ650" s="19" t="n">
        <v>0</v>
      </c>
      <c r="AR650" s="19" t="n">
        <v>0</v>
      </c>
      <c r="AS650" s="19" t="n">
        <v>0.519876859661267</v>
      </c>
      <c r="AT650" s="19" t="n">
        <v>0</v>
      </c>
      <c r="AU650" s="19" t="n">
        <v>0</v>
      </c>
      <c r="AV650" s="19" t="n">
        <v>0</v>
      </c>
      <c r="AW650" s="19" t="n">
        <v>0</v>
      </c>
      <c r="AX650" s="19" t="n">
        <v>0</v>
      </c>
    </row>
    <row r="651">
      <c r="B651" t="s">
        <v>308</v>
      </c>
      <c r="C651" s="19" t="n">
        <v>0.426067379791056</v>
      </c>
      <c r="D651" s="19" t="n">
        <v>0.306891213800747</v>
      </c>
      <c r="E651" s="19" t="n">
        <v>0.42075430638872</v>
      </c>
      <c r="F651" s="19" t="n">
        <v>0.529052809269593</v>
      </c>
      <c r="G651" s="19" t="n">
        <v>0.240723401283203</v>
      </c>
      <c r="H651" s="19" t="n">
        <v>0.610208413061809</v>
      </c>
      <c r="I651" s="19" t="n">
        <v>0.422308682617527</v>
      </c>
      <c r="J651" s="19"/>
      <c r="K651" s="19" t="n">
        <v>0.485410082145444</v>
      </c>
      <c r="L651" s="19" t="n">
        <v>0.383343111066276</v>
      </c>
      <c r="M651" s="19"/>
      <c r="N651" s="19" t="n">
        <v>0.416732390539788</v>
      </c>
      <c r="O651" s="19" t="n">
        <v>0.646512780690084</v>
      </c>
      <c r="P651" s="19" t="n">
        <v>0.326208170806545</v>
      </c>
      <c r="Q651" s="19" t="n">
        <v>0.412721574195636</v>
      </c>
      <c r="R651" s="19" t="n">
        <v>0.614230401251214</v>
      </c>
      <c r="S651" s="19" t="n">
        <v>0.277557410159735</v>
      </c>
      <c r="T651" s="19" t="n">
        <v>0.342684036222512</v>
      </c>
      <c r="U651" s="19" t="n">
        <v>0.445281860898033</v>
      </c>
      <c r="V651" s="19" t="n">
        <v>0.501677210870784</v>
      </c>
      <c r="W651" s="19" t="n">
        <v>0.519789281999318</v>
      </c>
      <c r="X651" s="19" t="n">
        <v>0.397833823771761</v>
      </c>
      <c r="Y651" s="19" t="n">
        <v>0.336806673792088</v>
      </c>
      <c r="Z651" s="19"/>
      <c r="AA651" s="19" t="n">
        <v>0.437404359448238</v>
      </c>
      <c r="AB651" s="19" t="n">
        <v>0.486023912757667</v>
      </c>
      <c r="AC651" s="19" t="n">
        <v>0.369805696547771</v>
      </c>
      <c r="AD651" s="19" t="n">
        <v>0.414596291666763</v>
      </c>
      <c r="AE651" s="19"/>
      <c r="AF651" s="19" t="n">
        <v>0.249686086415191</v>
      </c>
      <c r="AG651" s="19" t="n">
        <v>0.381998597782876</v>
      </c>
      <c r="AH651" s="19" t="n">
        <v>0.617860076596856</v>
      </c>
      <c r="AI651" s="19" t="n">
        <v>0.485297289216213</v>
      </c>
      <c r="AJ651" s="19" t="n">
        <v>0</v>
      </c>
      <c r="AK651" s="19" t="n">
        <v>0.35463671143872</v>
      </c>
      <c r="AL651" s="19" t="n">
        <v>0.450871240380048</v>
      </c>
      <c r="AM651" s="19" t="n">
        <v>0</v>
      </c>
      <c r="AN651" s="19" t="n">
        <v>0.618728849919268</v>
      </c>
      <c r="AO651" s="19" t="n">
        <v>0.508876164730608</v>
      </c>
      <c r="AP651" s="19" t="n">
        <v>1</v>
      </c>
      <c r="AQ651" s="19" t="n">
        <v>0.130634922204348</v>
      </c>
      <c r="AR651" s="19" t="n">
        <v>0</v>
      </c>
      <c r="AS651" s="19" t="n">
        <v>0</v>
      </c>
      <c r="AT651" s="19" t="n">
        <v>0</v>
      </c>
      <c r="AU651" s="19" t="n">
        <v>0</v>
      </c>
      <c r="AV651" s="19" t="n">
        <v>1</v>
      </c>
      <c r="AW651" s="19" t="n">
        <v>0</v>
      </c>
      <c r="AX651" s="19" t="n">
        <v>0</v>
      </c>
    </row>
    <row r="652">
      <c r="B652" t="s">
        <v>309</v>
      </c>
      <c r="C652" s="19" t="n">
        <v>0.205349698152197</v>
      </c>
      <c r="D652" s="19" t="n">
        <v>0.388944183598863</v>
      </c>
      <c r="E652" s="19" t="n">
        <v>0.219281329102957</v>
      </c>
      <c r="F652" s="19" t="n">
        <v>0.178937355330378</v>
      </c>
      <c r="G652" s="19" t="n">
        <v>0.114317073274066</v>
      </c>
      <c r="H652" s="19" t="n">
        <v>0.170716642887034</v>
      </c>
      <c r="I652" s="19" t="n">
        <v>0.132764549662458</v>
      </c>
      <c r="J652" s="19"/>
      <c r="K652" s="19" t="n">
        <v>0.201749909054645</v>
      </c>
      <c r="L652" s="19" t="n">
        <v>0.207941396046875</v>
      </c>
      <c r="M652" s="19"/>
      <c r="N652" s="19" t="n">
        <v>0.384158904873145</v>
      </c>
      <c r="O652" s="19" t="n">
        <v>0.353487219309916</v>
      </c>
      <c r="P652" s="19" t="n">
        <v>0.216811983933469</v>
      </c>
      <c r="Q652" s="19" t="n">
        <v>0.288815687890651</v>
      </c>
      <c r="R652" s="19" t="n">
        <v>0</v>
      </c>
      <c r="S652" s="19" t="n">
        <v>0.0949740512769478</v>
      </c>
      <c r="T652" s="19" t="n">
        <v>0.238873073524832</v>
      </c>
      <c r="U652" s="19" t="n">
        <v>0.110796516308285</v>
      </c>
      <c r="V652" s="19" t="n">
        <v>0.182390467871473</v>
      </c>
      <c r="W652" s="19" t="n">
        <v>0</v>
      </c>
      <c r="X652" s="19" t="n">
        <v>0.153365928976913</v>
      </c>
      <c r="Y652" s="19" t="n">
        <v>0.183493679791016</v>
      </c>
      <c r="Z652" s="19"/>
      <c r="AA652" s="19" t="n">
        <v>0.161175093818866</v>
      </c>
      <c r="AB652" s="19" t="n">
        <v>0.19357688613866</v>
      </c>
      <c r="AC652" s="19" t="n">
        <v>0.331447722508444</v>
      </c>
      <c r="AD652" s="19" t="n">
        <v>0.117136931290056</v>
      </c>
      <c r="AE652" s="19"/>
      <c r="AF652" s="19" t="n">
        <v>0.439271352806913</v>
      </c>
      <c r="AG652" s="19" t="n">
        <v>0.138380087536945</v>
      </c>
      <c r="AH652" s="19" t="n">
        <v>0</v>
      </c>
      <c r="AI652" s="19" t="n">
        <v>0</v>
      </c>
      <c r="AJ652" s="19" t="n">
        <v>0.501891220259516</v>
      </c>
      <c r="AK652" s="19" t="n">
        <v>0.64536328856128</v>
      </c>
      <c r="AL652" s="19" t="n">
        <v>0.241011053816691</v>
      </c>
      <c r="AM652" s="19" t="n">
        <v>0</v>
      </c>
      <c r="AN652" s="19" t="n">
        <v>0.201331866832802</v>
      </c>
      <c r="AO652" s="19" t="n">
        <v>0.171419870485127</v>
      </c>
      <c r="AP652" s="19" t="n">
        <v>0</v>
      </c>
      <c r="AQ652" s="19" t="n">
        <v>0.189415411201028</v>
      </c>
      <c r="AR652" s="19" t="n">
        <v>0</v>
      </c>
      <c r="AS652" s="19" t="n">
        <v>0.480123140338733</v>
      </c>
      <c r="AT652" s="19" t="n">
        <v>0</v>
      </c>
      <c r="AU652" s="19" t="n">
        <v>0</v>
      </c>
      <c r="AV652" s="19" t="n">
        <v>0</v>
      </c>
      <c r="AW652" s="19" t="n">
        <v>0</v>
      </c>
      <c r="AX652" s="19" t="n">
        <v>0</v>
      </c>
    </row>
    <row r="653">
      <c r="B653" t="s">
        <v>310</v>
      </c>
      <c r="C653" s="19" t="n">
        <v>0.142898497328999</v>
      </c>
      <c r="D653" s="19" t="n">
        <v>0.0618430315600293</v>
      </c>
      <c r="E653" s="19" t="n">
        <v>0.215774294384498</v>
      </c>
      <c r="F653" s="19" t="n">
        <v>0.0993505853900878</v>
      </c>
      <c r="G653" s="19" t="n">
        <v>0.176888563864801</v>
      </c>
      <c r="H653" s="19" t="n">
        <v>0.0712028775503714</v>
      </c>
      <c r="I653" s="19" t="n">
        <v>0.232418111789732</v>
      </c>
      <c r="J653" s="19"/>
      <c r="K653" s="19" t="n">
        <v>0.186633587329433</v>
      </c>
      <c r="L653" s="19" t="n">
        <v>0.111411058035753</v>
      </c>
      <c r="M653" s="19"/>
      <c r="N653" s="19" t="n">
        <v>0.103356801258669</v>
      </c>
      <c r="O653" s="19" t="n">
        <v>0</v>
      </c>
      <c r="P653" s="19" t="n">
        <v>0.338408482389852</v>
      </c>
      <c r="Q653" s="19" t="n">
        <v>0.298462737913713</v>
      </c>
      <c r="R653" s="19" t="n">
        <v>0.132342945631472</v>
      </c>
      <c r="S653" s="19" t="n">
        <v>0.345032720009675</v>
      </c>
      <c r="T653" s="19" t="n">
        <v>0.087160265753827</v>
      </c>
      <c r="U653" s="19" t="n">
        <v>0</v>
      </c>
      <c r="V653" s="19" t="n">
        <v>0.315932321257743</v>
      </c>
      <c r="W653" s="19" t="n">
        <v>0.111776006414909</v>
      </c>
      <c r="X653" s="19" t="n">
        <v>0</v>
      </c>
      <c r="Y653" s="19" t="n">
        <v>0</v>
      </c>
      <c r="Z653" s="19"/>
      <c r="AA653" s="19" t="n">
        <v>0.0746024820585234</v>
      </c>
      <c r="AB653" s="19" t="n">
        <v>0.0956659050473648</v>
      </c>
      <c r="AC653" s="19" t="n">
        <v>0.144973717838192</v>
      </c>
      <c r="AD653" s="19" t="n">
        <v>0.248826606158912</v>
      </c>
      <c r="AE653" s="19"/>
      <c r="AF653" s="19" t="n">
        <v>0.162616179267652</v>
      </c>
      <c r="AG653" s="19" t="n">
        <v>0.167328892749729</v>
      </c>
      <c r="AH653" s="19" t="n">
        <v>0.123039148155464</v>
      </c>
      <c r="AI653" s="19" t="n">
        <v>0.15534216533563</v>
      </c>
      <c r="AJ653" s="19" t="n">
        <v>0.498108779740484</v>
      </c>
      <c r="AK653" s="19" t="n">
        <v>0</v>
      </c>
      <c r="AL653" s="19" t="n">
        <v>0.0958478229402193</v>
      </c>
      <c r="AM653" s="19" t="n">
        <v>0</v>
      </c>
      <c r="AN653" s="19" t="n">
        <v>0.0559371522076151</v>
      </c>
      <c r="AO653" s="19" t="n">
        <v>0.198148024935815</v>
      </c>
      <c r="AP653" s="19" t="n">
        <v>0</v>
      </c>
      <c r="AQ653" s="19" t="n">
        <v>0.181327902252284</v>
      </c>
      <c r="AR653" s="19" t="n">
        <v>0</v>
      </c>
      <c r="AS653" s="19" t="n">
        <v>0</v>
      </c>
      <c r="AT653" s="19" t="n">
        <v>0</v>
      </c>
      <c r="AU653" s="19" t="n">
        <v>0</v>
      </c>
      <c r="AV653" s="19" t="n">
        <v>0</v>
      </c>
      <c r="AW653" s="19" t="n">
        <v>0</v>
      </c>
      <c r="AX653" s="19" t="n">
        <v>0</v>
      </c>
    </row>
    <row r="654">
      <c r="B654" t="s">
        <v>311</v>
      </c>
      <c r="C654" s="19" t="n">
        <v>0.017108653421252</v>
      </c>
      <c r="D654" s="19" t="n">
        <v>0.0624591762680037</v>
      </c>
      <c r="E654" s="19" t="n">
        <v>0</v>
      </c>
      <c r="F654" s="19" t="n">
        <v>0</v>
      </c>
      <c r="G654" s="19" t="n">
        <v>0</v>
      </c>
      <c r="H654" s="19" t="n">
        <v>0.0707932898266405</v>
      </c>
      <c r="I654" s="19" t="n">
        <v>0</v>
      </c>
      <c r="J654" s="19"/>
      <c r="K654" s="19" t="n">
        <v>0</v>
      </c>
      <c r="L654" s="19" t="n">
        <v>0.0294261697676346</v>
      </c>
      <c r="M654" s="19"/>
      <c r="N654" s="19" t="n">
        <v>0</v>
      </c>
      <c r="O654" s="19" t="n">
        <v>0</v>
      </c>
      <c r="P654" s="19" t="n">
        <v>0</v>
      </c>
      <c r="Q654" s="19" t="n">
        <v>0</v>
      </c>
      <c r="R654" s="19" t="n">
        <v>0.126985822777938</v>
      </c>
      <c r="S654" s="19" t="n">
        <v>0</v>
      </c>
      <c r="T654" s="19" t="n">
        <v>0</v>
      </c>
      <c r="U654" s="19" t="n">
        <v>0</v>
      </c>
      <c r="V654" s="19" t="n">
        <v>0</v>
      </c>
      <c r="W654" s="19" t="n">
        <v>0</v>
      </c>
      <c r="X654" s="19" t="n">
        <v>0</v>
      </c>
      <c r="Y654" s="19" t="n">
        <v>0.145984262041019</v>
      </c>
      <c r="Z654" s="19"/>
      <c r="AA654" s="19" t="n">
        <v>0</v>
      </c>
      <c r="AB654" s="19" t="n">
        <v>0.0303695382882884</v>
      </c>
      <c r="AC654" s="19" t="n">
        <v>0</v>
      </c>
      <c r="AD654" s="19" t="n">
        <v>0.0363931282973592</v>
      </c>
      <c r="AE654" s="19"/>
      <c r="AF654" s="19" t="n">
        <v>0</v>
      </c>
      <c r="AG654" s="19" t="n">
        <v>0.0299611032287175</v>
      </c>
      <c r="AH654" s="19" t="n">
        <v>0</v>
      </c>
      <c r="AI654" s="19" t="n">
        <v>0</v>
      </c>
      <c r="AJ654" s="19" t="n">
        <v>0</v>
      </c>
      <c r="AK654" s="19" t="n">
        <v>0</v>
      </c>
      <c r="AL654" s="19" t="n">
        <v>0.112190021268064</v>
      </c>
      <c r="AM654" s="19" t="n">
        <v>0</v>
      </c>
      <c r="AN654" s="19" t="n">
        <v>0</v>
      </c>
      <c r="AO654" s="19" t="n">
        <v>0</v>
      </c>
      <c r="AP654" s="19" t="n">
        <v>0</v>
      </c>
      <c r="AQ654" s="19" t="n">
        <v>0</v>
      </c>
      <c r="AR654" s="19" t="n">
        <v>0</v>
      </c>
      <c r="AS654" s="19" t="n">
        <v>0</v>
      </c>
      <c r="AT654" s="19" t="n">
        <v>0</v>
      </c>
      <c r="AU654" s="19" t="n">
        <v>0</v>
      </c>
      <c r="AV654" s="19" t="n">
        <v>0</v>
      </c>
      <c r="AW654" s="19" t="n">
        <v>0</v>
      </c>
      <c r="AX654" s="19" t="n">
        <v>0</v>
      </c>
    </row>
    <row r="655">
      <c r="B655" t="s">
        <v>312</v>
      </c>
      <c r="C655" s="19" t="n">
        <v>0.0366877413267779</v>
      </c>
      <c r="D655" s="19" t="n">
        <v>0</v>
      </c>
      <c r="E655" s="19" t="n">
        <v>0.0385649159740105</v>
      </c>
      <c r="F655" s="19" t="n">
        <v>0</v>
      </c>
      <c r="G655" s="19" t="n">
        <v>0.177350515238852</v>
      </c>
      <c r="H655" s="19" t="n">
        <v>0</v>
      </c>
      <c r="I655" s="19" t="n">
        <v>0</v>
      </c>
      <c r="J655" s="19"/>
      <c r="K655" s="19" t="n">
        <v>0.0435336019594249</v>
      </c>
      <c r="L655" s="19" t="n">
        <v>0.031759007418185</v>
      </c>
      <c r="M655" s="19"/>
      <c r="N655" s="19" t="n">
        <v>0</v>
      </c>
      <c r="O655" s="19" t="n">
        <v>0</v>
      </c>
      <c r="P655" s="19" t="n">
        <v>0</v>
      </c>
      <c r="Q655" s="19" t="n">
        <v>0</v>
      </c>
      <c r="R655" s="19" t="n">
        <v>0</v>
      </c>
      <c r="S655" s="19" t="n">
        <v>0.0964990092613002</v>
      </c>
      <c r="T655" s="19" t="n">
        <v>0.0825931503206764</v>
      </c>
      <c r="U655" s="19" t="n">
        <v>0</v>
      </c>
      <c r="V655" s="19" t="n">
        <v>0</v>
      </c>
      <c r="W655" s="19" t="n">
        <v>0.249739208635022</v>
      </c>
      <c r="X655" s="19" t="n">
        <v>0</v>
      </c>
      <c r="Y655" s="19" t="n">
        <v>0</v>
      </c>
      <c r="Z655" s="19"/>
      <c r="AA655" s="19" t="n">
        <v>0.0857627586805318</v>
      </c>
      <c r="AB655" s="19" t="n">
        <v>0</v>
      </c>
      <c r="AC655" s="19" t="n">
        <v>0.0360077865013535</v>
      </c>
      <c r="AD655" s="19" t="n">
        <v>0.0345125497511305</v>
      </c>
      <c r="AE655" s="19"/>
      <c r="AF655" s="19" t="n">
        <v>0</v>
      </c>
      <c r="AG655" s="19" t="n">
        <v>0</v>
      </c>
      <c r="AH655" s="19" t="n">
        <v>0</v>
      </c>
      <c r="AI655" s="19" t="n">
        <v>0.188639425399878</v>
      </c>
      <c r="AJ655" s="19" t="n">
        <v>0</v>
      </c>
      <c r="AK655" s="19" t="n">
        <v>0</v>
      </c>
      <c r="AL655" s="19" t="n">
        <v>0</v>
      </c>
      <c r="AM655" s="19" t="n">
        <v>0</v>
      </c>
      <c r="AN655" s="19" t="n">
        <v>0</v>
      </c>
      <c r="AO655" s="19" t="n">
        <v>0</v>
      </c>
      <c r="AP655" s="19" t="n">
        <v>0</v>
      </c>
      <c r="AQ655" s="19" t="n">
        <v>0.498621764342341</v>
      </c>
      <c r="AR655" s="19" t="n">
        <v>0</v>
      </c>
      <c r="AS655" s="19" t="n">
        <v>0</v>
      </c>
      <c r="AT655" s="19" t="n">
        <v>0</v>
      </c>
      <c r="AU655" s="19" t="n">
        <v>0</v>
      </c>
      <c r="AV655" s="19" t="n">
        <v>0</v>
      </c>
      <c r="AW655" s="19" t="n">
        <v>0</v>
      </c>
      <c r="AX655" s="19" t="n">
        <v>0</v>
      </c>
    </row>
    <row r="656">
      <c r="B656" t="s">
        <v>77</v>
      </c>
      <c r="C656" s="19" t="n">
        <v>0.0179108564056397</v>
      </c>
      <c r="D656" s="19" t="n">
        <v>0</v>
      </c>
      <c r="E656" s="19" t="n">
        <v>0</v>
      </c>
      <c r="F656" s="19" t="n">
        <v>0.0361172204770572</v>
      </c>
      <c r="G656" s="19" t="n">
        <v>0</v>
      </c>
      <c r="H656" s="19" t="n">
        <v>0.0770787766741452</v>
      </c>
      <c r="I656" s="19" t="n">
        <v>0</v>
      </c>
      <c r="J656" s="19"/>
      <c r="K656" s="19" t="n">
        <v>0</v>
      </c>
      <c r="L656" s="19" t="n">
        <v>0.0308059254167482</v>
      </c>
      <c r="M656" s="19"/>
      <c r="N656" s="19" t="n">
        <v>0</v>
      </c>
      <c r="O656" s="19" t="n">
        <v>0</v>
      </c>
      <c r="P656" s="19" t="n">
        <v>0.118571362870134</v>
      </c>
      <c r="Q656" s="19" t="n">
        <v>0</v>
      </c>
      <c r="R656" s="19" t="n">
        <v>0</v>
      </c>
      <c r="S656" s="19" t="n">
        <v>0</v>
      </c>
      <c r="T656" s="19" t="n">
        <v>0.0829491480018117</v>
      </c>
      <c r="U656" s="19" t="n">
        <v>0</v>
      </c>
      <c r="V656" s="19" t="n">
        <v>0</v>
      </c>
      <c r="W656" s="19" t="n">
        <v>0</v>
      </c>
      <c r="X656" s="19" t="n">
        <v>0</v>
      </c>
      <c r="Y656" s="19" t="n">
        <v>0</v>
      </c>
      <c r="Z656" s="19"/>
      <c r="AA656" s="19" t="n">
        <v>0</v>
      </c>
      <c r="AB656" s="19" t="n">
        <v>0.0330659426218527</v>
      </c>
      <c r="AC656" s="19" t="n">
        <v>0</v>
      </c>
      <c r="AD656" s="19" t="n">
        <v>0.0367514147034819</v>
      </c>
      <c r="AE656" s="19"/>
      <c r="AF656" s="19" t="n">
        <v>0</v>
      </c>
      <c r="AG656" s="19" t="n">
        <v>0.0668418134108969</v>
      </c>
      <c r="AH656" s="19" t="n">
        <v>0</v>
      </c>
      <c r="AI656" s="19" t="n">
        <v>0</v>
      </c>
      <c r="AJ656" s="19" t="n">
        <v>0</v>
      </c>
      <c r="AK656" s="19" t="n">
        <v>0</v>
      </c>
      <c r="AL656" s="19" t="n">
        <v>0</v>
      </c>
      <c r="AM656" s="19" t="n">
        <v>0</v>
      </c>
      <c r="AN656" s="19" t="n">
        <v>0</v>
      </c>
      <c r="AO656" s="19" t="n">
        <v>0</v>
      </c>
      <c r="AP656" s="19" t="n">
        <v>0</v>
      </c>
      <c r="AQ656" s="19" t="n">
        <v>0</v>
      </c>
      <c r="AR656" s="19" t="n">
        <v>0</v>
      </c>
      <c r="AS656" s="19" t="n">
        <v>0</v>
      </c>
      <c r="AT656" s="19" t="n">
        <v>0</v>
      </c>
      <c r="AU656" s="19" t="n">
        <v>0</v>
      </c>
      <c r="AV656" s="19" t="n">
        <v>0</v>
      </c>
      <c r="AW656" s="19" t="n">
        <v>0</v>
      </c>
      <c r="AX656" s="19" t="n">
        <v>0</v>
      </c>
    </row>
    <row r="657">
      <c r="C657" s="19"/>
      <c r="D657" s="19"/>
      <c r="E657" s="19"/>
      <c r="F657" s="19"/>
      <c r="G657" s="19"/>
      <c r="H657" s="19"/>
      <c r="I657" s="19"/>
      <c r="J657" s="19"/>
      <c r="K657" s="19"/>
      <c r="L657" s="19"/>
      <c r="M657" s="19"/>
      <c r="N657" s="19"/>
      <c r="O657" s="19"/>
      <c r="P657" s="19"/>
      <c r="Q657" s="19"/>
      <c r="R657" s="19"/>
      <c r="S657" s="19"/>
      <c r="T657" s="19"/>
      <c r="U657" s="19"/>
      <c r="V657" s="19"/>
      <c r="W657" s="19"/>
      <c r="X657" s="19"/>
      <c r="Y657" s="19"/>
      <c r="Z657" s="19"/>
      <c r="AA657" s="19"/>
      <c r="AB657" s="19"/>
      <c r="AC657" s="19"/>
      <c r="AD657" s="19"/>
      <c r="AE657" s="19"/>
      <c r="AF657" s="19"/>
      <c r="AG657" s="19"/>
      <c r="AH657" s="19"/>
      <c r="AI657" s="19"/>
      <c r="AJ657" s="19"/>
      <c r="AK657" s="19"/>
      <c r="AL657" s="19"/>
      <c r="AM657" s="19"/>
      <c r="AN657" s="19"/>
      <c r="AO657" s="19"/>
      <c r="AP657" s="19"/>
      <c r="AQ657" s="19"/>
      <c r="AR657" s="19"/>
      <c r="AS657" s="19"/>
      <c r="AT657" s="19"/>
      <c r="AU657" s="19"/>
      <c r="AV657" s="19"/>
      <c r="AW657" s="19"/>
      <c r="AX657" s="19"/>
    </row>
    <row r="658">
      <c r="B658" s="7" t="s">
        <v>320</v>
      </c>
      <c r="C658" s="19"/>
      <c r="D658" s="19"/>
      <c r="E658" s="19"/>
      <c r="F658" s="19"/>
      <c r="G658" s="19"/>
      <c r="H658" s="19"/>
      <c r="I658" s="19"/>
      <c r="J658" s="19"/>
      <c r="K658" s="19"/>
      <c r="L658" s="19"/>
      <c r="M658" s="19"/>
      <c r="N658" s="19"/>
      <c r="O658" s="19"/>
      <c r="P658" s="19"/>
      <c r="Q658" s="19"/>
      <c r="R658" s="19"/>
      <c r="S658" s="19"/>
      <c r="T658" s="19"/>
      <c r="U658" s="19"/>
      <c r="V658" s="19"/>
      <c r="W658" s="19"/>
      <c r="X658" s="19"/>
      <c r="Y658" s="19"/>
      <c r="Z658" s="19"/>
      <c r="AA658" s="19"/>
      <c r="AB658" s="19"/>
      <c r="AC658" s="19"/>
      <c r="AD658" s="19"/>
      <c r="AE658" s="19"/>
      <c r="AF658" s="19"/>
      <c r="AG658" s="19"/>
      <c r="AH658" s="19"/>
      <c r="AI658" s="19"/>
      <c r="AJ658" s="19"/>
      <c r="AK658" s="19"/>
      <c r="AL658" s="19"/>
      <c r="AM658" s="19"/>
      <c r="AN658" s="19"/>
      <c r="AO658" s="19"/>
      <c r="AP658" s="19"/>
      <c r="AQ658" s="19"/>
      <c r="AR658" s="19"/>
      <c r="AS658" s="19"/>
      <c r="AT658" s="19"/>
      <c r="AU658" s="19"/>
      <c r="AV658" s="19"/>
      <c r="AW658" s="19"/>
      <c r="AX658" s="19"/>
    </row>
    <row r="659">
      <c r="B659" s="23" t="s">
        <v>277</v>
      </c>
      <c r="C659" s="19"/>
      <c r="D659" s="19"/>
      <c r="E659" s="19"/>
      <c r="F659" s="19"/>
      <c r="G659" s="19"/>
      <c r="H659" s="19"/>
      <c r="I659" s="19"/>
      <c r="J659" s="19"/>
      <c r="K659" s="19"/>
      <c r="L659" s="19"/>
      <c r="M659" s="19"/>
      <c r="N659" s="19"/>
      <c r="O659" s="19"/>
      <c r="P659" s="19"/>
      <c r="Q659" s="19"/>
      <c r="R659" s="19"/>
      <c r="S659" s="19"/>
      <c r="T659" s="19"/>
      <c r="U659" s="19"/>
      <c r="V659" s="19"/>
      <c r="W659" s="19"/>
      <c r="X659" s="19"/>
      <c r="Y659" s="19"/>
      <c r="Z659" s="19"/>
      <c r="AA659" s="19"/>
      <c r="AB659" s="19"/>
      <c r="AC659" s="19"/>
      <c r="AD659" s="19"/>
      <c r="AE659" s="19"/>
      <c r="AF659" s="19"/>
      <c r="AG659" s="19"/>
      <c r="AH659" s="19"/>
      <c r="AI659" s="19"/>
      <c r="AJ659" s="19"/>
      <c r="AK659" s="19"/>
      <c r="AL659" s="19"/>
      <c r="AM659" s="19"/>
      <c r="AN659" s="19"/>
      <c r="AO659" s="19"/>
      <c r="AP659" s="19"/>
      <c r="AQ659" s="19"/>
      <c r="AR659" s="19"/>
      <c r="AS659" s="19"/>
      <c r="AT659" s="19"/>
      <c r="AU659" s="19"/>
      <c r="AV659" s="19"/>
      <c r="AW659" s="19"/>
      <c r="AX659" s="19"/>
    </row>
    <row r="660">
      <c r="B660" t="s">
        <v>315</v>
      </c>
      <c r="C660" s="19" t="n">
        <v>0.02667165251808</v>
      </c>
      <c r="D660" s="19" t="n">
        <v>0.0446618007266528</v>
      </c>
      <c r="E660" s="19" t="n">
        <v>0.0357220286977135</v>
      </c>
      <c r="F660" s="19" t="n">
        <v>0.0271380613350202</v>
      </c>
      <c r="G660" s="19" t="n">
        <v>0.0461831503516263</v>
      </c>
      <c r="H660" s="19" t="n">
        <v>0.011345156648934</v>
      </c>
      <c r="I660" s="19" t="n">
        <v>0.00258924912308496</v>
      </c>
      <c r="J660" s="19"/>
      <c r="K660" s="19" t="n">
        <v>0.032916517960012</v>
      </c>
      <c r="L660" s="19" t="n">
        <v>0.0205804459575035</v>
      </c>
      <c r="M660" s="19"/>
      <c r="N660" s="19" t="n">
        <v>0.0398769060556037</v>
      </c>
      <c r="O660" s="19" t="n">
        <v>0.0106064896829807</v>
      </c>
      <c r="P660" s="19" t="n">
        <v>0.020074293898831</v>
      </c>
      <c r="Q660" s="19" t="n">
        <v>0.0119725876743817</v>
      </c>
      <c r="R660" s="19" t="n">
        <v>0.026384655671418</v>
      </c>
      <c r="S660" s="19" t="n">
        <v>0.063876834211521</v>
      </c>
      <c r="T660" s="19" t="n">
        <v>0.0274401757740436</v>
      </c>
      <c r="U660" s="19" t="n">
        <v>0.0132681500713741</v>
      </c>
      <c r="V660" s="19" t="n">
        <v>0.0269996973657765</v>
      </c>
      <c r="W660" s="19" t="n">
        <v>0.0129835954845038</v>
      </c>
      <c r="X660" s="19" t="n">
        <v>0.0409404241625732</v>
      </c>
      <c r="Y660" s="19" t="n">
        <v>0.0211346562413844</v>
      </c>
      <c r="Z660" s="19"/>
      <c r="AA660" s="19" t="n">
        <v>0.0255990471999181</v>
      </c>
      <c r="AB660" s="19" t="n">
        <v>0.0158472608092653</v>
      </c>
      <c r="AC660" s="19" t="n">
        <v>0.0348487053525753</v>
      </c>
      <c r="AD660" s="19" t="n">
        <v>0.0283580477569865</v>
      </c>
      <c r="AE660" s="19"/>
      <c r="AF660" s="19" t="n">
        <v>0.0300116064211541</v>
      </c>
      <c r="AG660" s="19" t="n">
        <v>0.0138810939824025</v>
      </c>
      <c r="AH660" s="19" t="n">
        <v>0.0314079296893496</v>
      </c>
      <c r="AI660" s="19" t="n">
        <v>0.0798305549468795</v>
      </c>
      <c r="AJ660" s="19" t="n">
        <v>0.020854147344497</v>
      </c>
      <c r="AK660" s="19" t="n">
        <v>0.0365649463569696</v>
      </c>
      <c r="AL660" s="19" t="n">
        <v>0.0834673756052139</v>
      </c>
      <c r="AM660" s="19" t="n">
        <v>0</v>
      </c>
      <c r="AN660" s="19" t="n">
        <v>0.0160732161202421</v>
      </c>
      <c r="AO660" s="19" t="n">
        <v>0.00572979603410593</v>
      </c>
      <c r="AP660" s="19" t="n">
        <v>0.0526784497675406</v>
      </c>
      <c r="AQ660" s="19" t="n">
        <v>0.0232445785902227</v>
      </c>
      <c r="AR660" s="19" t="n">
        <v>0</v>
      </c>
      <c r="AS660" s="19" t="n">
        <v>0</v>
      </c>
      <c r="AT660" s="19" t="n">
        <v>0</v>
      </c>
      <c r="AU660" s="19" t="n">
        <v>0</v>
      </c>
      <c r="AV660" s="19" t="n">
        <v>0</v>
      </c>
      <c r="AW660" s="19" t="n">
        <v>0</v>
      </c>
      <c r="AX660" s="19" t="n">
        <v>0.501537184071583</v>
      </c>
    </row>
    <row r="661">
      <c r="B661" t="s">
        <v>316</v>
      </c>
      <c r="C661" s="19" t="n">
        <v>0.0686473714072262</v>
      </c>
      <c r="D661" s="19" t="n">
        <v>0.147992454173498</v>
      </c>
      <c r="E661" s="19" t="n">
        <v>0.0998054120345761</v>
      </c>
      <c r="F661" s="19" t="n">
        <v>0.0676265095617896</v>
      </c>
      <c r="G661" s="19" t="n">
        <v>0.0669419576518113</v>
      </c>
      <c r="H661" s="19" t="n">
        <v>0.0397374076908769</v>
      </c>
      <c r="I661" s="19" t="n">
        <v>0.0170262274949228</v>
      </c>
      <c r="J661" s="19"/>
      <c r="K661" s="19" t="n">
        <v>0.082222876189549</v>
      </c>
      <c r="L661" s="19" t="n">
        <v>0.0554171372319844</v>
      </c>
      <c r="M661" s="19"/>
      <c r="N661" s="19" t="n">
        <v>0.0798988521170401</v>
      </c>
      <c r="O661" s="19" t="n">
        <v>0.0515369006514552</v>
      </c>
      <c r="P661" s="19" t="n">
        <v>0.0497694298487341</v>
      </c>
      <c r="Q661" s="19" t="n">
        <v>0.0506522997403022</v>
      </c>
      <c r="R661" s="19" t="n">
        <v>0.0959380092050169</v>
      </c>
      <c r="S661" s="19" t="n">
        <v>0.0754848616201427</v>
      </c>
      <c r="T661" s="19" t="n">
        <v>0.0715490236353702</v>
      </c>
      <c r="U661" s="19" t="n">
        <v>0.0982088561366316</v>
      </c>
      <c r="V661" s="19" t="n">
        <v>0.0740030676321815</v>
      </c>
      <c r="W661" s="19" t="n">
        <v>0.0554000966025153</v>
      </c>
      <c r="X661" s="19" t="n">
        <v>0.0803361557408705</v>
      </c>
      <c r="Y661" s="19" t="n">
        <v>0.0661661555439822</v>
      </c>
      <c r="Z661" s="19"/>
      <c r="AA661" s="19" t="n">
        <v>0.054326538747945</v>
      </c>
      <c r="AB661" s="19" t="n">
        <v>0.0627362914750339</v>
      </c>
      <c r="AC661" s="19" t="n">
        <v>0.071339579529017</v>
      </c>
      <c r="AD661" s="19" t="n">
        <v>0.0905849471603864</v>
      </c>
      <c r="AE661" s="19"/>
      <c r="AF661" s="19" t="n">
        <v>0.176953645028684</v>
      </c>
      <c r="AG661" s="19" t="n">
        <v>0.0224001060953334</v>
      </c>
      <c r="AH661" s="19" t="n">
        <v>0.0788403583805712</v>
      </c>
      <c r="AI661" s="19" t="n">
        <v>0.118622489548522</v>
      </c>
      <c r="AJ661" s="19" t="n">
        <v>0.0827077908280179</v>
      </c>
      <c r="AK661" s="19" t="n">
        <v>0.0491364079168508</v>
      </c>
      <c r="AL661" s="19" t="n">
        <v>0.104695979641517</v>
      </c>
      <c r="AM661" s="19" t="n">
        <v>0</v>
      </c>
      <c r="AN661" s="19" t="n">
        <v>0.125331843220596</v>
      </c>
      <c r="AO661" s="19" t="n">
        <v>0.103105754736808</v>
      </c>
      <c r="AP661" s="19" t="n">
        <v>0.119654913538637</v>
      </c>
      <c r="AQ661" s="19" t="n">
        <v>0.0566240442700985</v>
      </c>
      <c r="AR661" s="19" t="n">
        <v>0.100638579105013</v>
      </c>
      <c r="AS661" s="19" t="n">
        <v>0.0872734039329451</v>
      </c>
      <c r="AT661" s="19" t="n">
        <v>0</v>
      </c>
      <c r="AU661" s="19" t="n">
        <v>0</v>
      </c>
      <c r="AV661" s="19" t="n">
        <v>0</v>
      </c>
      <c r="AW661" s="19" t="n">
        <v>0</v>
      </c>
      <c r="AX661" s="19" t="n">
        <v>0</v>
      </c>
    </row>
    <row r="662">
      <c r="B662" t="s">
        <v>317</v>
      </c>
      <c r="C662" s="19" t="n">
        <v>0.435526364883165</v>
      </c>
      <c r="D662" s="19" t="n">
        <v>0.311983039290297</v>
      </c>
      <c r="E662" s="19" t="n">
        <v>0.295783493683427</v>
      </c>
      <c r="F662" s="19" t="n">
        <v>0.294192903205771</v>
      </c>
      <c r="G662" s="19" t="n">
        <v>0.373457481645056</v>
      </c>
      <c r="H662" s="19" t="n">
        <v>0.519209627307504</v>
      </c>
      <c r="I662" s="19" t="n">
        <v>0.723637843821594</v>
      </c>
      <c r="J662" s="19"/>
      <c r="K662" s="19" t="n">
        <v>0.455039401747937</v>
      </c>
      <c r="L662" s="19" t="n">
        <v>0.415811032251959</v>
      </c>
      <c r="M662" s="19"/>
      <c r="N662" s="19" t="n">
        <v>0.295474604370844</v>
      </c>
      <c r="O662" s="19" t="n">
        <v>0.543086930835843</v>
      </c>
      <c r="P662" s="19" t="n">
        <v>0.442689264900888</v>
      </c>
      <c r="Q662" s="19" t="n">
        <v>0.485910160688045</v>
      </c>
      <c r="R662" s="19" t="n">
        <v>0.392497512943657</v>
      </c>
      <c r="S662" s="19" t="n">
        <v>0.392302930361728</v>
      </c>
      <c r="T662" s="19" t="n">
        <v>0.462066404432717</v>
      </c>
      <c r="U662" s="19" t="n">
        <v>0.399243513581175</v>
      </c>
      <c r="V662" s="19" t="n">
        <v>0.443820650031209</v>
      </c>
      <c r="W662" s="19" t="n">
        <v>0.537744731979838</v>
      </c>
      <c r="X662" s="19" t="n">
        <v>0.453477712771412</v>
      </c>
      <c r="Y662" s="19" t="n">
        <v>0.267577287636757</v>
      </c>
      <c r="Z662" s="19"/>
      <c r="AA662" s="19" t="n">
        <v>0.470088111798545</v>
      </c>
      <c r="AB662" s="19" t="n">
        <v>0.481957735140985</v>
      </c>
      <c r="AC662" s="19" t="n">
        <v>0.379150672231048</v>
      </c>
      <c r="AD662" s="19" t="n">
        <v>0.392538441477441</v>
      </c>
      <c r="AE662" s="19"/>
      <c r="AF662" s="19" t="n">
        <v>0.324742491565171</v>
      </c>
      <c r="AG662" s="19" t="n">
        <v>0.59331870085677</v>
      </c>
      <c r="AH662" s="19" t="n">
        <v>0.269280728088085</v>
      </c>
      <c r="AI662" s="19" t="n">
        <v>0.22620051707104</v>
      </c>
      <c r="AJ662" s="19" t="n">
        <v>0.552685835285792</v>
      </c>
      <c r="AK662" s="19" t="n">
        <v>0.329604372347178</v>
      </c>
      <c r="AL662" s="19" t="n">
        <v>0.242204609711901</v>
      </c>
      <c r="AM662" s="19" t="n">
        <v>0.465554238906898</v>
      </c>
      <c r="AN662" s="19" t="n">
        <v>0.349519595163548</v>
      </c>
      <c r="AO662" s="19" t="n">
        <v>0.356810824251138</v>
      </c>
      <c r="AP662" s="19" t="n">
        <v>0.0549595037243116</v>
      </c>
      <c r="AQ662" s="19" t="n">
        <v>0.398016916260698</v>
      </c>
      <c r="AR662" s="19" t="n">
        <v>0.287429364439896</v>
      </c>
      <c r="AS662" s="19" t="n">
        <v>0.106653897107742</v>
      </c>
      <c r="AT662" s="19" t="n">
        <v>0.567868189336315</v>
      </c>
      <c r="AU662" s="19" t="n">
        <v>1</v>
      </c>
      <c r="AV662" s="19" t="n">
        <v>0</v>
      </c>
      <c r="AW662" s="19" t="n">
        <v>0.435857441017732</v>
      </c>
      <c r="AX662" s="19" t="n">
        <v>0</v>
      </c>
    </row>
    <row r="663">
      <c r="B663" t="s">
        <v>318</v>
      </c>
      <c r="C663" s="19" t="n">
        <v>0.286372651212676</v>
      </c>
      <c r="D663" s="19" t="n">
        <v>0.333348233693437</v>
      </c>
      <c r="E663" s="19" t="n">
        <v>0.381340894184299</v>
      </c>
      <c r="F663" s="19" t="n">
        <v>0.383885553039418</v>
      </c>
      <c r="G663" s="19" t="n">
        <v>0.303626290881642</v>
      </c>
      <c r="H663" s="19" t="n">
        <v>0.256793975797639</v>
      </c>
      <c r="I663" s="19" t="n">
        <v>0.114254433361077</v>
      </c>
      <c r="J663" s="19"/>
      <c r="K663" s="19" t="n">
        <v>0.271053872331552</v>
      </c>
      <c r="L663" s="19" t="n">
        <v>0.301685097419195</v>
      </c>
      <c r="M663" s="19"/>
      <c r="N663" s="19" t="n">
        <v>0.331025538392227</v>
      </c>
      <c r="O663" s="19" t="n">
        <v>0.263103653926085</v>
      </c>
      <c r="P663" s="19" t="n">
        <v>0.275401041804131</v>
      </c>
      <c r="Q663" s="19" t="n">
        <v>0.310044784233035</v>
      </c>
      <c r="R663" s="19" t="n">
        <v>0.301569647543405</v>
      </c>
      <c r="S663" s="19" t="n">
        <v>0.330715959129655</v>
      </c>
      <c r="T663" s="19" t="n">
        <v>0.264932871711639</v>
      </c>
      <c r="U663" s="19" t="n">
        <v>0.318251437196572</v>
      </c>
      <c r="V663" s="19" t="n">
        <v>0.265354830287315</v>
      </c>
      <c r="W663" s="19" t="n">
        <v>0.211189434186074</v>
      </c>
      <c r="X663" s="19" t="n">
        <v>0.201360702070296</v>
      </c>
      <c r="Y663" s="19" t="n">
        <v>0.432928911000948</v>
      </c>
      <c r="Z663" s="19"/>
      <c r="AA663" s="19" t="n">
        <v>0.280864088646749</v>
      </c>
      <c r="AB663" s="19" t="n">
        <v>0.261666554563374</v>
      </c>
      <c r="AC663" s="19" t="n">
        <v>0.332727707920913</v>
      </c>
      <c r="AD663" s="19" t="n">
        <v>0.282017438648636</v>
      </c>
      <c r="AE663" s="19"/>
      <c r="AF663" s="19" t="n">
        <v>0.313083516413425</v>
      </c>
      <c r="AG663" s="19" t="n">
        <v>0.205387352725794</v>
      </c>
      <c r="AH663" s="19" t="n">
        <v>0.388724297767229</v>
      </c>
      <c r="AI663" s="19" t="n">
        <v>0.351585255633402</v>
      </c>
      <c r="AJ663" s="19" t="n">
        <v>0.161911457106215</v>
      </c>
      <c r="AK663" s="19" t="n">
        <v>0.317715683525376</v>
      </c>
      <c r="AL663" s="19" t="n">
        <v>0.394248698976485</v>
      </c>
      <c r="AM663" s="19" t="n">
        <v>0.534445761093102</v>
      </c>
      <c r="AN663" s="19" t="n">
        <v>0.33476075015986</v>
      </c>
      <c r="AO663" s="19" t="n">
        <v>0.338719372498245</v>
      </c>
      <c r="AP663" s="19" t="n">
        <v>0.572457614081667</v>
      </c>
      <c r="AQ663" s="19" t="n">
        <v>0.324536104361406</v>
      </c>
      <c r="AR663" s="19" t="n">
        <v>0.48987466348994</v>
      </c>
      <c r="AS663" s="19" t="n">
        <v>0.592061775494645</v>
      </c>
      <c r="AT663" s="19" t="n">
        <v>0</v>
      </c>
      <c r="AU663" s="19" t="n">
        <v>0</v>
      </c>
      <c r="AV663" s="19" t="n">
        <v>0.584667341249889</v>
      </c>
      <c r="AW663" s="19" t="n">
        <v>0.564142558982268</v>
      </c>
      <c r="AX663" s="19" t="n">
        <v>0</v>
      </c>
    </row>
    <row r="664">
      <c r="B664" t="s">
        <v>319</v>
      </c>
      <c r="C664" s="19" t="n">
        <v>0.128762360036514</v>
      </c>
      <c r="D664" s="19" t="n">
        <v>0.113772462723297</v>
      </c>
      <c r="E664" s="19" t="n">
        <v>0.171957755003762</v>
      </c>
      <c r="F664" s="19" t="n">
        <v>0.186837025032832</v>
      </c>
      <c r="G664" s="19" t="n">
        <v>0.148775423532566</v>
      </c>
      <c r="H664" s="19" t="n">
        <v>0.105311399953522</v>
      </c>
      <c r="I664" s="19" t="n">
        <v>0.0589766125597329</v>
      </c>
      <c r="J664" s="19"/>
      <c r="K664" s="19" t="n">
        <v>0.115398527714923</v>
      </c>
      <c r="L664" s="19" t="n">
        <v>0.141993135214444</v>
      </c>
      <c r="M664" s="19"/>
      <c r="N664" s="19" t="n">
        <v>0.203015373109721</v>
      </c>
      <c r="O664" s="19" t="n">
        <v>0.072437147564389</v>
      </c>
      <c r="P664" s="19" t="n">
        <v>0.123379197627175</v>
      </c>
      <c r="Q664" s="19" t="n">
        <v>0.0915964923568768</v>
      </c>
      <c r="R664" s="19" t="n">
        <v>0.145119628779344</v>
      </c>
      <c r="S664" s="19" t="n">
        <v>0.0941443091314553</v>
      </c>
      <c r="T664" s="19" t="n">
        <v>0.127130359215079</v>
      </c>
      <c r="U664" s="19" t="n">
        <v>0.171028043014247</v>
      </c>
      <c r="V664" s="19" t="n">
        <v>0.153249101028532</v>
      </c>
      <c r="W664" s="19" t="n">
        <v>0.107541515609137</v>
      </c>
      <c r="X664" s="19" t="n">
        <v>0.108144013927577</v>
      </c>
      <c r="Y664" s="19" t="n">
        <v>0.190633311032669</v>
      </c>
      <c r="Z664" s="19"/>
      <c r="AA664" s="19" t="n">
        <v>0.131252999008835</v>
      </c>
      <c r="AB664" s="19" t="n">
        <v>0.0948131427872206</v>
      </c>
      <c r="AC664" s="19" t="n">
        <v>0.143298413008931</v>
      </c>
      <c r="AD664" s="19" t="n">
        <v>0.150586815878224</v>
      </c>
      <c r="AE664" s="19"/>
      <c r="AF664" s="19" t="n">
        <v>0.148447439084496</v>
      </c>
      <c r="AG664" s="19" t="n">
        <v>0.0934276892196886</v>
      </c>
      <c r="AH664" s="19" t="n">
        <v>0.182959268442122</v>
      </c>
      <c r="AI664" s="19" t="n">
        <v>0.223761182800157</v>
      </c>
      <c r="AJ664" s="19" t="n">
        <v>0.0606920369727169</v>
      </c>
      <c r="AK664" s="19" t="n">
        <v>0.252033724467529</v>
      </c>
      <c r="AL664" s="19" t="n">
        <v>0.153086473388719</v>
      </c>
      <c r="AM664" s="19" t="n">
        <v>0</v>
      </c>
      <c r="AN664" s="19" t="n">
        <v>0.151808870973392</v>
      </c>
      <c r="AO664" s="19" t="n">
        <v>0.154768063406976</v>
      </c>
      <c r="AP664" s="19" t="n">
        <v>0.141232494294821</v>
      </c>
      <c r="AQ664" s="19" t="n">
        <v>0.0881160267230548</v>
      </c>
      <c r="AR664" s="19" t="n">
        <v>0.122057392965152</v>
      </c>
      <c r="AS664" s="19" t="n">
        <v>0.115582220141063</v>
      </c>
      <c r="AT664" s="19" t="n">
        <v>0.432131810663685</v>
      </c>
      <c r="AU664" s="19" t="n">
        <v>0</v>
      </c>
      <c r="AV664" s="19" t="n">
        <v>0.415332658750111</v>
      </c>
      <c r="AW664" s="19" t="n">
        <v>0</v>
      </c>
      <c r="AX664" s="19" t="n">
        <v>0.22054873140016</v>
      </c>
    </row>
    <row r="665">
      <c r="B665" t="s">
        <v>242</v>
      </c>
      <c r="C665" s="19" t="n">
        <v>0.0540195999423392</v>
      </c>
      <c r="D665" s="19" t="n">
        <v>0.0482420093928179</v>
      </c>
      <c r="E665" s="19" t="n">
        <v>0.0153904163962232</v>
      </c>
      <c r="F665" s="19" t="n">
        <v>0.0403199478251693</v>
      </c>
      <c r="G665" s="19" t="n">
        <v>0.061015695937299</v>
      </c>
      <c r="H665" s="19" t="n">
        <v>0.0676024326015244</v>
      </c>
      <c r="I665" s="19" t="n">
        <v>0.0835156336395887</v>
      </c>
      <c r="J665" s="19"/>
      <c r="K665" s="19" t="n">
        <v>0.0433688040560266</v>
      </c>
      <c r="L665" s="19" t="n">
        <v>0.0645131519249145</v>
      </c>
      <c r="M665" s="19"/>
      <c r="N665" s="19" t="n">
        <v>0.0507087259545641</v>
      </c>
      <c r="O665" s="19" t="n">
        <v>0.0592288773392463</v>
      </c>
      <c r="P665" s="19" t="n">
        <v>0.0886867719202404</v>
      </c>
      <c r="Q665" s="19" t="n">
        <v>0.0498236753073589</v>
      </c>
      <c r="R665" s="19" t="n">
        <v>0.0384905458571593</v>
      </c>
      <c r="S665" s="19" t="n">
        <v>0.0434751055454975</v>
      </c>
      <c r="T665" s="19" t="n">
        <v>0.0468811652311518</v>
      </c>
      <c r="U665" s="19" t="n">
        <v>0</v>
      </c>
      <c r="V665" s="19" t="n">
        <v>0.0365726536549867</v>
      </c>
      <c r="W665" s="19" t="n">
        <v>0.0751406261379316</v>
      </c>
      <c r="X665" s="19" t="n">
        <v>0.115740991327271</v>
      </c>
      <c r="Y665" s="19" t="n">
        <v>0.0215596785442597</v>
      </c>
      <c r="Z665" s="19"/>
      <c r="AA665" s="19" t="n">
        <v>0.0378692145980069</v>
      </c>
      <c r="AB665" s="19" t="n">
        <v>0.0829790152241202</v>
      </c>
      <c r="AC665" s="19" t="n">
        <v>0.0386349219575163</v>
      </c>
      <c r="AD665" s="19" t="n">
        <v>0.0559143090783259</v>
      </c>
      <c r="AE665" s="19"/>
      <c r="AF665" s="19" t="n">
        <v>0.00676130148707023</v>
      </c>
      <c r="AG665" s="19" t="n">
        <v>0.0715850571200115</v>
      </c>
      <c r="AH665" s="19" t="n">
        <v>0.0487874176326431</v>
      </c>
      <c r="AI665" s="19" t="n">
        <v>0</v>
      </c>
      <c r="AJ665" s="19" t="n">
        <v>0.121148732462762</v>
      </c>
      <c r="AK665" s="19" t="n">
        <v>0.0149448653860969</v>
      </c>
      <c r="AL665" s="19" t="n">
        <v>0.0222968626761637</v>
      </c>
      <c r="AM665" s="19" t="n">
        <v>0</v>
      </c>
      <c r="AN665" s="19" t="n">
        <v>0.0225057243623625</v>
      </c>
      <c r="AO665" s="19" t="n">
        <v>0.0408661890727269</v>
      </c>
      <c r="AP665" s="19" t="n">
        <v>0.0590170245930226</v>
      </c>
      <c r="AQ665" s="19" t="n">
        <v>0.10946232979452</v>
      </c>
      <c r="AR665" s="19" t="n">
        <v>0</v>
      </c>
      <c r="AS665" s="19" t="n">
        <v>0.0984287033236042</v>
      </c>
      <c r="AT665" s="19" t="n">
        <v>0</v>
      </c>
      <c r="AU665" s="19" t="n">
        <v>0</v>
      </c>
      <c r="AV665" s="19" t="n">
        <v>0</v>
      </c>
      <c r="AW665" s="19" t="n">
        <v>0</v>
      </c>
      <c r="AX665" s="19" t="n">
        <v>0.277914084528257</v>
      </c>
    </row>
    <row r="666">
      <c r="C666" s="19"/>
      <c r="D666" s="19"/>
      <c r="E666" s="19"/>
      <c r="F666" s="19"/>
      <c r="G666" s="19"/>
      <c r="H666" s="19"/>
      <c r="I666" s="19"/>
      <c r="J666" s="19"/>
      <c r="K666" s="19"/>
      <c r="L666" s="19"/>
      <c r="M666" s="19"/>
      <c r="N666" s="19"/>
      <c r="O666" s="19"/>
      <c r="P666" s="19"/>
      <c r="Q666" s="19"/>
      <c r="R666" s="19"/>
      <c r="S666" s="19"/>
      <c r="T666" s="19"/>
      <c r="U666" s="19"/>
      <c r="V666" s="19"/>
      <c r="W666" s="19"/>
      <c r="X666" s="19"/>
      <c r="Y666" s="19"/>
      <c r="Z666" s="19"/>
      <c r="AA666" s="19"/>
      <c r="AB666" s="19"/>
      <c r="AC666" s="19"/>
      <c r="AD666" s="19"/>
      <c r="AE666" s="19"/>
      <c r="AF666" s="19"/>
      <c r="AG666" s="19"/>
      <c r="AH666" s="19"/>
      <c r="AI666" s="19"/>
      <c r="AJ666" s="19"/>
      <c r="AK666" s="19"/>
      <c r="AL666" s="19"/>
      <c r="AM666" s="19"/>
      <c r="AN666" s="19"/>
      <c r="AO666" s="19"/>
      <c r="AP666" s="19"/>
      <c r="AQ666" s="19"/>
      <c r="AR666" s="19"/>
      <c r="AS666" s="19"/>
      <c r="AT666" s="19"/>
      <c r="AU666" s="19"/>
      <c r="AV666" s="19"/>
      <c r="AW666" s="19"/>
      <c r="AX666" s="19"/>
    </row>
    <row r="667">
      <c r="B667" s="7" t="s">
        <v>15</v>
      </c>
      <c r="C667" s="19"/>
      <c r="D667" s="19"/>
      <c r="E667" s="19"/>
      <c r="F667" s="19"/>
      <c r="G667" s="19"/>
      <c r="H667" s="19"/>
      <c r="I667" s="19"/>
      <c r="J667" s="19"/>
      <c r="K667" s="19"/>
      <c r="L667" s="19"/>
      <c r="M667" s="19"/>
      <c r="N667" s="19"/>
      <c r="O667" s="19"/>
      <c r="P667" s="19"/>
      <c r="Q667" s="19"/>
      <c r="R667" s="19"/>
      <c r="S667" s="19"/>
      <c r="T667" s="19"/>
      <c r="U667" s="19"/>
      <c r="V667" s="19"/>
      <c r="W667" s="19"/>
      <c r="X667" s="19"/>
      <c r="Y667" s="19"/>
      <c r="Z667" s="19"/>
      <c r="AA667" s="19"/>
      <c r="AB667" s="19"/>
      <c r="AC667" s="19"/>
      <c r="AD667" s="19"/>
      <c r="AE667" s="19"/>
      <c r="AF667" s="19"/>
      <c r="AG667" s="19"/>
      <c r="AH667" s="19"/>
      <c r="AI667" s="19"/>
      <c r="AJ667" s="19"/>
      <c r="AK667" s="19"/>
      <c r="AL667" s="19"/>
      <c r="AM667" s="19"/>
      <c r="AN667" s="19"/>
      <c r="AO667" s="19"/>
      <c r="AP667" s="19"/>
      <c r="AQ667" s="19"/>
      <c r="AR667" s="19"/>
      <c r="AS667" s="19"/>
      <c r="AT667" s="19"/>
      <c r="AU667" s="19"/>
      <c r="AV667" s="19"/>
      <c r="AW667" s="19"/>
      <c r="AX667" s="19"/>
    </row>
    <row r="668">
      <c r="B668" s="23" t="s">
        <v>277</v>
      </c>
      <c r="C668" s="19"/>
      <c r="D668" s="19"/>
      <c r="E668" s="19"/>
      <c r="F668" s="19"/>
      <c r="G668" s="19"/>
      <c r="H668" s="19"/>
      <c r="I668" s="19"/>
      <c r="J668" s="19"/>
      <c r="K668" s="19"/>
      <c r="L668" s="19"/>
      <c r="M668" s="19"/>
      <c r="N668" s="19"/>
      <c r="O668" s="19"/>
      <c r="P668" s="19"/>
      <c r="Q668" s="19"/>
      <c r="R668" s="19"/>
      <c r="S668" s="19"/>
      <c r="T668" s="19"/>
      <c r="U668" s="19"/>
      <c r="V668" s="19"/>
      <c r="W668" s="19"/>
      <c r="X668" s="19"/>
      <c r="Y668" s="19"/>
      <c r="Z668" s="19"/>
      <c r="AA668" s="19"/>
      <c r="AB668" s="19"/>
      <c r="AC668" s="19"/>
      <c r="AD668" s="19"/>
      <c r="AE668" s="19"/>
      <c r="AF668" s="19"/>
      <c r="AG668" s="19"/>
      <c r="AH668" s="19"/>
      <c r="AI668" s="19"/>
      <c r="AJ668" s="19"/>
      <c r="AK668" s="19"/>
      <c r="AL668" s="19"/>
      <c r="AM668" s="19"/>
      <c r="AN668" s="19"/>
      <c r="AO668" s="19"/>
      <c r="AP668" s="19"/>
      <c r="AQ668" s="19"/>
      <c r="AR668" s="19"/>
      <c r="AS668" s="19"/>
      <c r="AT668" s="19"/>
      <c r="AU668" s="19"/>
      <c r="AV668" s="19"/>
      <c r="AW668" s="19"/>
      <c r="AX668" s="19"/>
    </row>
    <row r="669">
      <c r="B669" t="s">
        <v>321</v>
      </c>
      <c r="C669" s="19" t="n">
        <v>0.439387803931574</v>
      </c>
      <c r="D669" s="19" t="n">
        <v>0.399341403671233</v>
      </c>
      <c r="E669" s="19" t="n">
        <v>0.449450583485018</v>
      </c>
      <c r="F669" s="19" t="n">
        <v>0.498278089351829</v>
      </c>
      <c r="G669" s="19" t="n">
        <v>0.382068706867815</v>
      </c>
      <c r="H669" s="19" t="n">
        <v>0.435219133674432</v>
      </c>
      <c r="I669" s="19" t="n">
        <v>0.458130300437084</v>
      </c>
      <c r="J669" s="19"/>
      <c r="K669" s="19" t="n">
        <v>0.467564132218431</v>
      </c>
      <c r="L669" s="19" t="n">
        <v>0.414962102819139</v>
      </c>
      <c r="M669" s="19"/>
      <c r="N669" s="19" t="n">
        <v>0.494454512303622</v>
      </c>
      <c r="O669" s="19" t="n">
        <v>0.529203684773468</v>
      </c>
      <c r="P669" s="19" t="n">
        <v>0.318836229207795</v>
      </c>
      <c r="Q669" s="19" t="n">
        <v>0.354189678774691</v>
      </c>
      <c r="R669" s="19" t="n">
        <v>0.450220481070504</v>
      </c>
      <c r="S669" s="19" t="n">
        <v>0.41020450102072</v>
      </c>
      <c r="T669" s="19" t="n">
        <v>0.425309956648033</v>
      </c>
      <c r="U669" s="19" t="n">
        <v>0.56873127276826</v>
      </c>
      <c r="V669" s="19" t="n">
        <v>0.397125736120781</v>
      </c>
      <c r="W669" s="19" t="n">
        <v>0.405221104442767</v>
      </c>
      <c r="X669" s="19" t="n">
        <v>0.433417751894943</v>
      </c>
      <c r="Y669" s="19" t="n">
        <v>0.599594498673682</v>
      </c>
      <c r="Z669" s="19"/>
      <c r="AA669" s="19" t="n">
        <v>0.458651369563783</v>
      </c>
      <c r="AB669" s="19" t="n">
        <v>0.42467593545416</v>
      </c>
      <c r="AC669" s="19" t="n">
        <v>0.414067956403718</v>
      </c>
      <c r="AD669" s="19" t="n">
        <v>0.459645832236678</v>
      </c>
      <c r="AE669" s="19"/>
      <c r="AF669" s="19" t="n">
        <v>0.380502003717845</v>
      </c>
      <c r="AG669" s="19" t="n">
        <v>0.475404206893965</v>
      </c>
      <c r="AH669" s="19" t="n">
        <v>0.422720126389147</v>
      </c>
      <c r="AI669" s="19" t="n">
        <v>0.480718772078695</v>
      </c>
      <c r="AJ669" s="19" t="n">
        <v>0.180753065310072</v>
      </c>
      <c r="AK669" s="19" t="n">
        <v>0.480352558376382</v>
      </c>
      <c r="AL669" s="19" t="n">
        <v>0.473053557763603</v>
      </c>
      <c r="AM669" s="19" t="n">
        <v>0</v>
      </c>
      <c r="AN669" s="19" t="n">
        <v>0.443399961478303</v>
      </c>
      <c r="AO669" s="19" t="n">
        <v>0.4140236585605</v>
      </c>
      <c r="AP669" s="19" t="n">
        <v>0.704221071136449</v>
      </c>
      <c r="AQ669" s="19" t="n">
        <v>0.294282938406877</v>
      </c>
      <c r="AR669" s="19" t="n">
        <v>0.618641464067265</v>
      </c>
      <c r="AS669" s="19" t="n">
        <v>0.535649615421014</v>
      </c>
      <c r="AT669" s="19" t="n">
        <v>1</v>
      </c>
      <c r="AU669" s="19" t="n">
        <v>0</v>
      </c>
      <c r="AV669" s="19" t="n">
        <v>0.551925736210734</v>
      </c>
      <c r="AW669" s="19" t="n">
        <v>0</v>
      </c>
      <c r="AX669" s="19" t="n">
        <v>0.47651000548194</v>
      </c>
    </row>
    <row r="670">
      <c r="B670" t="s">
        <v>322</v>
      </c>
      <c r="C670" s="19" t="n">
        <v>0.357327594782202</v>
      </c>
      <c r="D670" s="19" t="n">
        <v>0.429715914059687</v>
      </c>
      <c r="E670" s="19" t="n">
        <v>0.381102656176193</v>
      </c>
      <c r="F670" s="19" t="n">
        <v>0.352065149025146</v>
      </c>
      <c r="G670" s="19" t="n">
        <v>0.348657145277796</v>
      </c>
      <c r="H670" s="19" t="n">
        <v>0.291357972750276</v>
      </c>
      <c r="I670" s="19" t="n">
        <v>0.235113773786762</v>
      </c>
      <c r="J670" s="19"/>
      <c r="K670" s="19" t="n">
        <v>0.309724209864368</v>
      </c>
      <c r="L670" s="19" t="n">
        <v>0.401367171890869</v>
      </c>
      <c r="M670" s="19"/>
      <c r="N670" s="19" t="n">
        <v>0.315036595540769</v>
      </c>
      <c r="O670" s="19" t="n">
        <v>0.375643717513233</v>
      </c>
      <c r="P670" s="19" t="n">
        <v>0.387562741273074</v>
      </c>
      <c r="Q670" s="19" t="n">
        <v>0.321516762459349</v>
      </c>
      <c r="R670" s="19" t="n">
        <v>0.515640752186147</v>
      </c>
      <c r="S670" s="19" t="n">
        <v>0.318866471949018</v>
      </c>
      <c r="T670" s="19" t="n">
        <v>0.412772736120153</v>
      </c>
      <c r="U670" s="19" t="n">
        <v>0.435233934968497</v>
      </c>
      <c r="V670" s="19" t="n">
        <v>0.306476828692744</v>
      </c>
      <c r="W670" s="19" t="n">
        <v>0.270723712736746</v>
      </c>
      <c r="X670" s="19" t="n">
        <v>0.379420527774446</v>
      </c>
      <c r="Y670" s="19" t="n">
        <v>0.412132705414314</v>
      </c>
      <c r="Z670" s="19"/>
      <c r="AA670" s="19" t="n">
        <v>0.325225766846287</v>
      </c>
      <c r="AB670" s="19" t="n">
        <v>0.356727550433945</v>
      </c>
      <c r="AC670" s="19" t="n">
        <v>0.358794544708252</v>
      </c>
      <c r="AD670" s="19" t="n">
        <v>0.395268572357174</v>
      </c>
      <c r="AE670" s="19"/>
      <c r="AF670" s="19" t="n">
        <v>0.417108192479192</v>
      </c>
      <c r="AG670" s="19" t="n">
        <v>0.313810634280478</v>
      </c>
      <c r="AH670" s="19" t="n">
        <v>0.389331491090237</v>
      </c>
      <c r="AI670" s="19" t="n">
        <v>0.220359879602153</v>
      </c>
      <c r="AJ670" s="19" t="n">
        <v>0.231738172735312</v>
      </c>
      <c r="AK670" s="19" t="n">
        <v>0.375459898121258</v>
      </c>
      <c r="AL670" s="19" t="n">
        <v>0.384147018730155</v>
      </c>
      <c r="AM670" s="19" t="n">
        <v>1</v>
      </c>
      <c r="AN670" s="19" t="n">
        <v>0.370844896479376</v>
      </c>
      <c r="AO670" s="19" t="n">
        <v>0.467838780802214</v>
      </c>
      <c r="AP670" s="19" t="n">
        <v>0.565396390790235</v>
      </c>
      <c r="AQ670" s="19" t="n">
        <v>0.209809201447423</v>
      </c>
      <c r="AR670" s="19" t="n">
        <v>0.811313555688644</v>
      </c>
      <c r="AS670" s="19" t="n">
        <v>0.635974004996221</v>
      </c>
      <c r="AT670" s="19" t="n">
        <v>1</v>
      </c>
      <c r="AU670" s="19" t="n">
        <v>0</v>
      </c>
      <c r="AV670" s="19" t="n">
        <v>0.195491110655052</v>
      </c>
      <c r="AW670" s="19" t="n">
        <v>0</v>
      </c>
      <c r="AX670" s="19" t="n">
        <v>0</v>
      </c>
    </row>
    <row r="671">
      <c r="B671" t="s">
        <v>323</v>
      </c>
      <c r="C671" s="19" t="n">
        <v>0.322269998286707</v>
      </c>
      <c r="D671" s="19" t="n">
        <v>0.269447665033951</v>
      </c>
      <c r="E671" s="19" t="n">
        <v>0.347230015498558</v>
      </c>
      <c r="F671" s="19" t="n">
        <v>0.368134361992122</v>
      </c>
      <c r="G671" s="19" t="n">
        <v>0.320263270117286</v>
      </c>
      <c r="H671" s="19" t="n">
        <v>0.252377354356338</v>
      </c>
      <c r="I671" s="19" t="n">
        <v>0.309307239355002</v>
      </c>
      <c r="J671" s="19"/>
      <c r="K671" s="19" t="n">
        <v>0.370020604030289</v>
      </c>
      <c r="L671" s="19" t="n">
        <v>0.279810614829409</v>
      </c>
      <c r="M671" s="19"/>
      <c r="N671" s="19" t="n">
        <v>0.38306297645565</v>
      </c>
      <c r="O671" s="19" t="n">
        <v>0.337645659005327</v>
      </c>
      <c r="P671" s="19" t="n">
        <v>0.324019594249188</v>
      </c>
      <c r="Q671" s="19" t="n">
        <v>0.208812359047702</v>
      </c>
      <c r="R671" s="19" t="n">
        <v>0.282534976485473</v>
      </c>
      <c r="S671" s="19" t="n">
        <v>0.314539680418707</v>
      </c>
      <c r="T671" s="19" t="n">
        <v>0.266312883902245</v>
      </c>
      <c r="U671" s="19" t="n">
        <v>0.424285682114986</v>
      </c>
      <c r="V671" s="19" t="n">
        <v>0.346307593149056</v>
      </c>
      <c r="W671" s="19" t="n">
        <v>0.298875076768582</v>
      </c>
      <c r="X671" s="19" t="n">
        <v>0.314991386388438</v>
      </c>
      <c r="Y671" s="19" t="n">
        <v>0.352257906482289</v>
      </c>
      <c r="Z671" s="19"/>
      <c r="AA671" s="19" t="n">
        <v>0.396958354043105</v>
      </c>
      <c r="AB671" s="19" t="n">
        <v>0.31988338935246</v>
      </c>
      <c r="AC671" s="19" t="n">
        <v>0.300565456605598</v>
      </c>
      <c r="AD671" s="19" t="n">
        <v>0.268274636420054</v>
      </c>
      <c r="AE671" s="19"/>
      <c r="AF671" s="19" t="n">
        <v>0.317307973704764</v>
      </c>
      <c r="AG671" s="19" t="n">
        <v>0.27336126580057</v>
      </c>
      <c r="AH671" s="19" t="n">
        <v>0.433482268218208</v>
      </c>
      <c r="AI671" s="19" t="n">
        <v>0.359180876547205</v>
      </c>
      <c r="AJ671" s="19" t="n">
        <v>0.321894930218664</v>
      </c>
      <c r="AK671" s="19" t="n">
        <v>0.589297381055624</v>
      </c>
      <c r="AL671" s="19" t="n">
        <v>0.292481170545458</v>
      </c>
      <c r="AM671" s="19" t="n">
        <v>0</v>
      </c>
      <c r="AN671" s="19" t="n">
        <v>0.320189261510516</v>
      </c>
      <c r="AO671" s="19" t="n">
        <v>0.279588376623899</v>
      </c>
      <c r="AP671" s="19" t="n">
        <v>0.334500133470991</v>
      </c>
      <c r="AQ671" s="19" t="n">
        <v>0.21825163747427</v>
      </c>
      <c r="AR671" s="19" t="n">
        <v>0.620094456823999</v>
      </c>
      <c r="AS671" s="19" t="n">
        <v>0.406158279449153</v>
      </c>
      <c r="AT671" s="19" t="n">
        <v>1</v>
      </c>
      <c r="AU671" s="19" t="n">
        <v>0</v>
      </c>
      <c r="AV671" s="19" t="n">
        <v>0.607408232932103</v>
      </c>
      <c r="AW671" s="19" t="n">
        <v>0</v>
      </c>
      <c r="AX671" s="19" t="n">
        <v>0.47651000548194</v>
      </c>
    </row>
    <row r="672">
      <c r="B672" t="s">
        <v>324</v>
      </c>
      <c r="C672" s="19" t="n">
        <v>0.321153640393299</v>
      </c>
      <c r="D672" s="19" t="n">
        <v>0.214078911692585</v>
      </c>
      <c r="E672" s="19" t="n">
        <v>0.299185017673612</v>
      </c>
      <c r="F672" s="19" t="n">
        <v>0.282252302995698</v>
      </c>
      <c r="G672" s="19" t="n">
        <v>0.368594440426217</v>
      </c>
      <c r="H672" s="19" t="n">
        <v>0.459675800473659</v>
      </c>
      <c r="I672" s="19" t="n">
        <v>0.459054809623835</v>
      </c>
      <c r="J672" s="19"/>
      <c r="K672" s="19" t="n">
        <v>0.330889291825015</v>
      </c>
      <c r="L672" s="19" t="n">
        <v>0.3131409031824</v>
      </c>
      <c r="M672" s="19"/>
      <c r="N672" s="19" t="n">
        <v>0.340898056808198</v>
      </c>
      <c r="O672" s="19" t="n">
        <v>0.26267291642818</v>
      </c>
      <c r="P672" s="19" t="n">
        <v>0.333463869904711</v>
      </c>
      <c r="Q672" s="19" t="n">
        <v>0.357178069981229</v>
      </c>
      <c r="R672" s="19" t="n">
        <v>0.370501702186533</v>
      </c>
      <c r="S672" s="19" t="n">
        <v>0.248141309867742</v>
      </c>
      <c r="T672" s="19" t="n">
        <v>0.286319987128137</v>
      </c>
      <c r="U672" s="19" t="n">
        <v>0.394840026099048</v>
      </c>
      <c r="V672" s="19" t="n">
        <v>0.361699213006899</v>
      </c>
      <c r="W672" s="19" t="n">
        <v>0.243591605989985</v>
      </c>
      <c r="X672" s="19" t="n">
        <v>0.301465926848534</v>
      </c>
      <c r="Y672" s="19" t="n">
        <v>0.430146690472393</v>
      </c>
      <c r="Z672" s="19"/>
      <c r="AA672" s="19" t="n">
        <v>0.287850701045281</v>
      </c>
      <c r="AB672" s="19" t="n">
        <v>0.353419042794705</v>
      </c>
      <c r="AC672" s="19" t="n">
        <v>0.337113451169897</v>
      </c>
      <c r="AD672" s="19" t="n">
        <v>0.314895639975839</v>
      </c>
      <c r="AE672" s="19"/>
      <c r="AF672" s="19" t="n">
        <v>0.197508076397096</v>
      </c>
      <c r="AG672" s="19" t="n">
        <v>0.387757635590541</v>
      </c>
      <c r="AH672" s="19" t="n">
        <v>0.367762206138318</v>
      </c>
      <c r="AI672" s="19" t="n">
        <v>0.309564785274515</v>
      </c>
      <c r="AJ672" s="19" t="n">
        <v>0.14767125635228</v>
      </c>
      <c r="AK672" s="19" t="n">
        <v>0.522855340821303</v>
      </c>
      <c r="AL672" s="19" t="n">
        <v>0.34019253687343</v>
      </c>
      <c r="AM672" s="19" t="n">
        <v>0</v>
      </c>
      <c r="AN672" s="19" t="n">
        <v>0.32899276911461</v>
      </c>
      <c r="AO672" s="19" t="n">
        <v>0.204995948120853</v>
      </c>
      <c r="AP672" s="19" t="n">
        <v>0.375845240180319</v>
      </c>
      <c r="AQ672" s="19" t="n">
        <v>0.29473074214953</v>
      </c>
      <c r="AR672" s="19" t="n">
        <v>0.621174118620554</v>
      </c>
      <c r="AS672" s="19" t="n">
        <v>0.364079566111978</v>
      </c>
      <c r="AT672" s="19" t="n">
        <v>0</v>
      </c>
      <c r="AU672" s="19" t="n">
        <v>0</v>
      </c>
      <c r="AV672" s="19" t="n">
        <v>0.195491110655052</v>
      </c>
      <c r="AW672" s="19" t="n">
        <v>0</v>
      </c>
      <c r="AX672" s="19" t="n">
        <v>0</v>
      </c>
    </row>
    <row r="673">
      <c r="B673" t="s">
        <v>325</v>
      </c>
      <c r="C673" s="19" t="n">
        <v>0.245632981943057</v>
      </c>
      <c r="D673" s="19" t="n">
        <v>0.247773578195913</v>
      </c>
      <c r="E673" s="19" t="n">
        <v>0.335296832855011</v>
      </c>
      <c r="F673" s="19" t="n">
        <v>0.208146616763181</v>
      </c>
      <c r="G673" s="19" t="n">
        <v>0.216682808705443</v>
      </c>
      <c r="H673" s="19" t="n">
        <v>0.219915583100472</v>
      </c>
      <c r="I673" s="19" t="n">
        <v>0.144575014295264</v>
      </c>
      <c r="J673" s="19"/>
      <c r="K673" s="19" t="n">
        <v>0.253293702508654</v>
      </c>
      <c r="L673" s="19" t="n">
        <v>0.239310138523814</v>
      </c>
      <c r="M673" s="19"/>
      <c r="N673" s="19" t="n">
        <v>0.229628722511738</v>
      </c>
      <c r="O673" s="19" t="n">
        <v>0.309964103271067</v>
      </c>
      <c r="P673" s="19" t="n">
        <v>0.175429003109439</v>
      </c>
      <c r="Q673" s="19" t="n">
        <v>0.386127462646506</v>
      </c>
      <c r="R673" s="19" t="n">
        <v>0.27018170950239</v>
      </c>
      <c r="S673" s="19" t="n">
        <v>0.234738390180673</v>
      </c>
      <c r="T673" s="19" t="n">
        <v>0.273550045340624</v>
      </c>
      <c r="U673" s="19" t="n">
        <v>0.330409283871428</v>
      </c>
      <c r="V673" s="19" t="n">
        <v>0.168629887890676</v>
      </c>
      <c r="W673" s="19" t="n">
        <v>0.180447443531874</v>
      </c>
      <c r="X673" s="19" t="n">
        <v>0.176826470886237</v>
      </c>
      <c r="Y673" s="19" t="n">
        <v>0.279639419953445</v>
      </c>
      <c r="Z673" s="19"/>
      <c r="AA673" s="19" t="n">
        <v>0.241775185397259</v>
      </c>
      <c r="AB673" s="19" t="n">
        <v>0.217936269887591</v>
      </c>
      <c r="AC673" s="19" t="n">
        <v>0.292924632811861</v>
      </c>
      <c r="AD673" s="19" t="n">
        <v>0.227491044325189</v>
      </c>
      <c r="AE673" s="19"/>
      <c r="AF673" s="19" t="n">
        <v>0.301438443529375</v>
      </c>
      <c r="AG673" s="19" t="n">
        <v>0.229573449022016</v>
      </c>
      <c r="AH673" s="19" t="n">
        <v>0.169393434187637</v>
      </c>
      <c r="AI673" s="19" t="n">
        <v>0.272199525980638</v>
      </c>
      <c r="AJ673" s="19" t="n">
        <v>0.242069854808282</v>
      </c>
      <c r="AK673" s="19" t="n">
        <v>0.1666747878354</v>
      </c>
      <c r="AL673" s="19" t="n">
        <v>0.351087327705663</v>
      </c>
      <c r="AM673" s="19" t="n">
        <v>1</v>
      </c>
      <c r="AN673" s="19" t="n">
        <v>0.186259273475879</v>
      </c>
      <c r="AO673" s="19" t="n">
        <v>0.232740815216371</v>
      </c>
      <c r="AP673" s="19" t="n">
        <v>0.371314422706084</v>
      </c>
      <c r="AQ673" s="19" t="n">
        <v>0.191093009042502</v>
      </c>
      <c r="AR673" s="19" t="n">
        <v>0</v>
      </c>
      <c r="AS673" s="19" t="n">
        <v>0.395436525398113</v>
      </c>
      <c r="AT673" s="19" t="n">
        <v>0</v>
      </c>
      <c r="AU673" s="19" t="n">
        <v>0</v>
      </c>
      <c r="AV673" s="19" t="n">
        <v>0.379175517237897</v>
      </c>
      <c r="AW673" s="19" t="n">
        <v>1</v>
      </c>
      <c r="AX673" s="19" t="n">
        <v>0.52348999451806</v>
      </c>
    </row>
    <row r="674">
      <c r="B674" t="s">
        <v>326</v>
      </c>
      <c r="C674" s="19" t="n">
        <v>0.231317344446663</v>
      </c>
      <c r="D674" s="19" t="n">
        <v>0.312083706194347</v>
      </c>
      <c r="E674" s="19" t="n">
        <v>0.251517825105566</v>
      </c>
      <c r="F674" s="19" t="n">
        <v>0.21263367065095</v>
      </c>
      <c r="G674" s="19" t="n">
        <v>0.24186637448195</v>
      </c>
      <c r="H674" s="19" t="n">
        <v>0.18347993670712</v>
      </c>
      <c r="I674" s="19" t="n">
        <v>0.0721661939812501</v>
      </c>
      <c r="J674" s="19"/>
      <c r="K674" s="19" t="n">
        <v>0.225043106420944</v>
      </c>
      <c r="L674" s="19" t="n">
        <v>0.237586377070386</v>
      </c>
      <c r="M674" s="19"/>
      <c r="N674" s="19" t="n">
        <v>0.280259607352738</v>
      </c>
      <c r="O674" s="19" t="n">
        <v>0.142376963418841</v>
      </c>
      <c r="P674" s="19" t="n">
        <v>0.29394982518896</v>
      </c>
      <c r="Q674" s="19" t="n">
        <v>0.202215537938041</v>
      </c>
      <c r="R674" s="19" t="n">
        <v>0.138519135584629</v>
      </c>
      <c r="S674" s="19" t="n">
        <v>0.325026856903013</v>
      </c>
      <c r="T674" s="19" t="n">
        <v>0.18306100852251</v>
      </c>
      <c r="U674" s="19" t="n">
        <v>0.201134307911862</v>
      </c>
      <c r="V674" s="19" t="n">
        <v>0.247890877666128</v>
      </c>
      <c r="W674" s="19" t="n">
        <v>0.200911983171087</v>
      </c>
      <c r="X674" s="19" t="n">
        <v>0.189269416545051</v>
      </c>
      <c r="Y674" s="19" t="n">
        <v>0.261469811574759</v>
      </c>
      <c r="Z674" s="19"/>
      <c r="AA674" s="19" t="n">
        <v>0.27965554418625</v>
      </c>
      <c r="AB674" s="19" t="n">
        <v>0.153497076208851</v>
      </c>
      <c r="AC674" s="19" t="n">
        <v>0.24576345185455</v>
      </c>
      <c r="AD674" s="19" t="n">
        <v>0.237817480915716</v>
      </c>
      <c r="AE674" s="19"/>
      <c r="AF674" s="19" t="n">
        <v>0.263067933753041</v>
      </c>
      <c r="AG674" s="19" t="n">
        <v>0.166266087150935</v>
      </c>
      <c r="AH674" s="19" t="n">
        <v>0.209625967132995</v>
      </c>
      <c r="AI674" s="19" t="n">
        <v>0.256551773831573</v>
      </c>
      <c r="AJ674" s="19" t="n">
        <v>0.0923495445805555</v>
      </c>
      <c r="AK674" s="19" t="n">
        <v>0.344758683670989</v>
      </c>
      <c r="AL674" s="19" t="n">
        <v>0.299806806680563</v>
      </c>
      <c r="AM674" s="19" t="n">
        <v>1</v>
      </c>
      <c r="AN674" s="19" t="n">
        <v>0.144674091108507</v>
      </c>
      <c r="AO674" s="19" t="n">
        <v>0.298268024714113</v>
      </c>
      <c r="AP674" s="19" t="n">
        <v>0.339941886400073</v>
      </c>
      <c r="AQ674" s="19" t="n">
        <v>0.205003215639467</v>
      </c>
      <c r="AR674" s="19" t="n">
        <v>0.24719347390471</v>
      </c>
      <c r="AS674" s="19" t="n">
        <v>0.50423908502668</v>
      </c>
      <c r="AT674" s="19" t="n">
        <v>0</v>
      </c>
      <c r="AU674" s="19" t="n">
        <v>1</v>
      </c>
      <c r="AV674" s="19" t="n">
        <v>0.228232715694206</v>
      </c>
      <c r="AW674" s="19" t="n">
        <v>0</v>
      </c>
      <c r="AX674" s="19" t="n">
        <v>0.52348999451806</v>
      </c>
    </row>
    <row r="675">
      <c r="B675" t="s">
        <v>327</v>
      </c>
      <c r="C675" s="19" t="n">
        <v>0.157674050572884</v>
      </c>
      <c r="D675" s="19" t="n">
        <v>0.173640064210448</v>
      </c>
      <c r="E675" s="19" t="n">
        <v>0.214929452048969</v>
      </c>
      <c r="F675" s="19" t="n">
        <v>0.153688012000451</v>
      </c>
      <c r="G675" s="19" t="n">
        <v>0.115556747246948</v>
      </c>
      <c r="H675" s="19" t="n">
        <v>0.106021971571536</v>
      </c>
      <c r="I675" s="19" t="n">
        <v>0.104262190074126</v>
      </c>
      <c r="J675" s="19"/>
      <c r="K675" s="19" t="n">
        <v>0.146144969457003</v>
      </c>
      <c r="L675" s="19" t="n">
        <v>0.165997871598776</v>
      </c>
      <c r="M675" s="19"/>
      <c r="N675" s="19" t="n">
        <v>0.213023252496205</v>
      </c>
      <c r="O675" s="19" t="n">
        <v>0.203239361881622</v>
      </c>
      <c r="P675" s="19" t="n">
        <v>0.0770821310390435</v>
      </c>
      <c r="Q675" s="19" t="n">
        <v>0.0891834034985726</v>
      </c>
      <c r="R675" s="19" t="n">
        <v>0.113482624081194</v>
      </c>
      <c r="S675" s="19" t="n">
        <v>0.117701644846462</v>
      </c>
      <c r="T675" s="19" t="n">
        <v>0.220891277024475</v>
      </c>
      <c r="U675" s="19" t="n">
        <v>0.113229356158069</v>
      </c>
      <c r="V675" s="19" t="n">
        <v>0.195927544625243</v>
      </c>
      <c r="W675" s="19" t="n">
        <v>0.182829116653518</v>
      </c>
      <c r="X675" s="19" t="n">
        <v>0.123588906416445</v>
      </c>
      <c r="Y675" s="19" t="n">
        <v>0.137453964542484</v>
      </c>
      <c r="Z675" s="19"/>
      <c r="AA675" s="19" t="n">
        <v>0.122283315155869</v>
      </c>
      <c r="AB675" s="19" t="n">
        <v>0.143041197951972</v>
      </c>
      <c r="AC675" s="19" t="n">
        <v>0.163482537163638</v>
      </c>
      <c r="AD675" s="19" t="n">
        <v>0.204741256239532</v>
      </c>
      <c r="AE675" s="19"/>
      <c r="AF675" s="19" t="n">
        <v>0.183026045416502</v>
      </c>
      <c r="AG675" s="19" t="n">
        <v>0.10508798747824</v>
      </c>
      <c r="AH675" s="19" t="n">
        <v>0.0771409168992805</v>
      </c>
      <c r="AI675" s="19" t="n">
        <v>0.24217011028964</v>
      </c>
      <c r="AJ675" s="19" t="n">
        <v>0.270962114061093</v>
      </c>
      <c r="AK675" s="19" t="n">
        <v>0.0880566932919961</v>
      </c>
      <c r="AL675" s="19" t="n">
        <v>0.173747220533148</v>
      </c>
      <c r="AM675" s="19" t="n">
        <v>0</v>
      </c>
      <c r="AN675" s="19" t="n">
        <v>0.233344401165123</v>
      </c>
      <c r="AO675" s="19" t="n">
        <v>0.138852676356916</v>
      </c>
      <c r="AP675" s="19" t="n">
        <v>0.256220309354724</v>
      </c>
      <c r="AQ675" s="19" t="n">
        <v>0.0982655949517443</v>
      </c>
      <c r="AR675" s="19" t="n">
        <v>0.24719347390471</v>
      </c>
      <c r="AS675" s="19" t="n">
        <v>0.119488582294331</v>
      </c>
      <c r="AT675" s="19" t="n">
        <v>1</v>
      </c>
      <c r="AU675" s="19" t="n">
        <v>1</v>
      </c>
      <c r="AV675" s="19" t="n">
        <v>0.425333372107052</v>
      </c>
      <c r="AW675" s="19" t="n">
        <v>1</v>
      </c>
      <c r="AX675" s="19" t="n">
        <v>0</v>
      </c>
    </row>
    <row r="676">
      <c r="B676" t="s">
        <v>102</v>
      </c>
      <c r="C676" s="19" t="n">
        <v>0.0125633806804683</v>
      </c>
      <c r="D676" s="19" t="n">
        <v>0</v>
      </c>
      <c r="E676" s="19" t="n">
        <v>0.005258915920092</v>
      </c>
      <c r="F676" s="19" t="n">
        <v>0.0124130660411784</v>
      </c>
      <c r="G676" s="19" t="n">
        <v>0.0083514389801404</v>
      </c>
      <c r="H676" s="19" t="n">
        <v>0.0429224975796888</v>
      </c>
      <c r="I676" s="19" t="n">
        <v>0.0369608265810586</v>
      </c>
      <c r="J676" s="19"/>
      <c r="K676" s="19" t="n">
        <v>0.00896185631601818</v>
      </c>
      <c r="L676" s="19" t="n">
        <v>0.0158587899693803</v>
      </c>
      <c r="M676" s="19"/>
      <c r="N676" s="19" t="n">
        <v>0.0164643199220922</v>
      </c>
      <c r="O676" s="19" t="n">
        <v>0</v>
      </c>
      <c r="P676" s="19" t="n">
        <v>0.0154782680784409</v>
      </c>
      <c r="Q676" s="19" t="n">
        <v>0</v>
      </c>
      <c r="R676" s="19" t="n">
        <v>0</v>
      </c>
      <c r="S676" s="19" t="n">
        <v>0.0115776893939112</v>
      </c>
      <c r="T676" s="19" t="n">
        <v>0</v>
      </c>
      <c r="U676" s="19" t="n">
        <v>0</v>
      </c>
      <c r="V676" s="19" t="n">
        <v>0.0254976938348457</v>
      </c>
      <c r="W676" s="19" t="n">
        <v>0.0570608372181656</v>
      </c>
      <c r="X676" s="19" t="n">
        <v>0</v>
      </c>
      <c r="Y676" s="19" t="n">
        <v>0</v>
      </c>
      <c r="Z676" s="19"/>
      <c r="AA676" s="19" t="n">
        <v>0.0158727463079267</v>
      </c>
      <c r="AB676" s="19" t="n">
        <v>0.0113150691532113</v>
      </c>
      <c r="AC676" s="19" t="n">
        <v>0.00602003166540891</v>
      </c>
      <c r="AD676" s="19" t="n">
        <v>0.0169293092491996</v>
      </c>
      <c r="AE676" s="19"/>
      <c r="AF676" s="19" t="n">
        <v>0</v>
      </c>
      <c r="AG676" s="19" t="n">
        <v>0.0212324647111631</v>
      </c>
      <c r="AH676" s="19" t="n">
        <v>0.0404843457021252</v>
      </c>
      <c r="AI676" s="19" t="n">
        <v>0</v>
      </c>
      <c r="AJ676" s="19" t="n">
        <v>0.0474711446714361</v>
      </c>
      <c r="AK676" s="19" t="n">
        <v>0</v>
      </c>
      <c r="AL676" s="19" t="n">
        <v>0</v>
      </c>
      <c r="AM676" s="19" t="n">
        <v>0</v>
      </c>
      <c r="AN676" s="19" t="n">
        <v>0</v>
      </c>
      <c r="AO676" s="19" t="n">
        <v>0</v>
      </c>
      <c r="AP676" s="19" t="n">
        <v>0</v>
      </c>
      <c r="AQ676" s="19" t="n">
        <v>0.0423417039225924</v>
      </c>
      <c r="AR676" s="19" t="n">
        <v>0</v>
      </c>
      <c r="AS676" s="19" t="n">
        <v>0</v>
      </c>
      <c r="AT676" s="19" t="n">
        <v>0</v>
      </c>
      <c r="AU676" s="19" t="n">
        <v>0</v>
      </c>
      <c r="AV676" s="19" t="n">
        <v>0</v>
      </c>
      <c r="AW676" s="19" t="n">
        <v>0</v>
      </c>
      <c r="AX676" s="19" t="n">
        <v>0</v>
      </c>
    </row>
    <row r="677">
      <c r="B677" t="s">
        <v>77</v>
      </c>
      <c r="C677" s="19" t="n">
        <v>0.0221186912764054</v>
      </c>
      <c r="D677" s="19" t="n">
        <v>0.00744654675158024</v>
      </c>
      <c r="E677" s="19" t="n">
        <v>0.0106422707199358</v>
      </c>
      <c r="F677" s="19" t="n">
        <v>0.0266572535497805</v>
      </c>
      <c r="G677" s="19" t="n">
        <v>0.0284694500398841</v>
      </c>
      <c r="H677" s="19" t="n">
        <v>0.0438195146735169</v>
      </c>
      <c r="I677" s="19" t="n">
        <v>0.0369288893921118</v>
      </c>
      <c r="J677" s="19"/>
      <c r="K677" s="19" t="n">
        <v>0.0215087045434586</v>
      </c>
      <c r="L677" s="19" t="n">
        <v>0.0227272385344109</v>
      </c>
      <c r="M677" s="19"/>
      <c r="N677" s="19" t="n">
        <v>0.0220290898331876</v>
      </c>
      <c r="O677" s="19" t="n">
        <v>0.0137621086926446</v>
      </c>
      <c r="P677" s="19" t="n">
        <v>0.0315255136990877</v>
      </c>
      <c r="Q677" s="19" t="n">
        <v>0.0150455398745152</v>
      </c>
      <c r="R677" s="19" t="n">
        <v>0</v>
      </c>
      <c r="S677" s="19" t="n">
        <v>0.0217746162527063</v>
      </c>
      <c r="T677" s="19" t="n">
        <v>0.0330974413896594</v>
      </c>
      <c r="U677" s="19" t="n">
        <v>0</v>
      </c>
      <c r="V677" s="19" t="n">
        <v>0.0122417909934326</v>
      </c>
      <c r="W677" s="19" t="n">
        <v>0.0720051644695166</v>
      </c>
      <c r="X677" s="19" t="n">
        <v>0</v>
      </c>
      <c r="Y677" s="19" t="n">
        <v>0.0452282677132599</v>
      </c>
      <c r="Z677" s="19"/>
      <c r="AA677" s="19" t="n">
        <v>0.0286459751893901</v>
      </c>
      <c r="AB677" s="19" t="n">
        <v>0.0388165378692763</v>
      </c>
      <c r="AC677" s="19" t="n">
        <v>0</v>
      </c>
      <c r="AD677" s="19" t="n">
        <v>0.0219105089543637</v>
      </c>
      <c r="AE677" s="19"/>
      <c r="AF677" s="19" t="n">
        <v>0.0256431376549852</v>
      </c>
      <c r="AG677" s="19" t="n">
        <v>0.0354520231669779</v>
      </c>
      <c r="AH677" s="19" t="n">
        <v>0.0204621661219532</v>
      </c>
      <c r="AI677" s="19" t="n">
        <v>0</v>
      </c>
      <c r="AJ677" s="19" t="n">
        <v>0.0375462554481604</v>
      </c>
      <c r="AK677" s="19" t="n">
        <v>0</v>
      </c>
      <c r="AL677" s="19" t="n">
        <v>0.0131714772801688</v>
      </c>
      <c r="AM677" s="19" t="n">
        <v>0</v>
      </c>
      <c r="AN677" s="19" t="n">
        <v>0</v>
      </c>
      <c r="AO677" s="19" t="n">
        <v>0.0234468873039448</v>
      </c>
      <c r="AP677" s="19" t="n">
        <v>0</v>
      </c>
      <c r="AQ677" s="19" t="n">
        <v>0.0600066592871539</v>
      </c>
      <c r="AR677" s="19" t="n">
        <v>0</v>
      </c>
      <c r="AS677" s="19" t="n">
        <v>0</v>
      </c>
      <c r="AT677" s="19" t="n">
        <v>0</v>
      </c>
      <c r="AU677" s="19" t="n">
        <v>0</v>
      </c>
      <c r="AV677" s="19" t="n">
        <v>0</v>
      </c>
      <c r="AW677" s="19" t="n">
        <v>0</v>
      </c>
      <c r="AX677" s="19" t="n">
        <v>0</v>
      </c>
    </row>
    <row r="678">
      <c r="C678" s="19"/>
      <c r="D678" s="19"/>
      <c r="E678" s="19"/>
      <c r="F678" s="19"/>
      <c r="G678" s="19"/>
      <c r="H678" s="19"/>
      <c r="I678" s="19"/>
      <c r="J678" s="19"/>
      <c r="K678" s="19"/>
      <c r="L678" s="19"/>
      <c r="M678" s="19"/>
      <c r="N678" s="19"/>
      <c r="O678" s="19"/>
      <c r="P678" s="19"/>
      <c r="Q678" s="19"/>
      <c r="R678" s="19"/>
      <c r="S678" s="19"/>
      <c r="T678" s="19"/>
      <c r="U678" s="19"/>
      <c r="V678" s="19"/>
      <c r="W678" s="19"/>
      <c r="X678" s="19"/>
      <c r="Y678" s="19"/>
      <c r="Z678" s="19"/>
      <c r="AA678" s="19"/>
      <c r="AB678" s="19"/>
      <c r="AC678" s="19"/>
      <c r="AD678" s="19"/>
      <c r="AE678" s="19"/>
      <c r="AF678" s="19"/>
      <c r="AG678" s="19"/>
      <c r="AH678" s="19"/>
      <c r="AI678" s="19"/>
      <c r="AJ678" s="19"/>
      <c r="AK678" s="19"/>
      <c r="AL678" s="19"/>
      <c r="AM678" s="19"/>
      <c r="AN678" s="19"/>
      <c r="AO678" s="19"/>
      <c r="AP678" s="19"/>
      <c r="AQ678" s="19"/>
      <c r="AR678" s="19"/>
      <c r="AS678" s="19"/>
      <c r="AT678" s="19"/>
      <c r="AU678" s="19"/>
      <c r="AV678" s="19"/>
      <c r="AW678" s="19"/>
      <c r="AX678" s="19"/>
    </row>
    <row r="679">
      <c r="B679" s="7" t="s">
        <v>338</v>
      </c>
      <c r="C679" s="19"/>
      <c r="D679" s="19"/>
      <c r="E679" s="19"/>
      <c r="F679" s="19"/>
      <c r="G679" s="19"/>
      <c r="H679" s="19"/>
      <c r="I679" s="19"/>
      <c r="J679" s="19"/>
      <c r="K679" s="19"/>
      <c r="L679" s="19"/>
      <c r="M679" s="19"/>
      <c r="N679" s="19"/>
      <c r="O679" s="19"/>
      <c r="P679" s="19"/>
      <c r="Q679" s="19"/>
      <c r="R679" s="19"/>
      <c r="S679" s="19"/>
      <c r="T679" s="19"/>
      <c r="U679" s="19"/>
      <c r="V679" s="19"/>
      <c r="W679" s="19"/>
      <c r="X679" s="19"/>
      <c r="Y679" s="19"/>
      <c r="Z679" s="19"/>
      <c r="AA679" s="19"/>
      <c r="AB679" s="19"/>
      <c r="AC679" s="19"/>
      <c r="AD679" s="19"/>
      <c r="AE679" s="19"/>
      <c r="AF679" s="19"/>
      <c r="AG679" s="19"/>
      <c r="AH679" s="19"/>
      <c r="AI679" s="19"/>
      <c r="AJ679" s="19"/>
      <c r="AK679" s="19"/>
      <c r="AL679" s="19"/>
      <c r="AM679" s="19"/>
      <c r="AN679" s="19"/>
      <c r="AO679" s="19"/>
      <c r="AP679" s="19"/>
      <c r="AQ679" s="19"/>
      <c r="AR679" s="19"/>
      <c r="AS679" s="19"/>
      <c r="AT679" s="19"/>
      <c r="AU679" s="19"/>
      <c r="AV679" s="19"/>
      <c r="AW679" s="19"/>
      <c r="AX679" s="19"/>
    </row>
    <row r="680">
      <c r="B680" s="23" t="s">
        <v>79</v>
      </c>
      <c r="C680" s="19"/>
      <c r="D680" s="19"/>
      <c r="E680" s="19"/>
      <c r="F680" s="19"/>
      <c r="G680" s="19"/>
      <c r="H680" s="19"/>
      <c r="I680" s="19"/>
      <c r="J680" s="19"/>
      <c r="K680" s="19"/>
      <c r="L680" s="19"/>
      <c r="M680" s="19"/>
      <c r="N680" s="19"/>
      <c r="O680" s="19"/>
      <c r="P680" s="19"/>
      <c r="Q680" s="19"/>
      <c r="R680" s="19"/>
      <c r="S680" s="19"/>
      <c r="T680" s="19"/>
      <c r="U680" s="19"/>
      <c r="V680" s="19"/>
      <c r="W680" s="19"/>
      <c r="X680" s="19"/>
      <c r="Y680" s="19"/>
      <c r="Z680" s="19"/>
      <c r="AA680" s="19"/>
      <c r="AB680" s="19"/>
      <c r="AC680" s="19"/>
      <c r="AD680" s="19"/>
      <c r="AE680" s="19"/>
      <c r="AF680" s="19"/>
      <c r="AG680" s="19"/>
      <c r="AH680" s="19"/>
      <c r="AI680" s="19"/>
      <c r="AJ680" s="19"/>
      <c r="AK680" s="19"/>
      <c r="AL680" s="19"/>
      <c r="AM680" s="19"/>
      <c r="AN680" s="19"/>
      <c r="AO680" s="19"/>
      <c r="AP680" s="19"/>
      <c r="AQ680" s="19"/>
      <c r="AR680" s="19"/>
      <c r="AS680" s="19"/>
      <c r="AT680" s="19"/>
      <c r="AU680" s="19"/>
      <c r="AV680" s="19"/>
      <c r="AW680" s="19"/>
      <c r="AX680" s="19"/>
    </row>
    <row r="681">
      <c r="B681" t="s">
        <v>328</v>
      </c>
      <c r="C681" s="19" t="n">
        <v>0.540214717710097</v>
      </c>
      <c r="D681" s="19" t="n">
        <v>0.357812340698684</v>
      </c>
      <c r="E681" s="19" t="n">
        <v>0.475359826604149</v>
      </c>
      <c r="F681" s="19" t="n">
        <v>0.48263564537762</v>
      </c>
      <c r="G681" s="19" t="n">
        <v>0.522212659884452</v>
      </c>
      <c r="H681" s="19" t="n">
        <v>0.636753483335095</v>
      </c>
      <c r="I681" s="19" t="n">
        <v>0.70969444833617</v>
      </c>
      <c r="J681" s="19"/>
      <c r="K681" s="19" t="n">
        <v>0.548861137721042</v>
      </c>
      <c r="L681" s="19" t="n">
        <v>0.532304388743739</v>
      </c>
      <c r="M681" s="19"/>
      <c r="N681" s="19" t="n">
        <v>0.514720711109824</v>
      </c>
      <c r="O681" s="19" t="n">
        <v>0.649052694539251</v>
      </c>
      <c r="P681" s="19" t="n">
        <v>0.559794889214945</v>
      </c>
      <c r="Q681" s="19" t="n">
        <v>0.537984980501926</v>
      </c>
      <c r="R681" s="19" t="n">
        <v>0.562138518732692</v>
      </c>
      <c r="S681" s="19" t="n">
        <v>0.444487154232829</v>
      </c>
      <c r="T681" s="19" t="n">
        <v>0.471863911952629</v>
      </c>
      <c r="U681" s="19" t="n">
        <v>0.583581365105077</v>
      </c>
      <c r="V681" s="19" t="n">
        <v>0.530013763688381</v>
      </c>
      <c r="W681" s="19" t="n">
        <v>0.587695501968063</v>
      </c>
      <c r="X681" s="19" t="n">
        <v>0.528671761812196</v>
      </c>
      <c r="Y681" s="19" t="n">
        <v>0.415343138143066</v>
      </c>
      <c r="Z681" s="19"/>
      <c r="AA681" s="19" t="n">
        <v>0.639733931445058</v>
      </c>
      <c r="AB681" s="19" t="n">
        <v>0.607011020150927</v>
      </c>
      <c r="AC681" s="19" t="n">
        <v>0.487566838832521</v>
      </c>
      <c r="AD681" s="19" t="n">
        <v>0.41167857326222</v>
      </c>
      <c r="AE681" s="19"/>
      <c r="AF681" s="19" t="n">
        <v>0.424080307850003</v>
      </c>
      <c r="AG681" s="19" t="n">
        <v>0.632930825628945</v>
      </c>
      <c r="AH681" s="19" t="n">
        <v>0.580216822464036</v>
      </c>
      <c r="AI681" s="19" t="n">
        <v>0.420655973324728</v>
      </c>
      <c r="AJ681" s="19" t="n">
        <v>0.381758582418925</v>
      </c>
      <c r="AK681" s="19" t="n">
        <v>0.487180447059806</v>
      </c>
      <c r="AL681" s="19" t="n">
        <v>0.496726943305464</v>
      </c>
      <c r="AM681" s="19" t="n">
        <v>0.534445761093102</v>
      </c>
      <c r="AN681" s="19" t="n">
        <v>0.489601048305083</v>
      </c>
      <c r="AO681" s="19" t="n">
        <v>0.398736966902033</v>
      </c>
      <c r="AP681" s="19" t="n">
        <v>0.53468419995108</v>
      </c>
      <c r="AQ681" s="19" t="n">
        <v>0.564115825290909</v>
      </c>
      <c r="AR681" s="19" t="n">
        <v>0.618136681961168</v>
      </c>
      <c r="AS681" s="19" t="n">
        <v>0.204517317280528</v>
      </c>
      <c r="AT681" s="19" t="n">
        <v>0</v>
      </c>
      <c r="AU681" s="19" t="n">
        <v>0</v>
      </c>
      <c r="AV681" s="19" t="n">
        <v>0.387566684837043</v>
      </c>
      <c r="AW681" s="19" t="n">
        <v>0</v>
      </c>
      <c r="AX681" s="19" t="n">
        <v>0.242293032388405</v>
      </c>
    </row>
    <row r="682">
      <c r="B682" t="s">
        <v>329</v>
      </c>
      <c r="C682" s="19" t="n">
        <v>0.450473380040721</v>
      </c>
      <c r="D682" s="19" t="n">
        <v>0.371809623616846</v>
      </c>
      <c r="E682" s="19" t="n">
        <v>0.344387700025979</v>
      </c>
      <c r="F682" s="19" t="n">
        <v>0.388917164700559</v>
      </c>
      <c r="G682" s="19" t="n">
        <v>0.463922899872348</v>
      </c>
      <c r="H682" s="19" t="n">
        <v>0.47944286725257</v>
      </c>
      <c r="I682" s="19" t="n">
        <v>0.608044435012073</v>
      </c>
      <c r="J682" s="19"/>
      <c r="K682" s="19" t="n">
        <v>0.470776045980645</v>
      </c>
      <c r="L682" s="19" t="n">
        <v>0.431111490374724</v>
      </c>
      <c r="M682" s="19"/>
      <c r="N682" s="19" t="n">
        <v>0.388895587913422</v>
      </c>
      <c r="O682" s="19" t="n">
        <v>0.534007612280818</v>
      </c>
      <c r="P682" s="19" t="n">
        <v>0.432335697231794</v>
      </c>
      <c r="Q682" s="19" t="n">
        <v>0.470831869091336</v>
      </c>
      <c r="R682" s="19" t="n">
        <v>0.500109720796883</v>
      </c>
      <c r="S682" s="19" t="n">
        <v>0.379237659897873</v>
      </c>
      <c r="T682" s="19" t="n">
        <v>0.450781912844373</v>
      </c>
      <c r="U682" s="19" t="n">
        <v>0.51458612927567</v>
      </c>
      <c r="V682" s="19" t="n">
        <v>0.4010540122044</v>
      </c>
      <c r="W682" s="19" t="n">
        <v>0.492671093318513</v>
      </c>
      <c r="X682" s="19" t="n">
        <v>0.438112214932231</v>
      </c>
      <c r="Y682" s="19" t="n">
        <v>0.449507901867443</v>
      </c>
      <c r="Z682" s="19"/>
      <c r="AA682" s="19" t="n">
        <v>0.492539192819763</v>
      </c>
      <c r="AB682" s="19" t="n">
        <v>0.446668035449621</v>
      </c>
      <c r="AC682" s="19" t="n">
        <v>0.420433084652231</v>
      </c>
      <c r="AD682" s="19" t="n">
        <v>0.437169845580634</v>
      </c>
      <c r="AE682" s="19"/>
      <c r="AF682" s="19" t="n">
        <v>0.35966045201041</v>
      </c>
      <c r="AG682" s="19" t="n">
        <v>0.520723796128268</v>
      </c>
      <c r="AH682" s="19" t="n">
        <v>0.490857383004829</v>
      </c>
      <c r="AI682" s="19" t="n">
        <v>0.339312492628365</v>
      </c>
      <c r="AJ682" s="19" t="n">
        <v>0.344419939874863</v>
      </c>
      <c r="AK682" s="19" t="n">
        <v>0.416245899170096</v>
      </c>
      <c r="AL682" s="19" t="n">
        <v>0.378665377942526</v>
      </c>
      <c r="AM682" s="19" t="n">
        <v>1</v>
      </c>
      <c r="AN682" s="19" t="n">
        <v>0.394832987243452</v>
      </c>
      <c r="AO682" s="19" t="n">
        <v>0.315040563691687</v>
      </c>
      <c r="AP682" s="19" t="n">
        <v>0.348873065481004</v>
      </c>
      <c r="AQ682" s="19" t="n">
        <v>0.531363049170333</v>
      </c>
      <c r="AR682" s="19" t="n">
        <v>0.527646097950157</v>
      </c>
      <c r="AS682" s="19" t="n">
        <v>0.299518097650752</v>
      </c>
      <c r="AT682" s="19" t="n">
        <v>0</v>
      </c>
      <c r="AU682" s="19" t="n">
        <v>0.495619982425437</v>
      </c>
      <c r="AV682" s="19" t="n">
        <v>0.643565374444318</v>
      </c>
      <c r="AW682" s="19" t="n">
        <v>0.381473957467181</v>
      </c>
      <c r="AX682" s="19" t="n">
        <v>0.479792883083338</v>
      </c>
    </row>
    <row r="683">
      <c r="B683" t="s">
        <v>330</v>
      </c>
      <c r="C683" s="19" t="n">
        <v>0.375675542414108</v>
      </c>
      <c r="D683" s="19" t="n">
        <v>0.173438475309257</v>
      </c>
      <c r="E683" s="19" t="n">
        <v>0.240951078339536</v>
      </c>
      <c r="F683" s="19" t="n">
        <v>0.306404313712657</v>
      </c>
      <c r="G683" s="19" t="n">
        <v>0.375217087099415</v>
      </c>
      <c r="H683" s="19" t="n">
        <v>0.499392546101301</v>
      </c>
      <c r="I683" s="19" t="n">
        <v>0.591996393593559</v>
      </c>
      <c r="J683" s="19"/>
      <c r="K683" s="19" t="n">
        <v>0.386592195255802</v>
      </c>
      <c r="L683" s="19" t="n">
        <v>0.36539324463879</v>
      </c>
      <c r="M683" s="19"/>
      <c r="N683" s="19" t="n">
        <v>0.321538267202519</v>
      </c>
      <c r="O683" s="19" t="n">
        <v>0.418917010955812</v>
      </c>
      <c r="P683" s="19" t="n">
        <v>0.407747728301553</v>
      </c>
      <c r="Q683" s="19" t="n">
        <v>0.406275832713795</v>
      </c>
      <c r="R683" s="19" t="n">
        <v>0.41592361721669</v>
      </c>
      <c r="S683" s="19" t="n">
        <v>0.287321137097198</v>
      </c>
      <c r="T683" s="19" t="n">
        <v>0.333962206708252</v>
      </c>
      <c r="U683" s="19" t="n">
        <v>0.469813031382907</v>
      </c>
      <c r="V683" s="19" t="n">
        <v>0.345455617597269</v>
      </c>
      <c r="W683" s="19" t="n">
        <v>0.417053306379443</v>
      </c>
      <c r="X683" s="19" t="n">
        <v>0.419209929899104</v>
      </c>
      <c r="Y683" s="19" t="n">
        <v>0.333706100148004</v>
      </c>
      <c r="Z683" s="19"/>
      <c r="AA683" s="19" t="n">
        <v>0.460730430131333</v>
      </c>
      <c r="AB683" s="19" t="n">
        <v>0.467429530983401</v>
      </c>
      <c r="AC683" s="19" t="n">
        <v>0.327801895050648</v>
      </c>
      <c r="AD683" s="19" t="n">
        <v>0.236123564760886</v>
      </c>
      <c r="AE683" s="19"/>
      <c r="AF683" s="19" t="n">
        <v>0.2360897251682</v>
      </c>
      <c r="AG683" s="19" t="n">
        <v>0.518202104723423</v>
      </c>
      <c r="AH683" s="19" t="n">
        <v>0.378843944475709</v>
      </c>
      <c r="AI683" s="19" t="n">
        <v>0.251162250649549</v>
      </c>
      <c r="AJ683" s="19" t="n">
        <v>0.17426670905915</v>
      </c>
      <c r="AK683" s="19" t="n">
        <v>0.327549690550338</v>
      </c>
      <c r="AL683" s="19" t="n">
        <v>0.235851477945323</v>
      </c>
      <c r="AM683" s="19" t="n">
        <v>0.534445761093102</v>
      </c>
      <c r="AN683" s="19" t="n">
        <v>0.286014935614284</v>
      </c>
      <c r="AO683" s="19" t="n">
        <v>0.204659961263167</v>
      </c>
      <c r="AP683" s="19" t="n">
        <v>0.174157318637666</v>
      </c>
      <c r="AQ683" s="19" t="n">
        <v>0.380670106635879</v>
      </c>
      <c r="AR683" s="19" t="n">
        <v>0.194464594338712</v>
      </c>
      <c r="AS683" s="19" t="n">
        <v>0.393833396721408</v>
      </c>
      <c r="AT683" s="19" t="n">
        <v>0</v>
      </c>
      <c r="AU683" s="19" t="n">
        <v>0</v>
      </c>
      <c r="AV683" s="19" t="n">
        <v>0</v>
      </c>
      <c r="AW683" s="19" t="n">
        <v>0.323798654447605</v>
      </c>
      <c r="AX683" s="19" t="n">
        <v>0</v>
      </c>
    </row>
    <row r="684">
      <c r="B684" t="s">
        <v>331</v>
      </c>
      <c r="C684" s="19" t="n">
        <v>0.270616280577718</v>
      </c>
      <c r="D684" s="19" t="n">
        <v>0.376401515696431</v>
      </c>
      <c r="E684" s="19" t="n">
        <v>0.338544448666489</v>
      </c>
      <c r="F684" s="19" t="n">
        <v>0.305598621241481</v>
      </c>
      <c r="G684" s="19" t="n">
        <v>0.219058546715706</v>
      </c>
      <c r="H684" s="19" t="n">
        <v>0.192003249647535</v>
      </c>
      <c r="I684" s="19" t="n">
        <v>0.21193820249853</v>
      </c>
      <c r="J684" s="19"/>
      <c r="K684" s="19" t="n">
        <v>0.280459478684858</v>
      </c>
      <c r="L684" s="19" t="n">
        <v>0.261279470489865</v>
      </c>
      <c r="M684" s="19"/>
      <c r="N684" s="19" t="n">
        <v>0.36152668755238</v>
      </c>
      <c r="O684" s="19" t="n">
        <v>0.230113952568319</v>
      </c>
      <c r="P684" s="19" t="n">
        <v>0.307661452661689</v>
      </c>
      <c r="Q684" s="19" t="n">
        <v>0.308735636877584</v>
      </c>
      <c r="R684" s="19" t="n">
        <v>0.31868033571864</v>
      </c>
      <c r="S684" s="19" t="n">
        <v>0.224238560306926</v>
      </c>
      <c r="T684" s="19" t="n">
        <v>0.186290026137264</v>
      </c>
      <c r="U684" s="19" t="n">
        <v>0.292122654440739</v>
      </c>
      <c r="V684" s="19" t="n">
        <v>0.260473545984853</v>
      </c>
      <c r="W684" s="19" t="n">
        <v>0.235964431608041</v>
      </c>
      <c r="X684" s="19" t="n">
        <v>0.131167065581161</v>
      </c>
      <c r="Y684" s="19" t="n">
        <v>0.40808583836311</v>
      </c>
      <c r="Z684" s="19"/>
      <c r="AA684" s="19" t="n">
        <v>0.352980524850723</v>
      </c>
      <c r="AB684" s="19" t="n">
        <v>0.274387953206822</v>
      </c>
      <c r="AC684" s="19" t="n">
        <v>0.263041675035848</v>
      </c>
      <c r="AD684" s="19" t="n">
        <v>0.185337229823169</v>
      </c>
      <c r="AE684" s="19"/>
      <c r="AF684" s="19" t="n">
        <v>0.380717595808202</v>
      </c>
      <c r="AG684" s="19" t="n">
        <v>0.199518194411759</v>
      </c>
      <c r="AH684" s="19" t="n">
        <v>0.235240539276317</v>
      </c>
      <c r="AI684" s="19" t="n">
        <v>0.352940369254977</v>
      </c>
      <c r="AJ684" s="19" t="n">
        <v>0.290587803525653</v>
      </c>
      <c r="AK684" s="19" t="n">
        <v>0.305845571821467</v>
      </c>
      <c r="AL684" s="19" t="n">
        <v>0.34561288907202</v>
      </c>
      <c r="AM684" s="19" t="n">
        <v>0.465554238906898</v>
      </c>
      <c r="AN684" s="19" t="n">
        <v>0.361041780127451</v>
      </c>
      <c r="AO684" s="19" t="n">
        <v>0.343198394172327</v>
      </c>
      <c r="AP684" s="19" t="n">
        <v>0.372429944199785</v>
      </c>
      <c r="AQ684" s="19" t="n">
        <v>0.229608530854314</v>
      </c>
      <c r="AR684" s="19" t="n">
        <v>0</v>
      </c>
      <c r="AS684" s="19" t="n">
        <v>0.606800942352082</v>
      </c>
      <c r="AT684" s="19" t="n">
        <v>0.389102592068026</v>
      </c>
      <c r="AU684" s="19" t="n">
        <v>0.495619982425437</v>
      </c>
      <c r="AV684" s="19" t="n">
        <v>0.620824482762103</v>
      </c>
      <c r="AW684" s="19" t="n">
        <v>0.294727388085214</v>
      </c>
      <c r="AX684" s="19" t="n">
        <v>0.498462815928417</v>
      </c>
    </row>
    <row r="685">
      <c r="B685" t="s">
        <v>332</v>
      </c>
      <c r="C685" s="19" t="n">
        <v>0.208302427671753</v>
      </c>
      <c r="D685" s="19" t="n">
        <v>0.193846368289611</v>
      </c>
      <c r="E685" s="19" t="n">
        <v>0.213356955694477</v>
      </c>
      <c r="F685" s="19" t="n">
        <v>0.205442836430848</v>
      </c>
      <c r="G685" s="19" t="n">
        <v>0.202264642356478</v>
      </c>
      <c r="H685" s="19" t="n">
        <v>0.169459959209043</v>
      </c>
      <c r="I685" s="19" t="n">
        <v>0.246995757912664</v>
      </c>
      <c r="J685" s="19"/>
      <c r="K685" s="19" t="n">
        <v>0.267286078010697</v>
      </c>
      <c r="L685" s="19" t="n">
        <v>0.150992365254994</v>
      </c>
      <c r="M685" s="19"/>
      <c r="N685" s="19" t="n">
        <v>0.26950344910594</v>
      </c>
      <c r="O685" s="19" t="n">
        <v>0.235547291431899</v>
      </c>
      <c r="P685" s="19" t="n">
        <v>0.19271831657082</v>
      </c>
      <c r="Q685" s="19" t="n">
        <v>0.222085117758735</v>
      </c>
      <c r="R685" s="19" t="n">
        <v>0.229701786524659</v>
      </c>
      <c r="S685" s="19" t="n">
        <v>0.0848908540782805</v>
      </c>
      <c r="T685" s="19" t="n">
        <v>0.165968595085624</v>
      </c>
      <c r="U685" s="19" t="n">
        <v>0.129206105092214</v>
      </c>
      <c r="V685" s="19" t="n">
        <v>0.207780429628368</v>
      </c>
      <c r="W685" s="19" t="n">
        <v>0.264981497047576</v>
      </c>
      <c r="X685" s="19" t="n">
        <v>0.182723483249619</v>
      </c>
      <c r="Y685" s="19" t="n">
        <v>0.218390221606128</v>
      </c>
      <c r="Z685" s="19"/>
      <c r="AA685" s="19" t="n">
        <v>0.32499995286967</v>
      </c>
      <c r="AB685" s="19" t="n">
        <v>0.216019193058828</v>
      </c>
      <c r="AC685" s="19" t="n">
        <v>0.165976254156723</v>
      </c>
      <c r="AD685" s="19" t="n">
        <v>0.11293529353361</v>
      </c>
      <c r="AE685" s="19"/>
      <c r="AF685" s="19" t="n">
        <v>0.198548453871143</v>
      </c>
      <c r="AG685" s="19" t="n">
        <v>0.195150340965954</v>
      </c>
      <c r="AH685" s="19" t="n">
        <v>0.210789116923323</v>
      </c>
      <c r="AI685" s="19" t="n">
        <v>0.271073457993542</v>
      </c>
      <c r="AJ685" s="19" t="n">
        <v>0.193802305898016</v>
      </c>
      <c r="AK685" s="19" t="n">
        <v>0.16336648940372</v>
      </c>
      <c r="AL685" s="19" t="n">
        <v>0.154833507866863</v>
      </c>
      <c r="AM685" s="19" t="n">
        <v>0</v>
      </c>
      <c r="AN685" s="19" t="n">
        <v>0.277024186332837</v>
      </c>
      <c r="AO685" s="19" t="n">
        <v>0.175909299924936</v>
      </c>
      <c r="AP685" s="19" t="n">
        <v>0.389305932541708</v>
      </c>
      <c r="AQ685" s="19" t="n">
        <v>0.247098384041377</v>
      </c>
      <c r="AR685" s="19" t="n">
        <v>0.100638579105013</v>
      </c>
      <c r="AS685" s="19" t="n">
        <v>0.204517317280528</v>
      </c>
      <c r="AT685" s="19" t="n">
        <v>0</v>
      </c>
      <c r="AU685" s="19" t="n">
        <v>0.504380017574563</v>
      </c>
      <c r="AV685" s="19" t="n">
        <v>0.197100656412845</v>
      </c>
      <c r="AW685" s="19" t="n">
        <v>0.323798654447605</v>
      </c>
      <c r="AX685" s="19" t="n">
        <v>0.520207116916662</v>
      </c>
    </row>
    <row r="686">
      <c r="B686" t="s">
        <v>333</v>
      </c>
      <c r="C686" s="19" t="n">
        <v>0.143676037889354</v>
      </c>
      <c r="D686" s="19" t="n">
        <v>0.122446640977828</v>
      </c>
      <c r="E686" s="19" t="n">
        <v>0.127443554854877</v>
      </c>
      <c r="F686" s="19" t="n">
        <v>0.120886130545434</v>
      </c>
      <c r="G686" s="19" t="n">
        <v>0.121175215303107</v>
      </c>
      <c r="H686" s="19" t="n">
        <v>0.139230718566083</v>
      </c>
      <c r="I686" s="19" t="n">
        <v>0.210580593582612</v>
      </c>
      <c r="J686" s="19"/>
      <c r="K686" s="19" t="n">
        <v>0.191357052034823</v>
      </c>
      <c r="L686" s="19" t="n">
        <v>0.0973241198725669</v>
      </c>
      <c r="M686" s="19"/>
      <c r="N686" s="19" t="n">
        <v>0.17715343602013</v>
      </c>
      <c r="O686" s="19" t="n">
        <v>0.149218992434846</v>
      </c>
      <c r="P686" s="19" t="n">
        <v>0.145737063607223</v>
      </c>
      <c r="Q686" s="19" t="n">
        <v>0.160517780250395</v>
      </c>
      <c r="R686" s="19" t="n">
        <v>0.148438290220714</v>
      </c>
      <c r="S686" s="19" t="n">
        <v>0.1056266878976</v>
      </c>
      <c r="T686" s="19" t="n">
        <v>0.106690039964921</v>
      </c>
      <c r="U686" s="19" t="n">
        <v>0.104685242337963</v>
      </c>
      <c r="V686" s="19" t="n">
        <v>0.127479113727571</v>
      </c>
      <c r="W686" s="19" t="n">
        <v>0.188196834532742</v>
      </c>
      <c r="X686" s="19" t="n">
        <v>0.0994473814340065</v>
      </c>
      <c r="Y686" s="19" t="n">
        <v>0.160982504579421</v>
      </c>
      <c r="Z686" s="19"/>
      <c r="AA686" s="19" t="n">
        <v>0.222791099564604</v>
      </c>
      <c r="AB686" s="19" t="n">
        <v>0.145284399654134</v>
      </c>
      <c r="AC686" s="19" t="n">
        <v>0.109335728123017</v>
      </c>
      <c r="AD686" s="19" t="n">
        <v>0.084810972053539</v>
      </c>
      <c r="AE686" s="19"/>
      <c r="AF686" s="19" t="n">
        <v>0.146063913068198</v>
      </c>
      <c r="AG686" s="19" t="n">
        <v>0.153465990436242</v>
      </c>
      <c r="AH686" s="19" t="n">
        <v>0.107454637328883</v>
      </c>
      <c r="AI686" s="19" t="n">
        <v>0.150479580648334</v>
      </c>
      <c r="AJ686" s="19" t="n">
        <v>0.126258386628675</v>
      </c>
      <c r="AK686" s="19" t="n">
        <v>0.181458653945368</v>
      </c>
      <c r="AL686" s="19" t="n">
        <v>0.133288498615547</v>
      </c>
      <c r="AM686" s="19" t="n">
        <v>0</v>
      </c>
      <c r="AN686" s="19" t="n">
        <v>0.167375570198102</v>
      </c>
      <c r="AO686" s="19" t="n">
        <v>0.0906566209684433</v>
      </c>
      <c r="AP686" s="19" t="n">
        <v>0.172496741425646</v>
      </c>
      <c r="AQ686" s="19" t="n">
        <v>0.117842001276449</v>
      </c>
      <c r="AR686" s="19" t="n">
        <v>0.195057352885268</v>
      </c>
      <c r="AS686" s="19" t="n">
        <v>0.180544521857877</v>
      </c>
      <c r="AT686" s="19" t="n">
        <v>0.296096190633258</v>
      </c>
      <c r="AU686" s="19" t="n">
        <v>0</v>
      </c>
      <c r="AV686" s="19" t="n">
        <v>0.197100656412845</v>
      </c>
      <c r="AW686" s="19" t="n">
        <v>0.705272611914786</v>
      </c>
      <c r="AX686" s="19" t="n">
        <v>0.277914084528257</v>
      </c>
    </row>
    <row r="687">
      <c r="B687" t="s">
        <v>334</v>
      </c>
      <c r="C687" s="19" t="n">
        <v>0.130980371636532</v>
      </c>
      <c r="D687" s="19" t="n">
        <v>0.147845611914204</v>
      </c>
      <c r="E687" s="19" t="n">
        <v>0.282781994617622</v>
      </c>
      <c r="F687" s="19" t="n">
        <v>0.229738131200095</v>
      </c>
      <c r="G687" s="19" t="n">
        <v>0.0883586078314827</v>
      </c>
      <c r="H687" s="19" t="n">
        <v>0.0312053655720063</v>
      </c>
      <c r="I687" s="19" t="n">
        <v>0.0180524961408445</v>
      </c>
      <c r="J687" s="19"/>
      <c r="K687" s="19" t="n">
        <v>0.181747212214479</v>
      </c>
      <c r="L687" s="19" t="n">
        <v>0.0816074661545405</v>
      </c>
      <c r="M687" s="19"/>
      <c r="N687" s="19" t="n">
        <v>0.263590325504243</v>
      </c>
      <c r="O687" s="19" t="n">
        <v>0.074095623508019</v>
      </c>
      <c r="P687" s="19" t="n">
        <v>0.0949140934441258</v>
      </c>
      <c r="Q687" s="19" t="n">
        <v>0.138445248245365</v>
      </c>
      <c r="R687" s="19" t="n">
        <v>0.126835868760807</v>
      </c>
      <c r="S687" s="19" t="n">
        <v>0.120393489845195</v>
      </c>
      <c r="T687" s="19" t="n">
        <v>0.132719315679486</v>
      </c>
      <c r="U687" s="19" t="n">
        <v>0.0619303723328335</v>
      </c>
      <c r="V687" s="19" t="n">
        <v>0.120004467603525</v>
      </c>
      <c r="W687" s="19" t="n">
        <v>0.101413223734247</v>
      </c>
      <c r="X687" s="19" t="n">
        <v>0.0901187761198469</v>
      </c>
      <c r="Y687" s="19" t="n">
        <v>0.159685832105612</v>
      </c>
      <c r="Z687" s="19"/>
      <c r="AA687" s="19" t="n">
        <v>0.226910013213507</v>
      </c>
      <c r="AB687" s="19" t="n">
        <v>0.0757330314024561</v>
      </c>
      <c r="AC687" s="19" t="n">
        <v>0.139213695531396</v>
      </c>
      <c r="AD687" s="19" t="n">
        <v>0.0789311102043107</v>
      </c>
      <c r="AE687" s="19"/>
      <c r="AF687" s="19" t="n">
        <v>0.222288941490275</v>
      </c>
      <c r="AG687" s="19" t="n">
        <v>0.023554595843212</v>
      </c>
      <c r="AH687" s="19" t="n">
        <v>0.073022012190416</v>
      </c>
      <c r="AI687" s="19" t="n">
        <v>0.471092137335485</v>
      </c>
      <c r="AJ687" s="19" t="n">
        <v>0.148597415286407</v>
      </c>
      <c r="AK687" s="19" t="n">
        <v>0.305288879462807</v>
      </c>
      <c r="AL687" s="19" t="n">
        <v>0.183022791277212</v>
      </c>
      <c r="AM687" s="19" t="n">
        <v>0</v>
      </c>
      <c r="AN687" s="19" t="n">
        <v>0.240182694816913</v>
      </c>
      <c r="AO687" s="19" t="n">
        <v>0.12720805996782</v>
      </c>
      <c r="AP687" s="19" t="n">
        <v>0.306787981714793</v>
      </c>
      <c r="AQ687" s="19" t="n">
        <v>0.140349446179424</v>
      </c>
      <c r="AR687" s="19" t="n">
        <v>0.093885666242706</v>
      </c>
      <c r="AS687" s="19" t="n">
        <v>0.282296311717604</v>
      </c>
      <c r="AT687" s="19" t="n">
        <v>0.296096190633258</v>
      </c>
      <c r="AU687" s="19" t="n">
        <v>0.504380017574563</v>
      </c>
      <c r="AV687" s="19" t="n">
        <v>0.78015845190494</v>
      </c>
      <c r="AW687" s="19" t="n">
        <v>0.705272611914786</v>
      </c>
      <c r="AX687" s="19" t="n">
        <v>0.259244151683178</v>
      </c>
    </row>
    <row r="688">
      <c r="B688" t="s">
        <v>335</v>
      </c>
      <c r="C688" s="19" t="n">
        <v>0.105472974873319</v>
      </c>
      <c r="D688" s="19" t="n">
        <v>0.119999282693876</v>
      </c>
      <c r="E688" s="19" t="n">
        <v>0.170723037812843</v>
      </c>
      <c r="F688" s="19" t="n">
        <v>0.0733130038345727</v>
      </c>
      <c r="G688" s="19" t="n">
        <v>0.0825104250487651</v>
      </c>
      <c r="H688" s="19" t="n">
        <v>0.0818988811044131</v>
      </c>
      <c r="I688" s="19" t="n">
        <v>0.103393236348634</v>
      </c>
      <c r="J688" s="19"/>
      <c r="K688" s="19" t="n">
        <v>0.118918527571678</v>
      </c>
      <c r="L688" s="19" t="n">
        <v>0.0924647600239715</v>
      </c>
      <c r="M688" s="19"/>
      <c r="N688" s="19" t="n">
        <v>0.159278242382698</v>
      </c>
      <c r="O688" s="19" t="n">
        <v>0.0833031943902323</v>
      </c>
      <c r="P688" s="19" t="n">
        <v>0.0990558150913366</v>
      </c>
      <c r="Q688" s="19" t="n">
        <v>0.0905472691032874</v>
      </c>
      <c r="R688" s="19" t="n">
        <v>0.145629155971758</v>
      </c>
      <c r="S688" s="19" t="n">
        <v>0.102229171592771</v>
      </c>
      <c r="T688" s="19" t="n">
        <v>0.078979930048329</v>
      </c>
      <c r="U688" s="19" t="n">
        <v>0.113676948367704</v>
      </c>
      <c r="V688" s="19" t="n">
        <v>0.0998548195825622</v>
      </c>
      <c r="W688" s="19" t="n">
        <v>0.111787541671265</v>
      </c>
      <c r="X688" s="19" t="n">
        <v>0.0391132402970618</v>
      </c>
      <c r="Y688" s="19" t="n">
        <v>0.10083582682239</v>
      </c>
      <c r="Z688" s="19"/>
      <c r="AA688" s="19" t="n">
        <v>0.148756047853498</v>
      </c>
      <c r="AB688" s="19" t="n">
        <v>0.0976029716595324</v>
      </c>
      <c r="AC688" s="19" t="n">
        <v>0.105619346301348</v>
      </c>
      <c r="AD688" s="19" t="n">
        <v>0.0655647521583585</v>
      </c>
      <c r="AE688" s="19"/>
      <c r="AF688" s="19" t="n">
        <v>0.213116953857327</v>
      </c>
      <c r="AG688" s="19" t="n">
        <v>0.0753769436539438</v>
      </c>
      <c r="AH688" s="19" t="n">
        <v>0.0884307642943258</v>
      </c>
      <c r="AI688" s="19" t="n">
        <v>0.141995627696135</v>
      </c>
      <c r="AJ688" s="19" t="n">
        <v>0.155357705788047</v>
      </c>
      <c r="AK688" s="19" t="n">
        <v>0.119818906096594</v>
      </c>
      <c r="AL688" s="19" t="n">
        <v>0.160865922522069</v>
      </c>
      <c r="AM688" s="19" t="n">
        <v>0</v>
      </c>
      <c r="AN688" s="19" t="n">
        <v>0.13321425417557</v>
      </c>
      <c r="AO688" s="19" t="n">
        <v>0.050004426281987</v>
      </c>
      <c r="AP688" s="19" t="n">
        <v>0.212136927429642</v>
      </c>
      <c r="AQ688" s="19" t="n">
        <v>0.0726586500196541</v>
      </c>
      <c r="AR688" s="19" t="n">
        <v>0</v>
      </c>
      <c r="AS688" s="19" t="n">
        <v>0.204517317280528</v>
      </c>
      <c r="AT688" s="19" t="n">
        <v>0</v>
      </c>
      <c r="AU688" s="19" t="n">
        <v>0</v>
      </c>
      <c r="AV688" s="19" t="n">
        <v>0.415332658750111</v>
      </c>
      <c r="AW688" s="19" t="n">
        <v>0.294727388085214</v>
      </c>
      <c r="AX688" s="19" t="n">
        <v>0.259244151683178</v>
      </c>
    </row>
    <row r="689">
      <c r="B689" t="s">
        <v>336</v>
      </c>
      <c r="C689" s="19" t="n">
        <v>0.0889705969205119</v>
      </c>
      <c r="D689" s="19" t="n">
        <v>0.1018531618276</v>
      </c>
      <c r="E689" s="19" t="n">
        <v>0.146982136442511</v>
      </c>
      <c r="F689" s="19" t="n">
        <v>0.094148811613864</v>
      </c>
      <c r="G689" s="19" t="n">
        <v>0.0527659617357088</v>
      </c>
      <c r="H689" s="19" t="n">
        <v>0.043479465648022</v>
      </c>
      <c r="I689" s="19" t="n">
        <v>0.0890627551519607</v>
      </c>
      <c r="J689" s="19"/>
      <c r="K689" s="19" t="n">
        <v>0.119280444347999</v>
      </c>
      <c r="L689" s="19" t="n">
        <v>0.0595033551007431</v>
      </c>
      <c r="M689" s="19"/>
      <c r="N689" s="19" t="n">
        <v>0.113193239084048</v>
      </c>
      <c r="O689" s="19" t="n">
        <v>0.0781489369563672</v>
      </c>
      <c r="P689" s="19" t="n">
        <v>0.0861172409203204</v>
      </c>
      <c r="Q689" s="19" t="n">
        <v>0.0535820901013863</v>
      </c>
      <c r="R689" s="19" t="n">
        <v>0.100182452535678</v>
      </c>
      <c r="S689" s="19" t="n">
        <v>0.0987050210061441</v>
      </c>
      <c r="T689" s="19" t="n">
        <v>0.0705515940612144</v>
      </c>
      <c r="U689" s="19" t="n">
        <v>0.0829011551151619</v>
      </c>
      <c r="V689" s="19" t="n">
        <v>0.0794612918075283</v>
      </c>
      <c r="W689" s="19" t="n">
        <v>0.0880286271528675</v>
      </c>
      <c r="X689" s="19" t="n">
        <v>0.101447410328057</v>
      </c>
      <c r="Y689" s="19" t="n">
        <v>0.156065224099406</v>
      </c>
      <c r="Z689" s="19"/>
      <c r="AA689" s="19" t="n">
        <v>0.144988119463651</v>
      </c>
      <c r="AB689" s="19" t="n">
        <v>0.0690964054571208</v>
      </c>
      <c r="AC689" s="19" t="n">
        <v>0.0890751685898311</v>
      </c>
      <c r="AD689" s="19" t="n">
        <v>0.0493801156732246</v>
      </c>
      <c r="AE689" s="19"/>
      <c r="AF689" s="19" t="n">
        <v>0.169880037875882</v>
      </c>
      <c r="AG689" s="19" t="n">
        <v>0.0599702104005183</v>
      </c>
      <c r="AH689" s="19" t="n">
        <v>0.051930861103294</v>
      </c>
      <c r="AI689" s="19" t="n">
        <v>0.165179832874682</v>
      </c>
      <c r="AJ689" s="19" t="n">
        <v>0.107685497402813</v>
      </c>
      <c r="AK689" s="19" t="n">
        <v>0.124279375727082</v>
      </c>
      <c r="AL689" s="19" t="n">
        <v>0.117833738966529</v>
      </c>
      <c r="AM689" s="19" t="n">
        <v>0</v>
      </c>
      <c r="AN689" s="19" t="n">
        <v>0.115829906434969</v>
      </c>
      <c r="AO689" s="19" t="n">
        <v>0.0593310484390945</v>
      </c>
      <c r="AP689" s="19" t="n">
        <v>0.267133089050809</v>
      </c>
      <c r="AQ689" s="19" t="n">
        <v>0.0350010811702774</v>
      </c>
      <c r="AR689" s="19" t="n">
        <v>0</v>
      </c>
      <c r="AS689" s="19" t="n">
        <v>0.31330658260086</v>
      </c>
      <c r="AT689" s="19" t="n">
        <v>0.296096190633258</v>
      </c>
      <c r="AU689" s="19" t="n">
        <v>0</v>
      </c>
      <c r="AV689" s="19" t="n">
        <v>0</v>
      </c>
      <c r="AW689" s="19" t="n">
        <v>0.294727388085214</v>
      </c>
      <c r="AX689" s="19" t="n">
        <v>0.77945126859984</v>
      </c>
    </row>
    <row r="690">
      <c r="B690" t="s">
        <v>337</v>
      </c>
      <c r="C690" s="19" t="n">
        <v>0.0792016685034023</v>
      </c>
      <c r="D690" s="19" t="n">
        <v>0.0966479518053378</v>
      </c>
      <c r="E690" s="19" t="n">
        <v>0.0623101655366651</v>
      </c>
      <c r="F690" s="19" t="n">
        <v>0.121040563928314</v>
      </c>
      <c r="G690" s="19" t="n">
        <v>0.0960790690058751</v>
      </c>
      <c r="H690" s="19" t="n">
        <v>0.0818790253944934</v>
      </c>
      <c r="I690" s="19" t="n">
        <v>0.0320263098527482</v>
      </c>
      <c r="J690" s="19"/>
      <c r="K690" s="19" t="n">
        <v>0.0640178177638515</v>
      </c>
      <c r="L690" s="19" t="n">
        <v>0.0931197110005389</v>
      </c>
      <c r="M690" s="19"/>
      <c r="N690" s="19" t="n">
        <v>0.053600167883851</v>
      </c>
      <c r="O690" s="19" t="n">
        <v>0.0504779254807449</v>
      </c>
      <c r="P690" s="19" t="n">
        <v>0.0813869784351635</v>
      </c>
      <c r="Q690" s="19" t="n">
        <v>0.0838274332350224</v>
      </c>
      <c r="R690" s="19" t="n">
        <v>0.0693019048262739</v>
      </c>
      <c r="S690" s="19" t="n">
        <v>0.105736814877538</v>
      </c>
      <c r="T690" s="19" t="n">
        <v>0.128197221112873</v>
      </c>
      <c r="U690" s="19" t="n">
        <v>0.079916386313328</v>
      </c>
      <c r="V690" s="19" t="n">
        <v>0.0842866004771145</v>
      </c>
      <c r="W690" s="19" t="n">
        <v>0.108555135640385</v>
      </c>
      <c r="X690" s="19" t="n">
        <v>0.0512913897063383</v>
      </c>
      <c r="Y690" s="19" t="n">
        <v>0.0549256854318008</v>
      </c>
      <c r="Z690" s="19"/>
      <c r="AA690" s="19" t="n">
        <v>0.0271611717837348</v>
      </c>
      <c r="AB690" s="19" t="n">
        <v>0.053213687562177</v>
      </c>
      <c r="AC690" s="19" t="n">
        <v>0.0801924528842148</v>
      </c>
      <c r="AD690" s="19" t="n">
        <v>0.161500965496774</v>
      </c>
      <c r="AE690" s="19"/>
      <c r="AF690" s="19" t="n">
        <v>0.0135818638572814</v>
      </c>
      <c r="AG690" s="19" t="n">
        <v>0.0703246372026034</v>
      </c>
      <c r="AH690" s="19" t="n">
        <v>0.0919795493096129</v>
      </c>
      <c r="AI690" s="19" t="n">
        <v>0.0278529913373312</v>
      </c>
      <c r="AJ690" s="19" t="n">
        <v>0.108317339394836</v>
      </c>
      <c r="AK690" s="19" t="n">
        <v>0.0800520630743485</v>
      </c>
      <c r="AL690" s="19" t="n">
        <v>0.0866255830932749</v>
      </c>
      <c r="AM690" s="19" t="n">
        <v>0</v>
      </c>
      <c r="AN690" s="19" t="n">
        <v>0.0786327936798461</v>
      </c>
      <c r="AO690" s="19" t="n">
        <v>0.142603433488124</v>
      </c>
      <c r="AP690" s="19" t="n">
        <v>0.0504502907171198</v>
      </c>
      <c r="AQ690" s="19" t="n">
        <v>0.142824915558551</v>
      </c>
      <c r="AR690" s="19" t="n">
        <v>0.0931682180630158</v>
      </c>
      <c r="AS690" s="19" t="n">
        <v>0.203882978207038</v>
      </c>
      <c r="AT690" s="19" t="n">
        <v>0</v>
      </c>
      <c r="AU690" s="19" t="n">
        <v>0</v>
      </c>
      <c r="AV690" s="19" t="n">
        <v>0</v>
      </c>
      <c r="AW690" s="19" t="n">
        <v>0</v>
      </c>
      <c r="AX690" s="19" t="n">
        <v>0</v>
      </c>
    </row>
    <row r="691">
      <c r="B691" t="s">
        <v>102</v>
      </c>
      <c r="C691" s="19" t="n">
        <v>0.0189949517897306</v>
      </c>
      <c r="D691" s="19" t="n">
        <v>0.00365518096212863</v>
      </c>
      <c r="E691" s="19" t="n">
        <v>0.00590948058291555</v>
      </c>
      <c r="F691" s="19" t="n">
        <v>0.00270749234209586</v>
      </c>
      <c r="G691" s="19" t="n">
        <v>0.0114301609263334</v>
      </c>
      <c r="H691" s="19" t="n">
        <v>0.0355269469304888</v>
      </c>
      <c r="I691" s="19" t="n">
        <v>0.0479925016286155</v>
      </c>
      <c r="J691" s="19"/>
      <c r="K691" s="19" t="n">
        <v>0.0207690852464781</v>
      </c>
      <c r="L691" s="19" t="n">
        <v>0.017283414179602</v>
      </c>
      <c r="M691" s="19"/>
      <c r="N691" s="19" t="n">
        <v>0.0101831504408047</v>
      </c>
      <c r="O691" s="19" t="n">
        <v>0.0279761750772234</v>
      </c>
      <c r="P691" s="19" t="n">
        <v>0.0224548605333007</v>
      </c>
      <c r="Q691" s="19" t="n">
        <v>0.0206916988971252</v>
      </c>
      <c r="R691" s="19" t="n">
        <v>0.0137616982455885</v>
      </c>
      <c r="S691" s="19" t="n">
        <v>0.0052944377339506</v>
      </c>
      <c r="T691" s="19" t="n">
        <v>0.0124580284553501</v>
      </c>
      <c r="U691" s="19" t="n">
        <v>0.0212645053372658</v>
      </c>
      <c r="V691" s="19" t="n">
        <v>0.0183250390770749</v>
      </c>
      <c r="W691" s="19" t="n">
        <v>0.0330008965090062</v>
      </c>
      <c r="X691" s="19" t="n">
        <v>0.0282387342063832</v>
      </c>
      <c r="Y691" s="19" t="n">
        <v>0.0195340439115779</v>
      </c>
      <c r="Z691" s="19"/>
      <c r="AA691" s="19" t="n">
        <v>0.0195869475075273</v>
      </c>
      <c r="AB691" s="19" t="n">
        <v>0.0276929355700218</v>
      </c>
      <c r="AC691" s="19" t="n">
        <v>0.00925608673117276</v>
      </c>
      <c r="AD691" s="19" t="n">
        <v>0.01443950267873</v>
      </c>
      <c r="AE691" s="19"/>
      <c r="AF691" s="19" t="n">
        <v>0.00658554509022572</v>
      </c>
      <c r="AG691" s="19" t="n">
        <v>0.0346903823477979</v>
      </c>
      <c r="AH691" s="19" t="n">
        <v>0.0292970707590026</v>
      </c>
      <c r="AI691" s="19" t="n">
        <v>0.0100431353805447</v>
      </c>
      <c r="AJ691" s="19" t="n">
        <v>0.0157767263893245</v>
      </c>
      <c r="AK691" s="19" t="n">
        <v>0.0305893557089532</v>
      </c>
      <c r="AL691" s="19" t="n">
        <v>0</v>
      </c>
      <c r="AM691" s="19" t="n">
        <v>0</v>
      </c>
      <c r="AN691" s="19" t="n">
        <v>0</v>
      </c>
      <c r="AO691" s="19" t="n">
        <v>0</v>
      </c>
      <c r="AP691" s="19" t="n">
        <v>0</v>
      </c>
      <c r="AQ691" s="19" t="n">
        <v>0</v>
      </c>
      <c r="AR691" s="19" t="n">
        <v>0</v>
      </c>
      <c r="AS691" s="19" t="n">
        <v>0</v>
      </c>
      <c r="AT691" s="19" t="n">
        <v>0</v>
      </c>
      <c r="AU691" s="19" t="n">
        <v>0</v>
      </c>
      <c r="AV691" s="19" t="n">
        <v>0</v>
      </c>
      <c r="AW691" s="19" t="n">
        <v>0</v>
      </c>
      <c r="AX691" s="19" t="n">
        <v>0</v>
      </c>
    </row>
    <row r="692">
      <c r="B692" t="s">
        <v>77</v>
      </c>
      <c r="C692" s="19" t="n">
        <v>0.0164273950600119</v>
      </c>
      <c r="D692" s="19" t="n">
        <v>0.0378129960695069</v>
      </c>
      <c r="E692" s="19" t="n">
        <v>0.0122825055645408</v>
      </c>
      <c r="F692" s="19" t="n">
        <v>0.0138551608622402</v>
      </c>
      <c r="G692" s="19" t="n">
        <v>0.00562326453539779</v>
      </c>
      <c r="H692" s="19" t="n">
        <v>0.0335037446884274</v>
      </c>
      <c r="I692" s="19" t="n">
        <v>0.00510298827529218</v>
      </c>
      <c r="J692" s="19"/>
      <c r="K692" s="19" t="n">
        <v>0.011236503709956</v>
      </c>
      <c r="L692" s="19" t="n">
        <v>0.0215044701701999</v>
      </c>
      <c r="M692" s="19"/>
      <c r="N692" s="19" t="n">
        <v>0.0214283903984976</v>
      </c>
      <c r="O692" s="19" t="n">
        <v>0.0134430722234366</v>
      </c>
      <c r="P692" s="19" t="n">
        <v>0.00472603583524095</v>
      </c>
      <c r="Q692" s="19" t="n">
        <v>0.0112620811416509</v>
      </c>
      <c r="R692" s="19" t="n">
        <v>0.00669500951543262</v>
      </c>
      <c r="S692" s="19" t="n">
        <v>0.0156373980817647</v>
      </c>
      <c r="T692" s="19" t="n">
        <v>0.0166131939794777</v>
      </c>
      <c r="U692" s="19" t="n">
        <v>0.0216221854598616</v>
      </c>
      <c r="V692" s="19" t="n">
        <v>0.0194775649148138</v>
      </c>
      <c r="W692" s="19" t="n">
        <v>0.0333563145260717</v>
      </c>
      <c r="X692" s="19" t="n">
        <v>0.0101856036139488</v>
      </c>
      <c r="Y692" s="19" t="n">
        <v>0.0188711872740681</v>
      </c>
      <c r="Z692" s="19"/>
      <c r="AA692" s="19" t="n">
        <v>0.00995965128646551</v>
      </c>
      <c r="AB692" s="19" t="n">
        <v>0.0170620157230526</v>
      </c>
      <c r="AC692" s="19" t="n">
        <v>0.0127108498792986</v>
      </c>
      <c r="AD692" s="19" t="n">
        <v>0.026446341706547</v>
      </c>
      <c r="AE692" s="19"/>
      <c r="AF692" s="19" t="n">
        <v>0.00673267041059269</v>
      </c>
      <c r="AG692" s="19" t="n">
        <v>0.0139932120862976</v>
      </c>
      <c r="AH692" s="19" t="n">
        <v>0.00694838583747999</v>
      </c>
      <c r="AI692" s="19" t="n">
        <v>0</v>
      </c>
      <c r="AJ692" s="19" t="n">
        <v>0.107563824313167</v>
      </c>
      <c r="AK692" s="19" t="n">
        <v>0.0416067513461142</v>
      </c>
      <c r="AL692" s="19" t="n">
        <v>0.0072990686866036</v>
      </c>
      <c r="AM692" s="19" t="n">
        <v>0</v>
      </c>
      <c r="AN692" s="19" t="n">
        <v>0</v>
      </c>
      <c r="AO692" s="19" t="n">
        <v>0.0314403583655545</v>
      </c>
      <c r="AP692" s="19" t="n">
        <v>0</v>
      </c>
      <c r="AQ692" s="19" t="n">
        <v>0.0199625547083332</v>
      </c>
      <c r="AR692" s="19" t="n">
        <v>0</v>
      </c>
      <c r="AS692" s="19" t="n">
        <v>0</v>
      </c>
      <c r="AT692" s="19" t="n">
        <v>0.314801217298716</v>
      </c>
      <c r="AU692" s="19" t="n">
        <v>0</v>
      </c>
      <c r="AV692" s="19" t="n">
        <v>0</v>
      </c>
      <c r="AW692" s="19" t="n">
        <v>0</v>
      </c>
      <c r="AX692" s="19" t="n">
        <v>0</v>
      </c>
    </row>
    <row r="693">
      <c r="C693" s="19"/>
      <c r="D693" s="19"/>
      <c r="E693" s="19"/>
      <c r="F693" s="19"/>
      <c r="G693" s="19"/>
      <c r="H693" s="19"/>
      <c r="I693" s="19"/>
      <c r="J693" s="19"/>
      <c r="K693" s="19"/>
      <c r="L693" s="19"/>
      <c r="M693" s="19"/>
      <c r="N693" s="19"/>
      <c r="O693" s="19"/>
      <c r="P693" s="19"/>
      <c r="Q693" s="19"/>
      <c r="R693" s="19"/>
      <c r="S693" s="19"/>
      <c r="T693" s="19"/>
      <c r="U693" s="19"/>
      <c r="V693" s="19"/>
      <c r="W693" s="19"/>
      <c r="X693" s="19"/>
      <c r="Y693" s="19"/>
      <c r="Z693" s="19"/>
      <c r="AA693" s="19"/>
      <c r="AB693" s="19"/>
      <c r="AC693" s="19"/>
      <c r="AD693" s="19"/>
      <c r="AE693" s="19"/>
      <c r="AF693" s="19"/>
      <c r="AG693" s="19"/>
      <c r="AH693" s="19"/>
      <c r="AI693" s="19"/>
      <c r="AJ693" s="19"/>
      <c r="AK693" s="19"/>
      <c r="AL693" s="19"/>
      <c r="AM693" s="19"/>
      <c r="AN693" s="19"/>
      <c r="AO693" s="19"/>
      <c r="AP693" s="19"/>
      <c r="AQ693" s="19"/>
      <c r="AR693" s="19"/>
      <c r="AS693" s="19"/>
      <c r="AT693" s="19"/>
      <c r="AU693" s="19"/>
      <c r="AV693" s="19"/>
      <c r="AW693" s="19"/>
      <c r="AX693" s="19"/>
    </row>
    <row r="694">
      <c r="B694" s="7" t="s">
        <v>354</v>
      </c>
      <c r="C694" s="19"/>
      <c r="D694" s="19"/>
      <c r="E694" s="19"/>
      <c r="F694" s="19"/>
      <c r="G694" s="19"/>
      <c r="H694" s="19"/>
      <c r="I694" s="19"/>
      <c r="J694" s="19"/>
      <c r="K694" s="19"/>
      <c r="L694" s="19"/>
      <c r="M694" s="19"/>
      <c r="N694" s="19"/>
      <c r="O694" s="19"/>
      <c r="P694" s="19"/>
      <c r="Q694" s="19"/>
      <c r="R694" s="19"/>
      <c r="S694" s="19"/>
      <c r="T694" s="19"/>
      <c r="U694" s="19"/>
      <c r="V694" s="19"/>
      <c r="W694" s="19"/>
      <c r="X694" s="19"/>
      <c r="Y694" s="19"/>
      <c r="Z694" s="19"/>
      <c r="AA694" s="19"/>
      <c r="AB694" s="19"/>
      <c r="AC694" s="19"/>
      <c r="AD694" s="19"/>
      <c r="AE694" s="19"/>
      <c r="AF694" s="19"/>
      <c r="AG694" s="19"/>
      <c r="AH694" s="19"/>
      <c r="AI694" s="19"/>
      <c r="AJ694" s="19"/>
      <c r="AK694" s="19"/>
      <c r="AL694" s="19"/>
      <c r="AM694" s="19"/>
      <c r="AN694" s="19"/>
      <c r="AO694" s="19"/>
      <c r="AP694" s="19"/>
      <c r="AQ694" s="19"/>
      <c r="AR694" s="19"/>
      <c r="AS694" s="19"/>
      <c r="AT694" s="19"/>
      <c r="AU694" s="19"/>
      <c r="AV694" s="19"/>
      <c r="AW694" s="19"/>
      <c r="AX694" s="19"/>
    </row>
    <row r="695">
      <c r="B695" s="23" t="s">
        <v>353</v>
      </c>
      <c r="C695" s="19"/>
      <c r="D695" s="19"/>
      <c r="E695" s="19"/>
      <c r="F695" s="19"/>
      <c r="G695" s="19"/>
      <c r="H695" s="19"/>
      <c r="I695" s="19"/>
      <c r="J695" s="19"/>
      <c r="K695" s="19"/>
      <c r="L695" s="19"/>
      <c r="M695" s="19"/>
      <c r="N695" s="19"/>
      <c r="O695" s="19"/>
      <c r="P695" s="19"/>
      <c r="Q695" s="19"/>
      <c r="R695" s="19"/>
      <c r="S695" s="19"/>
      <c r="T695" s="19"/>
      <c r="U695" s="19"/>
      <c r="V695" s="19"/>
      <c r="W695" s="19"/>
      <c r="X695" s="19"/>
      <c r="Y695" s="19"/>
      <c r="Z695" s="19"/>
      <c r="AA695" s="19"/>
      <c r="AB695" s="19"/>
      <c r="AC695" s="19"/>
      <c r="AD695" s="19"/>
      <c r="AE695" s="19"/>
      <c r="AF695" s="19"/>
      <c r="AG695" s="19"/>
      <c r="AH695" s="19"/>
      <c r="AI695" s="19"/>
      <c r="AJ695" s="19"/>
      <c r="AK695" s="19"/>
      <c r="AL695" s="19"/>
      <c r="AM695" s="19"/>
      <c r="AN695" s="19"/>
      <c r="AO695" s="19"/>
      <c r="AP695" s="19"/>
      <c r="AQ695" s="19"/>
      <c r="AR695" s="19"/>
      <c r="AS695" s="19"/>
      <c r="AT695" s="19"/>
      <c r="AU695" s="19"/>
      <c r="AV695" s="19"/>
      <c r="AW695" s="19"/>
      <c r="AX695" s="19"/>
    </row>
    <row r="696">
      <c r="B696" t="s">
        <v>347</v>
      </c>
      <c r="C696" s="19" t="n">
        <v>0.0590574995424083</v>
      </c>
      <c r="D696" s="19" t="n">
        <v>0.101084450477996</v>
      </c>
      <c r="E696" s="19" t="n">
        <v>0.0991107950456185</v>
      </c>
      <c r="F696" s="19" t="n">
        <v>0.063677756554283</v>
      </c>
      <c r="G696" s="19" t="n">
        <v>0.0430534912296399</v>
      </c>
      <c r="H696" s="19" t="n">
        <v>0.0468693490948787</v>
      </c>
      <c r="I696" s="19" t="n">
        <v>0.0284383971730819</v>
      </c>
      <c r="J696" s="19"/>
      <c r="K696" s="19" t="n">
        <v>0.0662584428572343</v>
      </c>
      <c r="L696" s="19" t="n">
        <v>0.0528638743802417</v>
      </c>
      <c r="M696" s="19"/>
      <c r="N696" s="19" t="n">
        <v>0.085762776605899</v>
      </c>
      <c r="O696" s="19" t="n">
        <v>0.0195268989100344</v>
      </c>
      <c r="P696" s="19" t="n">
        <v>0.0653120977948783</v>
      </c>
      <c r="Q696" s="19" t="n">
        <v>0.0571353992066451</v>
      </c>
      <c r="R696" s="19" t="n">
        <v>0.0481540694874745</v>
      </c>
      <c r="S696" s="19" t="n">
        <v>0.0992131360168151</v>
      </c>
      <c r="T696" s="19" t="n">
        <v>0.0743016686955869</v>
      </c>
      <c r="U696" s="19" t="n">
        <v>0.0491006371361474</v>
      </c>
      <c r="V696" s="19" t="n">
        <v>0.060698097584183</v>
      </c>
      <c r="W696" s="19" t="n">
        <v>0.0490907959120288</v>
      </c>
      <c r="X696" s="19" t="n">
        <v>0.0332613832130642</v>
      </c>
      <c r="Y696" s="19" t="n">
        <v>0.0724499633067071</v>
      </c>
      <c r="Z696" s="19"/>
      <c r="AA696" s="19" t="n">
        <v>0.0681014165383233</v>
      </c>
      <c r="AB696" s="19" t="n">
        <v>0.051507014252109</v>
      </c>
      <c r="AC696" s="19" t="n">
        <v>0.0596623939163925</v>
      </c>
      <c r="AD696" s="19" t="n">
        <v>0.0577126447849538</v>
      </c>
      <c r="AE696" s="19"/>
      <c r="AF696" s="19" t="n">
        <v>0.110018163728836</v>
      </c>
      <c r="AG696" s="19" t="n">
        <v>0.0333596790223787</v>
      </c>
      <c r="AH696" s="19" t="n">
        <v>0.0414338220542323</v>
      </c>
      <c r="AI696" s="19" t="n">
        <v>0.332540359445925</v>
      </c>
      <c r="AJ696" s="19" t="n">
        <v>0.0622402104130572</v>
      </c>
      <c r="AK696" s="19" t="n">
        <v>0.1536907330894</v>
      </c>
      <c r="AL696" s="19" t="n">
        <v>0.0810930818940354</v>
      </c>
      <c r="AM696" s="19" t="n">
        <v>0.465554238906898</v>
      </c>
      <c r="AN696" s="19" t="n">
        <v>0.0586495836776292</v>
      </c>
      <c r="AO696" s="19" t="n">
        <v>0.0516587453318472</v>
      </c>
      <c r="AP696" s="19" t="n">
        <v>0.0279122396718137</v>
      </c>
      <c r="AQ696" s="19" t="n">
        <v>0.0313595579095621</v>
      </c>
      <c r="AR696" s="19" t="n">
        <v>0</v>
      </c>
      <c r="AS696" s="19" t="n">
        <v>0</v>
      </c>
      <c r="AT696" s="19" t="n">
        <v>0</v>
      </c>
      <c r="AU696" s="19" t="n">
        <v>0</v>
      </c>
      <c r="AV696" s="19" t="n">
        <v>0</v>
      </c>
      <c r="AW696" s="19" t="n">
        <v>0</v>
      </c>
      <c r="AX696" s="19" t="n">
        <v>0.624823637694194</v>
      </c>
    </row>
    <row r="697">
      <c r="B697" t="s">
        <v>348</v>
      </c>
      <c r="C697" s="19" t="n">
        <v>0.0973554189313665</v>
      </c>
      <c r="D697" s="19" t="n">
        <v>0.200167629753722</v>
      </c>
      <c r="E697" s="19" t="n">
        <v>0.171241807413047</v>
      </c>
      <c r="F697" s="19" t="n">
        <v>0.117229844480456</v>
      </c>
      <c r="G697" s="19" t="n">
        <v>0.0959021264776618</v>
      </c>
      <c r="H697" s="19" t="n">
        <v>0.0433417962181862</v>
      </c>
      <c r="I697" s="19" t="n">
        <v>0.0188862410640453</v>
      </c>
      <c r="J697" s="19"/>
      <c r="K697" s="19" t="n">
        <v>0.119137714557272</v>
      </c>
      <c r="L697" s="19" t="n">
        <v>0.078534956176213</v>
      </c>
      <c r="M697" s="19"/>
      <c r="N697" s="19" t="n">
        <v>0.163653599638286</v>
      </c>
      <c r="O697" s="19" t="n">
        <v>0.0706753062644216</v>
      </c>
      <c r="P697" s="19" t="n">
        <v>0.101990481045819</v>
      </c>
      <c r="Q697" s="19" t="n">
        <v>0.121570691315725</v>
      </c>
      <c r="R697" s="19" t="n">
        <v>0.107898938574231</v>
      </c>
      <c r="S697" s="19" t="n">
        <v>0.127038656773825</v>
      </c>
      <c r="T697" s="19" t="n">
        <v>0.0729395298494802</v>
      </c>
      <c r="U697" s="19" t="n">
        <v>0.0485628136628235</v>
      </c>
      <c r="V697" s="19" t="n">
        <v>0.110837929966754</v>
      </c>
      <c r="W697" s="19" t="n">
        <v>0.0585772474934823</v>
      </c>
      <c r="X697" s="19" t="n">
        <v>0.0229006006667095</v>
      </c>
      <c r="Y697" s="19" t="n">
        <v>0.0943658942029249</v>
      </c>
      <c r="Z697" s="19"/>
      <c r="AA697" s="19" t="n">
        <v>0.107722253649332</v>
      </c>
      <c r="AB697" s="19" t="n">
        <v>0.0535941528966361</v>
      </c>
      <c r="AC697" s="19" t="n">
        <v>0.159514255622298</v>
      </c>
      <c r="AD697" s="19" t="n">
        <v>0.0849395709140569</v>
      </c>
      <c r="AE697" s="19"/>
      <c r="AF697" s="19" t="n">
        <v>0.322309176299071</v>
      </c>
      <c r="AG697" s="19" t="n">
        <v>0.0251425866982314</v>
      </c>
      <c r="AH697" s="19" t="n">
        <v>0.139530207330398</v>
      </c>
      <c r="AI697" s="19" t="n">
        <v>0.197790922912259</v>
      </c>
      <c r="AJ697" s="19" t="n">
        <v>0.0967798169977267</v>
      </c>
      <c r="AK697" s="19" t="n">
        <v>0.151883712245675</v>
      </c>
      <c r="AL697" s="19" t="n">
        <v>0.16098259735199</v>
      </c>
      <c r="AM697" s="19" t="n">
        <v>0</v>
      </c>
      <c r="AN697" s="19" t="n">
        <v>0.232006145599371</v>
      </c>
      <c r="AO697" s="19" t="n">
        <v>0.128300431413337</v>
      </c>
      <c r="AP697" s="19" t="n">
        <v>0.154074336085049</v>
      </c>
      <c r="AQ697" s="19" t="n">
        <v>0.0371894250068195</v>
      </c>
      <c r="AR697" s="19" t="n">
        <v>0.102394942510329</v>
      </c>
      <c r="AS697" s="19" t="n">
        <v>0.294825582039843</v>
      </c>
      <c r="AT697" s="19" t="n">
        <v>0</v>
      </c>
      <c r="AU697" s="19" t="n">
        <v>1</v>
      </c>
      <c r="AV697" s="19" t="n">
        <v>0</v>
      </c>
      <c r="AW697" s="19" t="n">
        <v>0</v>
      </c>
      <c r="AX697" s="19" t="n">
        <v>0</v>
      </c>
    </row>
    <row r="698">
      <c r="B698" t="s">
        <v>349</v>
      </c>
      <c r="C698" s="19" t="n">
        <v>0.178079821836543</v>
      </c>
      <c r="D698" s="19" t="n">
        <v>0.236276006741304</v>
      </c>
      <c r="E698" s="19" t="n">
        <v>0.289727947608758</v>
      </c>
      <c r="F698" s="19" t="n">
        <v>0.260845033404772</v>
      </c>
      <c r="G698" s="19" t="n">
        <v>0.215069962077117</v>
      </c>
      <c r="H698" s="19" t="n">
        <v>0.125890333576805</v>
      </c>
      <c r="I698" s="19" t="n">
        <v>0.0325684834234587</v>
      </c>
      <c r="J698" s="19"/>
      <c r="K698" s="19" t="n">
        <v>0.196500702796858</v>
      </c>
      <c r="L698" s="19" t="n">
        <v>0.162264093775448</v>
      </c>
      <c r="M698" s="19"/>
      <c r="N698" s="19" t="n">
        <v>0.245683298284403</v>
      </c>
      <c r="O698" s="19" t="n">
        <v>0.148789849471597</v>
      </c>
      <c r="P698" s="19" t="n">
        <v>0.16383262841767</v>
      </c>
      <c r="Q698" s="19" t="n">
        <v>0.180182094445223</v>
      </c>
      <c r="R698" s="19" t="n">
        <v>0.12378558856773</v>
      </c>
      <c r="S698" s="19" t="n">
        <v>0.191060653207054</v>
      </c>
      <c r="T698" s="19" t="n">
        <v>0.164589743085824</v>
      </c>
      <c r="U698" s="19" t="n">
        <v>0.19923515227459</v>
      </c>
      <c r="V698" s="19" t="n">
        <v>0.156789684517672</v>
      </c>
      <c r="W698" s="19" t="n">
        <v>0.163657590949797</v>
      </c>
      <c r="X698" s="19" t="n">
        <v>0.20216314982162</v>
      </c>
      <c r="Y698" s="19" t="n">
        <v>0.25829233871987</v>
      </c>
      <c r="Z698" s="19"/>
      <c r="AA698" s="19" t="n">
        <v>0.181212879118657</v>
      </c>
      <c r="AB698" s="19" t="n">
        <v>0.161465671119529</v>
      </c>
      <c r="AC698" s="19" t="n">
        <v>0.202670219008882</v>
      </c>
      <c r="AD698" s="19" t="n">
        <v>0.176890740666194</v>
      </c>
      <c r="AE698" s="19"/>
      <c r="AF698" s="19" t="n">
        <v>0.389530064287864</v>
      </c>
      <c r="AG698" s="19" t="n">
        <v>0.0880118332785817</v>
      </c>
      <c r="AH698" s="19" t="n">
        <v>0.206000903620166</v>
      </c>
      <c r="AI698" s="19" t="n">
        <v>0.161175642793299</v>
      </c>
      <c r="AJ698" s="19" t="n">
        <v>0.286742105210144</v>
      </c>
      <c r="AK698" s="19" t="n">
        <v>0.187574019043991</v>
      </c>
      <c r="AL698" s="19" t="n">
        <v>0.189632573937339</v>
      </c>
      <c r="AM698" s="19" t="n">
        <v>0</v>
      </c>
      <c r="AN698" s="19" t="n">
        <v>0.331707465491719</v>
      </c>
      <c r="AO698" s="19" t="n">
        <v>0.244034465556108</v>
      </c>
      <c r="AP698" s="19" t="n">
        <v>0.382047715810315</v>
      </c>
      <c r="AQ698" s="19" t="n">
        <v>0.238617494710841</v>
      </c>
      <c r="AR698" s="19" t="n">
        <v>0.318089627556301</v>
      </c>
      <c r="AS698" s="19" t="n">
        <v>0.417328352272449</v>
      </c>
      <c r="AT698" s="19" t="n">
        <v>0</v>
      </c>
      <c r="AU698" s="19" t="n">
        <v>0</v>
      </c>
      <c r="AV698" s="19" t="n">
        <v>0</v>
      </c>
      <c r="AW698" s="19" t="n">
        <v>0</v>
      </c>
      <c r="AX698" s="19" t="n">
        <v>0.375176362305806</v>
      </c>
    </row>
    <row r="699">
      <c r="B699" t="s">
        <v>350</v>
      </c>
      <c r="C699" s="19" t="n">
        <v>0.134952247367911</v>
      </c>
      <c r="D699" s="19" t="n">
        <v>0.161181366926177</v>
      </c>
      <c r="E699" s="19" t="n">
        <v>0.152047579298673</v>
      </c>
      <c r="F699" s="19" t="n">
        <v>0.14865171832364</v>
      </c>
      <c r="G699" s="19" t="n">
        <v>0.13960459465069</v>
      </c>
      <c r="H699" s="19" t="n">
        <v>0.128334621106993</v>
      </c>
      <c r="I699" s="19" t="n">
        <v>0.101964580267509</v>
      </c>
      <c r="J699" s="19"/>
      <c r="K699" s="19" t="n">
        <v>0.13243639468752</v>
      </c>
      <c r="L699" s="19" t="n">
        <v>0.136230848087438</v>
      </c>
      <c r="M699" s="19"/>
      <c r="N699" s="19" t="n">
        <v>0.13892526028887</v>
      </c>
      <c r="O699" s="19" t="n">
        <v>0.146790670069878</v>
      </c>
      <c r="P699" s="19" t="n">
        <v>0.132941544709967</v>
      </c>
      <c r="Q699" s="19" t="n">
        <v>0.105612251607448</v>
      </c>
      <c r="R699" s="19" t="n">
        <v>0.146819049070914</v>
      </c>
      <c r="S699" s="19" t="n">
        <v>0.159835270889464</v>
      </c>
      <c r="T699" s="19" t="n">
        <v>0.0983205984166202</v>
      </c>
      <c r="U699" s="19" t="n">
        <v>0.148082050679163</v>
      </c>
      <c r="V699" s="19" t="n">
        <v>0.171397618965154</v>
      </c>
      <c r="W699" s="19" t="n">
        <v>0.102357996847217</v>
      </c>
      <c r="X699" s="19" t="n">
        <v>0.125282708476944</v>
      </c>
      <c r="Y699" s="19" t="n">
        <v>0.11435323142436</v>
      </c>
      <c r="Z699" s="19"/>
      <c r="AA699" s="19" t="n">
        <v>0.138681762673873</v>
      </c>
      <c r="AB699" s="19" t="n">
        <v>0.135856900456573</v>
      </c>
      <c r="AC699" s="19" t="n">
        <v>0.145702486007532</v>
      </c>
      <c r="AD699" s="19" t="n">
        <v>0.118916756696461</v>
      </c>
      <c r="AE699" s="19"/>
      <c r="AF699" s="19" t="n">
        <v>0.0837869915254946</v>
      </c>
      <c r="AG699" s="19" t="n">
        <v>0.123082836757143</v>
      </c>
      <c r="AH699" s="19" t="n">
        <v>0.126182718275202</v>
      </c>
      <c r="AI699" s="19" t="n">
        <v>0.126789222041991</v>
      </c>
      <c r="AJ699" s="19" t="n">
        <v>0.110688763670349</v>
      </c>
      <c r="AK699" s="19" t="n">
        <v>0.11193454421758</v>
      </c>
      <c r="AL699" s="19" t="n">
        <v>0.232736405805945</v>
      </c>
      <c r="AM699" s="19" t="n">
        <v>0.534445761093102</v>
      </c>
      <c r="AN699" s="19" t="n">
        <v>0.115073760541962</v>
      </c>
      <c r="AO699" s="19" t="n">
        <v>0.176355834348537</v>
      </c>
      <c r="AP699" s="19" t="n">
        <v>0.147148050467056</v>
      </c>
      <c r="AQ699" s="19" t="n">
        <v>0.160377540859766</v>
      </c>
      <c r="AR699" s="19" t="n">
        <v>0.2146137491638</v>
      </c>
      <c r="AS699" s="19" t="n">
        <v>0</v>
      </c>
      <c r="AT699" s="19" t="n">
        <v>0</v>
      </c>
      <c r="AU699" s="19" t="n">
        <v>0</v>
      </c>
      <c r="AV699" s="19" t="n">
        <v>1</v>
      </c>
      <c r="AW699" s="19" t="n">
        <v>1</v>
      </c>
      <c r="AX699" s="19" t="n">
        <v>0</v>
      </c>
    </row>
    <row r="700">
      <c r="B700" t="s">
        <v>351</v>
      </c>
      <c r="C700" s="19" t="n">
        <v>0.481404376889025</v>
      </c>
      <c r="D700" s="19" t="n">
        <v>0.19167792290276</v>
      </c>
      <c r="E700" s="19" t="n">
        <v>0.232967808310724</v>
      </c>
      <c r="F700" s="19" t="n">
        <v>0.330677826115501</v>
      </c>
      <c r="G700" s="19" t="n">
        <v>0.482538583326003</v>
      </c>
      <c r="H700" s="19" t="n">
        <v>0.610391949251338</v>
      </c>
      <c r="I700" s="19" t="n">
        <v>0.804190009305353</v>
      </c>
      <c r="J700" s="19"/>
      <c r="K700" s="19" t="n">
        <v>0.452642704775157</v>
      </c>
      <c r="L700" s="19" t="n">
        <v>0.506894699659486</v>
      </c>
      <c r="M700" s="19"/>
      <c r="N700" s="19" t="n">
        <v>0.301344118928625</v>
      </c>
      <c r="O700" s="19" t="n">
        <v>0.56767407232503</v>
      </c>
      <c r="P700" s="19" t="n">
        <v>0.488666073530894</v>
      </c>
      <c r="Q700" s="19" t="n">
        <v>0.486707288004765</v>
      </c>
      <c r="R700" s="19" t="n">
        <v>0.532888644724037</v>
      </c>
      <c r="S700" s="19" t="n">
        <v>0.361818178911536</v>
      </c>
      <c r="T700" s="19" t="n">
        <v>0.54189523011594</v>
      </c>
      <c r="U700" s="19" t="n">
        <v>0.483243002988847</v>
      </c>
      <c r="V700" s="19" t="n">
        <v>0.463528619538435</v>
      </c>
      <c r="W700" s="19" t="n">
        <v>0.575288964546532</v>
      </c>
      <c r="X700" s="19" t="n">
        <v>0.605282527943336</v>
      </c>
      <c r="Y700" s="19" t="n">
        <v>0.391487963593407</v>
      </c>
      <c r="Z700" s="19"/>
      <c r="AA700" s="19" t="n">
        <v>0.47972971503345</v>
      </c>
      <c r="AB700" s="19" t="n">
        <v>0.566188747555585</v>
      </c>
      <c r="AC700" s="19" t="n">
        <v>0.388917759739892</v>
      </c>
      <c r="AD700" s="19" t="n">
        <v>0.472255687262716</v>
      </c>
      <c r="AE700" s="19"/>
      <c r="AF700" s="19" t="n">
        <v>0.0772743074925822</v>
      </c>
      <c r="AG700" s="19" t="n">
        <v>0.706628084695432</v>
      </c>
      <c r="AH700" s="19" t="n">
        <v>0.435500155822934</v>
      </c>
      <c r="AI700" s="19" t="n">
        <v>0.143014419260608</v>
      </c>
      <c r="AJ700" s="19" t="n">
        <v>0.259861808359143</v>
      </c>
      <c r="AK700" s="19" t="n">
        <v>0.394916991403354</v>
      </c>
      <c r="AL700" s="19" t="n">
        <v>0.26617626217829</v>
      </c>
      <c r="AM700" s="19" t="n">
        <v>0</v>
      </c>
      <c r="AN700" s="19" t="n">
        <v>0.243321023471059</v>
      </c>
      <c r="AO700" s="19" t="n">
        <v>0.291530228687544</v>
      </c>
      <c r="AP700" s="19" t="n">
        <v>0.258160266538938</v>
      </c>
      <c r="AQ700" s="19" t="n">
        <v>0.39271457728435</v>
      </c>
      <c r="AR700" s="19" t="n">
        <v>0.36490168076957</v>
      </c>
      <c r="AS700" s="19" t="n">
        <v>0.155408265033073</v>
      </c>
      <c r="AT700" s="19" t="n">
        <v>0</v>
      </c>
      <c r="AU700" s="19" t="n">
        <v>0</v>
      </c>
      <c r="AV700" s="19" t="n">
        <v>0</v>
      </c>
      <c r="AW700" s="19" t="n">
        <v>0</v>
      </c>
      <c r="AX700" s="19" t="n">
        <v>0</v>
      </c>
    </row>
    <row r="701">
      <c r="B701" t="s">
        <v>242</v>
      </c>
      <c r="C701" s="19" t="n">
        <v>0.0491506354327461</v>
      </c>
      <c r="D701" s="19" t="n">
        <v>0.109612623198041</v>
      </c>
      <c r="E701" s="19" t="n">
        <v>0.0549040623231793</v>
      </c>
      <c r="F701" s="19" t="n">
        <v>0.078917821121348</v>
      </c>
      <c r="G701" s="19" t="n">
        <v>0.023831242238889</v>
      </c>
      <c r="H701" s="19" t="n">
        <v>0.0451719507517985</v>
      </c>
      <c r="I701" s="19" t="n">
        <v>0.0139522887665519</v>
      </c>
      <c r="J701" s="19"/>
      <c r="K701" s="19" t="n">
        <v>0.0330240403259593</v>
      </c>
      <c r="L701" s="19" t="n">
        <v>0.0632115279211732</v>
      </c>
      <c r="M701" s="19"/>
      <c r="N701" s="19" t="n">
        <v>0.0646309462539174</v>
      </c>
      <c r="O701" s="19" t="n">
        <v>0.0465432029590384</v>
      </c>
      <c r="P701" s="19" t="n">
        <v>0.0472571745007718</v>
      </c>
      <c r="Q701" s="19" t="n">
        <v>0.0487922754201948</v>
      </c>
      <c r="R701" s="19" t="n">
        <v>0.0404537095756134</v>
      </c>
      <c r="S701" s="19" t="n">
        <v>0.0610341042013049</v>
      </c>
      <c r="T701" s="19" t="n">
        <v>0.0479532298365485</v>
      </c>
      <c r="U701" s="19" t="n">
        <v>0.0717763432584294</v>
      </c>
      <c r="V701" s="19" t="n">
        <v>0.0367480494278015</v>
      </c>
      <c r="W701" s="19" t="n">
        <v>0.0510274042509431</v>
      </c>
      <c r="X701" s="19" t="n">
        <v>0.011109629878327</v>
      </c>
      <c r="Y701" s="19" t="n">
        <v>0.0690506087527312</v>
      </c>
      <c r="Z701" s="19"/>
      <c r="AA701" s="19" t="n">
        <v>0.0245519729863651</v>
      </c>
      <c r="AB701" s="19" t="n">
        <v>0.0313875137195673</v>
      </c>
      <c r="AC701" s="19" t="n">
        <v>0.0435328857050025</v>
      </c>
      <c r="AD701" s="19" t="n">
        <v>0.089284599675619</v>
      </c>
      <c r="AE701" s="19"/>
      <c r="AF701" s="19" t="n">
        <v>0.0170812966661523</v>
      </c>
      <c r="AG701" s="19" t="n">
        <v>0.0237749795482326</v>
      </c>
      <c r="AH701" s="19" t="n">
        <v>0.0513521928970679</v>
      </c>
      <c r="AI701" s="19" t="n">
        <v>0.0386894335459179</v>
      </c>
      <c r="AJ701" s="19" t="n">
        <v>0.183687295349581</v>
      </c>
      <c r="AK701" s="19" t="n">
        <v>0</v>
      </c>
      <c r="AL701" s="19" t="n">
        <v>0.0693790788324003</v>
      </c>
      <c r="AM701" s="19" t="n">
        <v>0</v>
      </c>
      <c r="AN701" s="19" t="n">
        <v>0.0192420212182603</v>
      </c>
      <c r="AO701" s="19" t="n">
        <v>0.108120294662626</v>
      </c>
      <c r="AP701" s="19" t="n">
        <v>0.0306573914268284</v>
      </c>
      <c r="AQ701" s="19" t="n">
        <v>0.139741404228661</v>
      </c>
      <c r="AR701" s="19" t="n">
        <v>0</v>
      </c>
      <c r="AS701" s="19" t="n">
        <v>0.132437800654636</v>
      </c>
      <c r="AT701" s="19" t="n">
        <v>1</v>
      </c>
      <c r="AU701" s="19" t="n">
        <v>0</v>
      </c>
      <c r="AV701" s="19" t="n">
        <v>0</v>
      </c>
      <c r="AW701" s="19" t="n">
        <v>0</v>
      </c>
      <c r="AX701" s="19" t="n">
        <v>0</v>
      </c>
    </row>
    <row r="702">
      <c r="C702" s="19"/>
      <c r="D702" s="19"/>
      <c r="E702" s="19"/>
      <c r="F702" s="19"/>
      <c r="G702" s="19"/>
      <c r="H702" s="19"/>
      <c r="I702" s="19"/>
      <c r="J702" s="19"/>
      <c r="K702" s="19"/>
      <c r="L702" s="19"/>
      <c r="M702" s="19"/>
      <c r="N702" s="19"/>
      <c r="O702" s="19"/>
      <c r="P702" s="19"/>
      <c r="Q702" s="19"/>
      <c r="R702" s="19"/>
      <c r="S702" s="19"/>
      <c r="T702" s="19"/>
      <c r="U702" s="19"/>
      <c r="V702" s="19"/>
      <c r="W702" s="19"/>
      <c r="X702" s="19"/>
      <c r="Y702" s="19"/>
      <c r="Z702" s="19"/>
      <c r="AA702" s="19"/>
      <c r="AB702" s="19"/>
      <c r="AC702" s="19"/>
      <c r="AD702" s="19"/>
      <c r="AE702" s="19"/>
      <c r="AF702" s="19"/>
      <c r="AG702" s="19"/>
      <c r="AH702" s="19"/>
      <c r="AI702" s="19"/>
      <c r="AJ702" s="19"/>
      <c r="AK702" s="19"/>
      <c r="AL702" s="19"/>
      <c r="AM702" s="19"/>
      <c r="AN702" s="19"/>
      <c r="AO702" s="19"/>
      <c r="AP702" s="19"/>
      <c r="AQ702" s="19"/>
      <c r="AR702" s="19"/>
      <c r="AS702" s="19"/>
      <c r="AT702" s="19"/>
      <c r="AU702" s="19"/>
      <c r="AV702" s="19"/>
      <c r="AW702" s="19"/>
      <c r="AX702" s="19"/>
    </row>
    <row r="703">
      <c r="B703" s="7" t="s">
        <v>355</v>
      </c>
      <c r="C703" s="19"/>
      <c r="D703" s="19"/>
      <c r="E703" s="19"/>
      <c r="F703" s="19"/>
      <c r="G703" s="19"/>
      <c r="H703" s="19"/>
      <c r="I703" s="19"/>
      <c r="J703" s="19"/>
      <c r="K703" s="19"/>
      <c r="L703" s="19"/>
      <c r="M703" s="19"/>
      <c r="N703" s="19"/>
      <c r="O703" s="19"/>
      <c r="P703" s="19"/>
      <c r="Q703" s="19"/>
      <c r="R703" s="19"/>
      <c r="S703" s="19"/>
      <c r="T703" s="19"/>
      <c r="U703" s="19"/>
      <c r="V703" s="19"/>
      <c r="W703" s="19"/>
      <c r="X703" s="19"/>
      <c r="Y703" s="19"/>
      <c r="Z703" s="19"/>
      <c r="AA703" s="19"/>
      <c r="AB703" s="19"/>
      <c r="AC703" s="19"/>
      <c r="AD703" s="19"/>
      <c r="AE703" s="19"/>
      <c r="AF703" s="19"/>
      <c r="AG703" s="19"/>
      <c r="AH703" s="19"/>
      <c r="AI703" s="19"/>
      <c r="AJ703" s="19"/>
      <c r="AK703" s="19"/>
      <c r="AL703" s="19"/>
      <c r="AM703" s="19"/>
      <c r="AN703" s="19"/>
      <c r="AO703" s="19"/>
      <c r="AP703" s="19"/>
      <c r="AQ703" s="19"/>
      <c r="AR703" s="19"/>
      <c r="AS703" s="19"/>
      <c r="AT703" s="19"/>
      <c r="AU703" s="19"/>
      <c r="AV703" s="19"/>
      <c r="AW703" s="19"/>
      <c r="AX703" s="19"/>
    </row>
    <row r="704">
      <c r="B704" s="23" t="s">
        <v>353</v>
      </c>
      <c r="C704" s="19"/>
      <c r="D704" s="19"/>
      <c r="E704" s="19"/>
      <c r="F704" s="19"/>
      <c r="G704" s="19"/>
      <c r="H704" s="19"/>
      <c r="I704" s="19"/>
      <c r="J704" s="19"/>
      <c r="K704" s="19"/>
      <c r="L704" s="19"/>
      <c r="M704" s="19"/>
      <c r="N704" s="19"/>
      <c r="O704" s="19"/>
      <c r="P704" s="19"/>
      <c r="Q704" s="19"/>
      <c r="R704" s="19"/>
      <c r="S704" s="19"/>
      <c r="T704" s="19"/>
      <c r="U704" s="19"/>
      <c r="V704" s="19"/>
      <c r="W704" s="19"/>
      <c r="X704" s="19"/>
      <c r="Y704" s="19"/>
      <c r="Z704" s="19"/>
      <c r="AA704" s="19"/>
      <c r="AB704" s="19"/>
      <c r="AC704" s="19"/>
      <c r="AD704" s="19"/>
      <c r="AE704" s="19"/>
      <c r="AF704" s="19"/>
      <c r="AG704" s="19"/>
      <c r="AH704" s="19"/>
      <c r="AI704" s="19"/>
      <c r="AJ704" s="19"/>
      <c r="AK704" s="19"/>
      <c r="AL704" s="19"/>
      <c r="AM704" s="19"/>
      <c r="AN704" s="19"/>
      <c r="AO704" s="19"/>
      <c r="AP704" s="19"/>
      <c r="AQ704" s="19"/>
      <c r="AR704" s="19"/>
      <c r="AS704" s="19"/>
      <c r="AT704" s="19"/>
      <c r="AU704" s="19"/>
      <c r="AV704" s="19"/>
      <c r="AW704" s="19"/>
      <c r="AX704" s="19"/>
    </row>
    <row r="705">
      <c r="B705" t="s">
        <v>347</v>
      </c>
      <c r="C705" s="19" t="n">
        <v>0.18482098070764</v>
      </c>
      <c r="D705" s="19" t="n">
        <v>0.179480818588687</v>
      </c>
      <c r="E705" s="19" t="n">
        <v>0.184493257542471</v>
      </c>
      <c r="F705" s="19" t="n">
        <v>0.185078667580761</v>
      </c>
      <c r="G705" s="19" t="n">
        <v>0.242464210685638</v>
      </c>
      <c r="H705" s="19" t="n">
        <v>0.101382144274157</v>
      </c>
      <c r="I705" s="19" t="n">
        <v>0.185674921914196</v>
      </c>
      <c r="J705" s="19"/>
      <c r="K705" s="19" t="n">
        <v>0.176518801850827</v>
      </c>
      <c r="L705" s="19" t="n">
        <v>0.193009767616346</v>
      </c>
      <c r="M705" s="19"/>
      <c r="N705" s="19" t="n">
        <v>0.216145686716097</v>
      </c>
      <c r="O705" s="19" t="n">
        <v>0.121925945593342</v>
      </c>
      <c r="P705" s="19" t="n">
        <v>0.200349944598353</v>
      </c>
      <c r="Q705" s="19" t="n">
        <v>0.157280745093634</v>
      </c>
      <c r="R705" s="19" t="n">
        <v>0.158316541272831</v>
      </c>
      <c r="S705" s="19" t="n">
        <v>0.161813447065007</v>
      </c>
      <c r="T705" s="19" t="n">
        <v>0.215420881297638</v>
      </c>
      <c r="U705" s="19" t="n">
        <v>0.162911545788672</v>
      </c>
      <c r="V705" s="19" t="n">
        <v>0.26873293911507</v>
      </c>
      <c r="W705" s="19" t="n">
        <v>0.130383965057351</v>
      </c>
      <c r="X705" s="19" t="n">
        <v>0.127360842417225</v>
      </c>
      <c r="Y705" s="19" t="n">
        <v>0.26680589562152</v>
      </c>
      <c r="Z705" s="19"/>
      <c r="AA705" s="19" t="n">
        <v>0.263856604775858</v>
      </c>
      <c r="AB705" s="19" t="n">
        <v>0.177290862073428</v>
      </c>
      <c r="AC705" s="19" t="n">
        <v>0.148308065591247</v>
      </c>
      <c r="AD705" s="19" t="n">
        <v>0.166459500185522</v>
      </c>
      <c r="AE705" s="19"/>
      <c r="AF705" s="19" t="n">
        <v>0.210181658063014</v>
      </c>
      <c r="AG705" s="19" t="n">
        <v>0.175454388015674</v>
      </c>
      <c r="AH705" s="19" t="n">
        <v>0.271333526899251</v>
      </c>
      <c r="AI705" s="19" t="n">
        <v>0.30178997273697</v>
      </c>
      <c r="AJ705" s="19" t="n">
        <v>0.130744729413353</v>
      </c>
      <c r="AK705" s="19" t="n">
        <v>0.179226298484333</v>
      </c>
      <c r="AL705" s="19" t="n">
        <v>0.171095554537391</v>
      </c>
      <c r="AM705" s="19" t="n">
        <v>0</v>
      </c>
      <c r="AN705" s="19" t="n">
        <v>0.202407979673148</v>
      </c>
      <c r="AO705" s="19" t="n">
        <v>0.162742674316676</v>
      </c>
      <c r="AP705" s="19" t="n">
        <v>0.163187318477154</v>
      </c>
      <c r="AQ705" s="19" t="n">
        <v>0.0740001468013346</v>
      </c>
      <c r="AR705" s="19" t="n">
        <v>0.519694942515484</v>
      </c>
      <c r="AS705" s="19" t="n">
        <v>0.0977758487100899</v>
      </c>
      <c r="AT705" s="19" t="n">
        <v>0</v>
      </c>
      <c r="AU705" s="19" t="n">
        <v>0</v>
      </c>
      <c r="AV705" s="19" t="n">
        <v>0</v>
      </c>
      <c r="AW705" s="19" t="n">
        <v>0.323798654447605</v>
      </c>
      <c r="AX705" s="19" t="n">
        <v>0.633216934240049</v>
      </c>
    </row>
    <row r="706">
      <c r="B706" t="s">
        <v>348</v>
      </c>
      <c r="C706" s="19" t="n">
        <v>0.292137951959651</v>
      </c>
      <c r="D706" s="19" t="n">
        <v>0.238593192468399</v>
      </c>
      <c r="E706" s="19" t="n">
        <v>0.320837622486132</v>
      </c>
      <c r="F706" s="19" t="n">
        <v>0.372621515522904</v>
      </c>
      <c r="G706" s="19" t="n">
        <v>0.242776198767683</v>
      </c>
      <c r="H706" s="19" t="n">
        <v>0.315833327152062</v>
      </c>
      <c r="I706" s="19" t="n">
        <v>0.258003658324446</v>
      </c>
      <c r="J706" s="19"/>
      <c r="K706" s="19" t="n">
        <v>0.296624697394025</v>
      </c>
      <c r="L706" s="19" t="n">
        <v>0.286460796309178</v>
      </c>
      <c r="M706" s="19"/>
      <c r="N706" s="19" t="n">
        <v>0.345123000934366</v>
      </c>
      <c r="O706" s="19" t="n">
        <v>0.303615731911001</v>
      </c>
      <c r="P706" s="19" t="n">
        <v>0.317464970381195</v>
      </c>
      <c r="Q706" s="19" t="n">
        <v>0.291674270247266</v>
      </c>
      <c r="R706" s="19" t="n">
        <v>0.334076615192851</v>
      </c>
      <c r="S706" s="19" t="n">
        <v>0.310505602963131</v>
      </c>
      <c r="T706" s="19" t="n">
        <v>0.299223699663389</v>
      </c>
      <c r="U706" s="19" t="n">
        <v>0.162763680676835</v>
      </c>
      <c r="V706" s="19" t="n">
        <v>0.217539281643573</v>
      </c>
      <c r="W706" s="19" t="n">
        <v>0.183102791546373</v>
      </c>
      <c r="X706" s="19" t="n">
        <v>0.371570147513665</v>
      </c>
      <c r="Y706" s="19" t="n">
        <v>0.331703548510615</v>
      </c>
      <c r="Z706" s="19"/>
      <c r="AA706" s="19" t="n">
        <v>0.285253158273235</v>
      </c>
      <c r="AB706" s="19" t="n">
        <v>0.294642407979796</v>
      </c>
      <c r="AC706" s="19" t="n">
        <v>0.31890487508752</v>
      </c>
      <c r="AD706" s="19" t="n">
        <v>0.278220923718205</v>
      </c>
      <c r="AE706" s="19"/>
      <c r="AF706" s="19" t="n">
        <v>0.359550868465067</v>
      </c>
      <c r="AG706" s="19" t="n">
        <v>0.255263396615027</v>
      </c>
      <c r="AH706" s="19" t="n">
        <v>0.254938580731988</v>
      </c>
      <c r="AI706" s="19" t="n">
        <v>0.336905857164836</v>
      </c>
      <c r="AJ706" s="19" t="n">
        <v>0.236777942794571</v>
      </c>
      <c r="AK706" s="19" t="n">
        <v>0.422508064929817</v>
      </c>
      <c r="AL706" s="19" t="n">
        <v>0.265457985655946</v>
      </c>
      <c r="AM706" s="19" t="n">
        <v>0</v>
      </c>
      <c r="AN706" s="19" t="n">
        <v>0.340031506962521</v>
      </c>
      <c r="AO706" s="19" t="n">
        <v>0.23273265245583</v>
      </c>
      <c r="AP706" s="19" t="n">
        <v>0.228556344056058</v>
      </c>
      <c r="AQ706" s="19" t="n">
        <v>0.354113845576868</v>
      </c>
      <c r="AR706" s="19" t="n">
        <v>0.480305057484516</v>
      </c>
      <c r="AS706" s="19" t="n">
        <v>0.518379387393517</v>
      </c>
      <c r="AT706" s="19" t="n">
        <v>0.296096190633258</v>
      </c>
      <c r="AU706" s="19" t="n">
        <v>0.495619982425437</v>
      </c>
      <c r="AV706" s="19" t="n">
        <v>0.641035941951388</v>
      </c>
      <c r="AW706" s="19" t="n">
        <v>0.676201345552395</v>
      </c>
      <c r="AX706" s="19" t="n">
        <v>0</v>
      </c>
    </row>
    <row r="707">
      <c r="B707" t="s">
        <v>349</v>
      </c>
      <c r="C707" s="19" t="n">
        <v>0.279239877675978</v>
      </c>
      <c r="D707" s="19" t="n">
        <v>0.285096425615637</v>
      </c>
      <c r="E707" s="19" t="n">
        <v>0.329940410164722</v>
      </c>
      <c r="F707" s="19" t="n">
        <v>0.235138035966316</v>
      </c>
      <c r="G707" s="19" t="n">
        <v>0.260418111273869</v>
      </c>
      <c r="H707" s="19" t="n">
        <v>0.307187375791835</v>
      </c>
      <c r="I707" s="19" t="n">
        <v>0.261631831793542</v>
      </c>
      <c r="J707" s="19"/>
      <c r="K707" s="19" t="n">
        <v>0.283893677901414</v>
      </c>
      <c r="L707" s="19" t="n">
        <v>0.275437822982909</v>
      </c>
      <c r="M707" s="19"/>
      <c r="N707" s="19" t="n">
        <v>0.24573286079152</v>
      </c>
      <c r="O707" s="19" t="n">
        <v>0.245112862567882</v>
      </c>
      <c r="P707" s="19" t="n">
        <v>0.26349345433779</v>
      </c>
      <c r="Q707" s="19" t="n">
        <v>0.321583055153724</v>
      </c>
      <c r="R707" s="19" t="n">
        <v>0.279916657580112</v>
      </c>
      <c r="S707" s="19" t="n">
        <v>0.326817105094046</v>
      </c>
      <c r="T707" s="19" t="n">
        <v>0.252256307684575</v>
      </c>
      <c r="U707" s="19" t="n">
        <v>0.39082008348379</v>
      </c>
      <c r="V707" s="19" t="n">
        <v>0.23971796419227</v>
      </c>
      <c r="W707" s="19" t="n">
        <v>0.367430124695691</v>
      </c>
      <c r="X707" s="19" t="n">
        <v>0.283780366192298</v>
      </c>
      <c r="Y707" s="19" t="n">
        <v>0.173506160229472</v>
      </c>
      <c r="Z707" s="19"/>
      <c r="AA707" s="19" t="n">
        <v>0.235214240721617</v>
      </c>
      <c r="AB707" s="19" t="n">
        <v>0.298150758795158</v>
      </c>
      <c r="AC707" s="19" t="n">
        <v>0.285942522345612</v>
      </c>
      <c r="AD707" s="19" t="n">
        <v>0.286893883902411</v>
      </c>
      <c r="AE707" s="19"/>
      <c r="AF707" s="19" t="n">
        <v>0.302857678681624</v>
      </c>
      <c r="AG707" s="19" t="n">
        <v>0.273710961407767</v>
      </c>
      <c r="AH707" s="19" t="n">
        <v>0.247587032335443</v>
      </c>
      <c r="AI707" s="19" t="n">
        <v>0.243703713328346</v>
      </c>
      <c r="AJ707" s="19" t="n">
        <v>0.369107814875604</v>
      </c>
      <c r="AK707" s="19" t="n">
        <v>0.155436458416616</v>
      </c>
      <c r="AL707" s="19" t="n">
        <v>0.279457136383143</v>
      </c>
      <c r="AM707" s="19" t="n">
        <v>1</v>
      </c>
      <c r="AN707" s="19" t="n">
        <v>0.30793127575723</v>
      </c>
      <c r="AO707" s="19" t="n">
        <v>0.33346953887648</v>
      </c>
      <c r="AP707" s="19" t="n">
        <v>0.265520685236088</v>
      </c>
      <c r="AQ707" s="19" t="n">
        <v>0.270728912473592</v>
      </c>
      <c r="AR707" s="19" t="n">
        <v>0</v>
      </c>
      <c r="AS707" s="19" t="n">
        <v>0.136758810321828</v>
      </c>
      <c r="AT707" s="19" t="n">
        <v>0</v>
      </c>
      <c r="AU707" s="19" t="n">
        <v>0.504380017574563</v>
      </c>
      <c r="AV707" s="19" t="n">
        <v>0.358964058048612</v>
      </c>
      <c r="AW707" s="19" t="n">
        <v>0</v>
      </c>
      <c r="AX707" s="19" t="n">
        <v>0.366783065759951</v>
      </c>
    </row>
    <row r="708">
      <c r="B708" t="s">
        <v>350</v>
      </c>
      <c r="C708" s="19" t="n">
        <v>0.0948581361060069</v>
      </c>
      <c r="D708" s="19" t="n">
        <v>0.133861097062961</v>
      </c>
      <c r="E708" s="19" t="n">
        <v>0.0825702069401484</v>
      </c>
      <c r="F708" s="19" t="n">
        <v>0.0547502365638855</v>
      </c>
      <c r="G708" s="19" t="n">
        <v>0.0842831131372438</v>
      </c>
      <c r="H708" s="19" t="n">
        <v>0.0813262840118201</v>
      </c>
      <c r="I708" s="19" t="n">
        <v>0.13941010953638</v>
      </c>
      <c r="J708" s="19"/>
      <c r="K708" s="19" t="n">
        <v>0.108700179209255</v>
      </c>
      <c r="L708" s="19" t="n">
        <v>0.0820348466782896</v>
      </c>
      <c r="M708" s="19"/>
      <c r="N708" s="19" t="n">
        <v>0.0720050203574554</v>
      </c>
      <c r="O708" s="19" t="n">
        <v>0.186495040446983</v>
      </c>
      <c r="P708" s="19" t="n">
        <v>0.0967373424645527</v>
      </c>
      <c r="Q708" s="19" t="n">
        <v>0.104267455334434</v>
      </c>
      <c r="R708" s="19" t="n">
        <v>0.100941802622453</v>
      </c>
      <c r="S708" s="19" t="n">
        <v>0.088584377284157</v>
      </c>
      <c r="T708" s="19" t="n">
        <v>0.0705602069111258</v>
      </c>
      <c r="U708" s="19" t="n">
        <v>0.0886885976500251</v>
      </c>
      <c r="V708" s="19" t="n">
        <v>0.0942158663883455</v>
      </c>
      <c r="W708" s="19" t="n">
        <v>0.0652910075325791</v>
      </c>
      <c r="X708" s="19" t="n">
        <v>0.108708418485537</v>
      </c>
      <c r="Y708" s="19" t="n">
        <v>0.0355550002713521</v>
      </c>
      <c r="Z708" s="19"/>
      <c r="AA708" s="19" t="n">
        <v>0.112011312246283</v>
      </c>
      <c r="AB708" s="19" t="n">
        <v>0.0834968261355611</v>
      </c>
      <c r="AC708" s="19" t="n">
        <v>0.115025027461887</v>
      </c>
      <c r="AD708" s="19" t="n">
        <v>0.0781519417984093</v>
      </c>
      <c r="AE708" s="19"/>
      <c r="AF708" s="19" t="n">
        <v>0.0822312540427203</v>
      </c>
      <c r="AG708" s="19" t="n">
        <v>0.103313244183075</v>
      </c>
      <c r="AH708" s="19" t="n">
        <v>0.0384197342828385</v>
      </c>
      <c r="AI708" s="19" t="n">
        <v>0.0993463232618324</v>
      </c>
      <c r="AJ708" s="19" t="n">
        <v>0.0272960777751769</v>
      </c>
      <c r="AK708" s="19" t="n">
        <v>0.119157730947768</v>
      </c>
      <c r="AL708" s="19" t="n">
        <v>0.126686803291385</v>
      </c>
      <c r="AM708" s="19" t="n">
        <v>0</v>
      </c>
      <c r="AN708" s="19" t="n">
        <v>0.0670058454875755</v>
      </c>
      <c r="AO708" s="19" t="n">
        <v>0.136690251956085</v>
      </c>
      <c r="AP708" s="19" t="n">
        <v>0.112503994797838</v>
      </c>
      <c r="AQ708" s="19" t="n">
        <v>0.081943993220086</v>
      </c>
      <c r="AR708" s="19" t="n">
        <v>0</v>
      </c>
      <c r="AS708" s="19" t="n">
        <v>0.136812381430027</v>
      </c>
      <c r="AT708" s="19" t="n">
        <v>0.314801217298716</v>
      </c>
      <c r="AU708" s="19" t="n">
        <v>0</v>
      </c>
      <c r="AV708" s="19" t="n">
        <v>0</v>
      </c>
      <c r="AW708" s="19" t="n">
        <v>0</v>
      </c>
      <c r="AX708" s="19" t="n">
        <v>0</v>
      </c>
    </row>
    <row r="709">
      <c r="B709" t="s">
        <v>351</v>
      </c>
      <c r="C709" s="19" t="n">
        <v>0.0740103230552228</v>
      </c>
      <c r="D709" s="19" t="n">
        <v>0.0574728859310912</v>
      </c>
      <c r="E709" s="19" t="n">
        <v>0.0447535839017724</v>
      </c>
      <c r="F709" s="19" t="n">
        <v>0.0698504361982772</v>
      </c>
      <c r="G709" s="19" t="n">
        <v>0.116076661635432</v>
      </c>
      <c r="H709" s="19" t="n">
        <v>0.104455934079334</v>
      </c>
      <c r="I709" s="19" t="n">
        <v>0.0653118344887977</v>
      </c>
      <c r="J709" s="19"/>
      <c r="K709" s="19" t="n">
        <v>0.093055228320412</v>
      </c>
      <c r="L709" s="19" t="n">
        <v>0.0562507685703355</v>
      </c>
      <c r="M709" s="19"/>
      <c r="N709" s="19" t="n">
        <v>0.0496930826865348</v>
      </c>
      <c r="O709" s="19" t="n">
        <v>0.0823293558525713</v>
      </c>
      <c r="P709" s="19" t="n">
        <v>0.0261533482834644</v>
      </c>
      <c r="Q709" s="19" t="n">
        <v>0.0786518437504123</v>
      </c>
      <c r="R709" s="19" t="n">
        <v>0.0713716439754929</v>
      </c>
      <c r="S709" s="19" t="n">
        <v>0.0755618551355185</v>
      </c>
      <c r="T709" s="19" t="n">
        <v>0.064525414618918</v>
      </c>
      <c r="U709" s="19" t="n">
        <v>0.0793708997575472</v>
      </c>
      <c r="V709" s="19" t="n">
        <v>0.0824682887627428</v>
      </c>
      <c r="W709" s="19" t="n">
        <v>0.142742273440259</v>
      </c>
      <c r="X709" s="19" t="n">
        <v>0.062163305283941</v>
      </c>
      <c r="Y709" s="19" t="n">
        <v>0.0949133152592304</v>
      </c>
      <c r="Z709" s="19"/>
      <c r="AA709" s="19" t="n">
        <v>0.0542714823467372</v>
      </c>
      <c r="AB709" s="19" t="n">
        <v>0.0758466006472808</v>
      </c>
      <c r="AC709" s="19" t="n">
        <v>0.0680896978855668</v>
      </c>
      <c r="AD709" s="19" t="n">
        <v>0.0920668647584745</v>
      </c>
      <c r="AE709" s="19"/>
      <c r="AF709" s="19" t="n">
        <v>0.0226746766220871</v>
      </c>
      <c r="AG709" s="19" t="n">
        <v>0.107493315434045</v>
      </c>
      <c r="AH709" s="19" t="n">
        <v>0.131664262895606</v>
      </c>
      <c r="AI709" s="19" t="n">
        <v>0.0182541335080153</v>
      </c>
      <c r="AJ709" s="19" t="n">
        <v>0.092881908935031</v>
      </c>
      <c r="AK709" s="19" t="n">
        <v>0.0269511196950966</v>
      </c>
      <c r="AL709" s="19" t="n">
        <v>0.0568423301124008</v>
      </c>
      <c r="AM709" s="19" t="n">
        <v>0</v>
      </c>
      <c r="AN709" s="19" t="n">
        <v>0.0562679736327724</v>
      </c>
      <c r="AO709" s="19" t="n">
        <v>0.0492641874678877</v>
      </c>
      <c r="AP709" s="19" t="n">
        <v>0.171919131765598</v>
      </c>
      <c r="AQ709" s="19" t="n">
        <v>0.0730849172457612</v>
      </c>
      <c r="AR709" s="19" t="n">
        <v>0</v>
      </c>
      <c r="AS709" s="19" t="n">
        <v>0</v>
      </c>
      <c r="AT709" s="19" t="n">
        <v>0</v>
      </c>
      <c r="AU709" s="19" t="n">
        <v>0</v>
      </c>
      <c r="AV709" s="19" t="n">
        <v>0</v>
      </c>
      <c r="AW709" s="19" t="n">
        <v>0</v>
      </c>
      <c r="AX709" s="19" t="n">
        <v>0</v>
      </c>
    </row>
    <row r="710">
      <c r="B710" t="s">
        <v>242</v>
      </c>
      <c r="C710" s="19" t="n">
        <v>0.0749327304955012</v>
      </c>
      <c r="D710" s="19" t="n">
        <v>0.105495580333225</v>
      </c>
      <c r="E710" s="19" t="n">
        <v>0.0374049189647536</v>
      </c>
      <c r="F710" s="19" t="n">
        <v>0.0825611081678557</v>
      </c>
      <c r="G710" s="19" t="n">
        <v>0.053981704500134</v>
      </c>
      <c r="H710" s="19" t="n">
        <v>0.0898149346907922</v>
      </c>
      <c r="I710" s="19" t="n">
        <v>0.0899676439426395</v>
      </c>
      <c r="J710" s="19"/>
      <c r="K710" s="19" t="n">
        <v>0.0412074153240656</v>
      </c>
      <c r="L710" s="19" t="n">
        <v>0.106805997842941</v>
      </c>
      <c r="M710" s="19"/>
      <c r="N710" s="19" t="n">
        <v>0.0713003485140274</v>
      </c>
      <c r="O710" s="19" t="n">
        <v>0.0605210636282213</v>
      </c>
      <c r="P710" s="19" t="n">
        <v>0.0958009399346441</v>
      </c>
      <c r="Q710" s="19" t="n">
        <v>0.0465426304205293</v>
      </c>
      <c r="R710" s="19" t="n">
        <v>0.0553767393562609</v>
      </c>
      <c r="S710" s="19" t="n">
        <v>0.0367176124581401</v>
      </c>
      <c r="T710" s="19" t="n">
        <v>0.0980134898243542</v>
      </c>
      <c r="U710" s="19" t="n">
        <v>0.11544519264313</v>
      </c>
      <c r="V710" s="19" t="n">
        <v>0.0973256598979991</v>
      </c>
      <c r="W710" s="19" t="n">
        <v>0.111049837727747</v>
      </c>
      <c r="X710" s="19" t="n">
        <v>0.0464169201073347</v>
      </c>
      <c r="Y710" s="19" t="n">
        <v>0.0975160801078107</v>
      </c>
      <c r="Z710" s="19"/>
      <c r="AA710" s="19" t="n">
        <v>0.04939320163627</v>
      </c>
      <c r="AB710" s="19" t="n">
        <v>0.0705725443687752</v>
      </c>
      <c r="AC710" s="19" t="n">
        <v>0.0637298116281667</v>
      </c>
      <c r="AD710" s="19" t="n">
        <v>0.0982068856369791</v>
      </c>
      <c r="AE710" s="19"/>
      <c r="AF710" s="19" t="n">
        <v>0.0225038641254878</v>
      </c>
      <c r="AG710" s="19" t="n">
        <v>0.0847646943444125</v>
      </c>
      <c r="AH710" s="19" t="n">
        <v>0.0560568628548738</v>
      </c>
      <c r="AI710" s="19" t="n">
        <v>0</v>
      </c>
      <c r="AJ710" s="19" t="n">
        <v>0.143191526206263</v>
      </c>
      <c r="AK710" s="19" t="n">
        <v>0.0967203275263693</v>
      </c>
      <c r="AL710" s="19" t="n">
        <v>0.100460190019735</v>
      </c>
      <c r="AM710" s="19" t="n">
        <v>0</v>
      </c>
      <c r="AN710" s="19" t="n">
        <v>0.0263554184867531</v>
      </c>
      <c r="AO710" s="19" t="n">
        <v>0.0851006949270413</v>
      </c>
      <c r="AP710" s="19" t="n">
        <v>0.058312525667264</v>
      </c>
      <c r="AQ710" s="19" t="n">
        <v>0.146128184682358</v>
      </c>
      <c r="AR710" s="19" t="n">
        <v>0</v>
      </c>
      <c r="AS710" s="19" t="n">
        <v>0.110273572144538</v>
      </c>
      <c r="AT710" s="19" t="n">
        <v>0.389102592068026</v>
      </c>
      <c r="AU710" s="19" t="n">
        <v>0</v>
      </c>
      <c r="AV710" s="19" t="n">
        <v>0</v>
      </c>
      <c r="AW710" s="19" t="n">
        <v>0</v>
      </c>
      <c r="AX710" s="19" t="n">
        <v>0</v>
      </c>
    </row>
    <row r="711">
      <c r="C711" s="19"/>
      <c r="D711" s="19"/>
      <c r="E711" s="19"/>
      <c r="F711" s="19"/>
      <c r="G711" s="19"/>
      <c r="H711" s="19"/>
      <c r="I711" s="19"/>
      <c r="J711" s="19"/>
      <c r="K711" s="19"/>
      <c r="L711" s="19"/>
      <c r="M711" s="19"/>
      <c r="N711" s="19"/>
      <c r="O711" s="19"/>
      <c r="P711" s="19"/>
      <c r="Q711" s="19"/>
      <c r="R711" s="19"/>
      <c r="S711" s="19"/>
      <c r="T711" s="19"/>
      <c r="U711" s="19"/>
      <c r="V711" s="19"/>
      <c r="W711" s="19"/>
      <c r="X711" s="19"/>
      <c r="Y711" s="19"/>
      <c r="Z711" s="19"/>
      <c r="AA711" s="19"/>
      <c r="AB711" s="19"/>
      <c r="AC711" s="19"/>
      <c r="AD711" s="19"/>
      <c r="AE711" s="19"/>
      <c r="AF711" s="19"/>
      <c r="AG711" s="19"/>
      <c r="AH711" s="19"/>
      <c r="AI711" s="19"/>
      <c r="AJ711" s="19"/>
      <c r="AK711" s="19"/>
      <c r="AL711" s="19"/>
      <c r="AM711" s="19"/>
      <c r="AN711" s="19"/>
      <c r="AO711" s="19"/>
      <c r="AP711" s="19"/>
      <c r="AQ711" s="19"/>
      <c r="AR711" s="19"/>
      <c r="AS711" s="19"/>
      <c r="AT711" s="19"/>
      <c r="AU711" s="19"/>
      <c r="AV711" s="19"/>
      <c r="AW711" s="19"/>
      <c r="AX711" s="19"/>
    </row>
    <row r="712">
      <c r="B712" s="7" t="s">
        <v>356</v>
      </c>
      <c r="C712" s="19"/>
      <c r="D712" s="19"/>
      <c r="E712" s="19"/>
      <c r="F712" s="19"/>
      <c r="G712" s="19"/>
      <c r="H712" s="19"/>
      <c r="I712" s="19"/>
      <c r="J712" s="19"/>
      <c r="K712" s="19"/>
      <c r="L712" s="19"/>
      <c r="M712" s="19"/>
      <c r="N712" s="19"/>
      <c r="O712" s="19"/>
      <c r="P712" s="19"/>
      <c r="Q712" s="19"/>
      <c r="R712" s="19"/>
      <c r="S712" s="19"/>
      <c r="T712" s="19"/>
      <c r="U712" s="19"/>
      <c r="V712" s="19"/>
      <c r="W712" s="19"/>
      <c r="X712" s="19"/>
      <c r="Y712" s="19"/>
      <c r="Z712" s="19"/>
      <c r="AA712" s="19"/>
      <c r="AB712" s="19"/>
      <c r="AC712" s="19"/>
      <c r="AD712" s="19"/>
      <c r="AE712" s="19"/>
      <c r="AF712" s="19"/>
      <c r="AG712" s="19"/>
      <c r="AH712" s="19"/>
      <c r="AI712" s="19"/>
      <c r="AJ712" s="19"/>
      <c r="AK712" s="19"/>
      <c r="AL712" s="19"/>
      <c r="AM712" s="19"/>
      <c r="AN712" s="19"/>
      <c r="AO712" s="19"/>
      <c r="AP712" s="19"/>
      <c r="AQ712" s="19"/>
      <c r="AR712" s="19"/>
      <c r="AS712" s="19"/>
      <c r="AT712" s="19"/>
      <c r="AU712" s="19"/>
      <c r="AV712" s="19"/>
      <c r="AW712" s="19"/>
      <c r="AX712" s="19"/>
    </row>
    <row r="713">
      <c r="B713" s="23" t="s">
        <v>353</v>
      </c>
      <c r="C713" s="19"/>
      <c r="D713" s="19"/>
      <c r="E713" s="19"/>
      <c r="F713" s="19"/>
      <c r="G713" s="19"/>
      <c r="H713" s="19"/>
      <c r="I713" s="19"/>
      <c r="J713" s="19"/>
      <c r="K713" s="19"/>
      <c r="L713" s="19"/>
      <c r="M713" s="19"/>
      <c r="N713" s="19"/>
      <c r="O713" s="19"/>
      <c r="P713" s="19"/>
      <c r="Q713" s="19"/>
      <c r="R713" s="19"/>
      <c r="S713" s="19"/>
      <c r="T713" s="19"/>
      <c r="U713" s="19"/>
      <c r="V713" s="19"/>
      <c r="W713" s="19"/>
      <c r="X713" s="19"/>
      <c r="Y713" s="19"/>
      <c r="Z713" s="19"/>
      <c r="AA713" s="19"/>
      <c r="AB713" s="19"/>
      <c r="AC713" s="19"/>
      <c r="AD713" s="19"/>
      <c r="AE713" s="19"/>
      <c r="AF713" s="19"/>
      <c r="AG713" s="19"/>
      <c r="AH713" s="19"/>
      <c r="AI713" s="19"/>
      <c r="AJ713" s="19"/>
      <c r="AK713" s="19"/>
      <c r="AL713" s="19"/>
      <c r="AM713" s="19"/>
      <c r="AN713" s="19"/>
      <c r="AO713" s="19"/>
      <c r="AP713" s="19"/>
      <c r="AQ713" s="19"/>
      <c r="AR713" s="19"/>
      <c r="AS713" s="19"/>
      <c r="AT713" s="19"/>
      <c r="AU713" s="19"/>
      <c r="AV713" s="19"/>
      <c r="AW713" s="19"/>
      <c r="AX713" s="19"/>
    </row>
    <row r="714">
      <c r="B714" t="s">
        <v>347</v>
      </c>
      <c r="C714" s="19" t="n">
        <v>0.107512083841884</v>
      </c>
      <c r="D714" s="19" t="n">
        <v>0.135714656732544</v>
      </c>
      <c r="E714" s="19" t="n">
        <v>0.17652491792975</v>
      </c>
      <c r="F714" s="19" t="n">
        <v>0.113798689065192</v>
      </c>
      <c r="G714" s="19" t="n">
        <v>0.128765666536158</v>
      </c>
      <c r="H714" s="19" t="n">
        <v>0.0906867206184811</v>
      </c>
      <c r="I714" s="19" t="n">
        <v>0.0357085081502043</v>
      </c>
      <c r="J714" s="19"/>
      <c r="K714" s="19" t="n">
        <v>0.113124164728348</v>
      </c>
      <c r="L714" s="19" t="n">
        <v>0.102322363112827</v>
      </c>
      <c r="M714" s="19"/>
      <c r="N714" s="19" t="n">
        <v>0.161639259544082</v>
      </c>
      <c r="O714" s="19" t="n">
        <v>0.0874442411033197</v>
      </c>
      <c r="P714" s="19" t="n">
        <v>0.119427278728296</v>
      </c>
      <c r="Q714" s="19" t="n">
        <v>0.0477028858909492</v>
      </c>
      <c r="R714" s="19" t="n">
        <v>0.0633429640462982</v>
      </c>
      <c r="S714" s="19" t="n">
        <v>0.142710448169544</v>
      </c>
      <c r="T714" s="19" t="n">
        <v>0.0752342681083635</v>
      </c>
      <c r="U714" s="19" t="n">
        <v>0.164424968024993</v>
      </c>
      <c r="V714" s="19" t="n">
        <v>0.12646105209171</v>
      </c>
      <c r="W714" s="19" t="n">
        <v>0.118744760871787</v>
      </c>
      <c r="X714" s="19" t="n">
        <v>0.0249232792783764</v>
      </c>
      <c r="Y714" s="19" t="n">
        <v>0.20232331068529</v>
      </c>
      <c r="Z714" s="19"/>
      <c r="AA714" s="19" t="n">
        <v>0.141003117089811</v>
      </c>
      <c r="AB714" s="19" t="n">
        <v>0.115676331871861</v>
      </c>
      <c r="AC714" s="19" t="n">
        <v>0.0976216455497379</v>
      </c>
      <c r="AD714" s="19" t="n">
        <v>0.079175289588947</v>
      </c>
      <c r="AE714" s="19"/>
      <c r="AF714" s="19" t="n">
        <v>0.187598583813817</v>
      </c>
      <c r="AG714" s="19" t="n">
        <v>0.0626757120072738</v>
      </c>
      <c r="AH714" s="19" t="n">
        <v>0.128302435572547</v>
      </c>
      <c r="AI714" s="19" t="n">
        <v>0.237042315074026</v>
      </c>
      <c r="AJ714" s="19" t="n">
        <v>0.156977213207508</v>
      </c>
      <c r="AK714" s="19" t="n">
        <v>0.219345186528323</v>
      </c>
      <c r="AL714" s="19" t="n">
        <v>0.179793609630885</v>
      </c>
      <c r="AM714" s="19" t="n">
        <v>0</v>
      </c>
      <c r="AN714" s="19" t="n">
        <v>0.178857414309388</v>
      </c>
      <c r="AO714" s="19" t="n">
        <v>0.0893294749815381</v>
      </c>
      <c r="AP714" s="19" t="n">
        <v>0.0383157034655342</v>
      </c>
      <c r="AQ714" s="19" t="n">
        <v>0.0594828223340862</v>
      </c>
      <c r="AR714" s="19" t="n">
        <v>0</v>
      </c>
      <c r="AS714" s="19" t="n">
        <v>0.474596444260479</v>
      </c>
      <c r="AT714" s="19" t="n">
        <v>0.484690533612855</v>
      </c>
      <c r="AU714" s="19" t="n">
        <v>0</v>
      </c>
      <c r="AV714" s="19" t="n">
        <v>0</v>
      </c>
      <c r="AW714" s="19" t="n">
        <v>0.459111340745963</v>
      </c>
      <c r="AX714" s="19" t="n">
        <v>0</v>
      </c>
    </row>
    <row r="715">
      <c r="B715" t="s">
        <v>348</v>
      </c>
      <c r="C715" s="19" t="n">
        <v>0.215301505230751</v>
      </c>
      <c r="D715" s="19" t="n">
        <v>0.272577783255495</v>
      </c>
      <c r="E715" s="19" t="n">
        <v>0.299082458689695</v>
      </c>
      <c r="F715" s="19" t="n">
        <v>0.283083167024415</v>
      </c>
      <c r="G715" s="19" t="n">
        <v>0.222419765420379</v>
      </c>
      <c r="H715" s="19" t="n">
        <v>0.167450585451242</v>
      </c>
      <c r="I715" s="19" t="n">
        <v>0.107073347100635</v>
      </c>
      <c r="J715" s="19"/>
      <c r="K715" s="19" t="n">
        <v>0.244406495058439</v>
      </c>
      <c r="L715" s="19" t="n">
        <v>0.187940801625387</v>
      </c>
      <c r="M715" s="19"/>
      <c r="N715" s="19" t="n">
        <v>0.300710312897384</v>
      </c>
      <c r="O715" s="19" t="n">
        <v>0.171304230208967</v>
      </c>
      <c r="P715" s="19" t="n">
        <v>0.224975457632129</v>
      </c>
      <c r="Q715" s="19" t="n">
        <v>0.247688684468498</v>
      </c>
      <c r="R715" s="19" t="n">
        <v>0.173806542883953</v>
      </c>
      <c r="S715" s="19" t="n">
        <v>0.209791872428652</v>
      </c>
      <c r="T715" s="19" t="n">
        <v>0.26591041977893</v>
      </c>
      <c r="U715" s="19" t="n">
        <v>0.226298815267193</v>
      </c>
      <c r="V715" s="19" t="n">
        <v>0.199130631852652</v>
      </c>
      <c r="W715" s="19" t="n">
        <v>0.13728964268534</v>
      </c>
      <c r="X715" s="19" t="n">
        <v>0.212400943333192</v>
      </c>
      <c r="Y715" s="19" t="n">
        <v>0.204488415122756</v>
      </c>
      <c r="Z715" s="19"/>
      <c r="AA715" s="19" t="n">
        <v>0.263930524204614</v>
      </c>
      <c r="AB715" s="19" t="n">
        <v>0.184283088106128</v>
      </c>
      <c r="AC715" s="19" t="n">
        <v>0.223664353715036</v>
      </c>
      <c r="AD715" s="19" t="n">
        <v>0.198445543651336</v>
      </c>
      <c r="AE715" s="19"/>
      <c r="AF715" s="19" t="n">
        <v>0.321821183651114</v>
      </c>
      <c r="AG715" s="19" t="n">
        <v>0.142914542517454</v>
      </c>
      <c r="AH715" s="19" t="n">
        <v>0.185571945177802</v>
      </c>
      <c r="AI715" s="19" t="n">
        <v>0.352429207157996</v>
      </c>
      <c r="AJ715" s="19" t="n">
        <v>0.218128505847764</v>
      </c>
      <c r="AK715" s="19" t="n">
        <v>0.331668149625722</v>
      </c>
      <c r="AL715" s="19" t="n">
        <v>0.28900768322843</v>
      </c>
      <c r="AM715" s="19" t="n">
        <v>0</v>
      </c>
      <c r="AN715" s="19" t="n">
        <v>0.313011569338116</v>
      </c>
      <c r="AO715" s="19" t="n">
        <v>0.242025452793943</v>
      </c>
      <c r="AP715" s="19" t="n">
        <v>0.425439486133081</v>
      </c>
      <c r="AQ715" s="19" t="n">
        <v>0.235392200128329</v>
      </c>
      <c r="AR715" s="19" t="n">
        <v>0.193806797168028</v>
      </c>
      <c r="AS715" s="19" t="n">
        <v>0.525403555739521</v>
      </c>
      <c r="AT715" s="19" t="n">
        <v>0</v>
      </c>
      <c r="AU715" s="19" t="n">
        <v>0</v>
      </c>
      <c r="AV715" s="19" t="n">
        <v>0.420211648430007</v>
      </c>
      <c r="AW715" s="19" t="n">
        <v>0.540888659254037</v>
      </c>
      <c r="AX715" s="19" t="n">
        <v>1</v>
      </c>
    </row>
    <row r="716">
      <c r="B716" t="s">
        <v>349</v>
      </c>
      <c r="C716" s="19" t="n">
        <v>0.272027236732228</v>
      </c>
      <c r="D716" s="19" t="n">
        <v>0.272819958763144</v>
      </c>
      <c r="E716" s="19" t="n">
        <v>0.282125771196851</v>
      </c>
      <c r="F716" s="19" t="n">
        <v>0.297578200705947</v>
      </c>
      <c r="G716" s="19" t="n">
        <v>0.300449816166109</v>
      </c>
      <c r="H716" s="19" t="n">
        <v>0.293369381411284</v>
      </c>
      <c r="I716" s="19" t="n">
        <v>0.208936504582032</v>
      </c>
      <c r="J716" s="19"/>
      <c r="K716" s="19" t="n">
        <v>0.273047536463501</v>
      </c>
      <c r="L716" s="19" t="n">
        <v>0.271412818025238</v>
      </c>
      <c r="M716" s="19"/>
      <c r="N716" s="19" t="n">
        <v>0.252861022785764</v>
      </c>
      <c r="O716" s="19" t="n">
        <v>0.277466379774335</v>
      </c>
      <c r="P716" s="19" t="n">
        <v>0.18627676794738</v>
      </c>
      <c r="Q716" s="19" t="n">
        <v>0.293706468605019</v>
      </c>
      <c r="R716" s="19" t="n">
        <v>0.262430340811092</v>
      </c>
      <c r="S716" s="19" t="n">
        <v>0.296316996276757</v>
      </c>
      <c r="T716" s="19" t="n">
        <v>0.280657821883161</v>
      </c>
      <c r="U716" s="19" t="n">
        <v>0.325844056326256</v>
      </c>
      <c r="V716" s="19" t="n">
        <v>0.281550376387161</v>
      </c>
      <c r="W716" s="19" t="n">
        <v>0.239110075210421</v>
      </c>
      <c r="X716" s="19" t="n">
        <v>0.348386346455126</v>
      </c>
      <c r="Y716" s="19" t="n">
        <v>0.237841850249194</v>
      </c>
      <c r="Z716" s="19"/>
      <c r="AA716" s="19" t="n">
        <v>0.246161989934981</v>
      </c>
      <c r="AB716" s="19" t="n">
        <v>0.274965613870293</v>
      </c>
      <c r="AC716" s="19" t="n">
        <v>0.288411922930142</v>
      </c>
      <c r="AD716" s="19" t="n">
        <v>0.278014182185311</v>
      </c>
      <c r="AE716" s="19"/>
      <c r="AF716" s="19" t="n">
        <v>0.315350375331475</v>
      </c>
      <c r="AG716" s="19" t="n">
        <v>0.256919685496843</v>
      </c>
      <c r="AH716" s="19" t="n">
        <v>0.373318545936019</v>
      </c>
      <c r="AI716" s="19" t="n">
        <v>0.278601023814883</v>
      </c>
      <c r="AJ716" s="19" t="n">
        <v>0.244917236133262</v>
      </c>
      <c r="AK716" s="19" t="n">
        <v>0.177122085313538</v>
      </c>
      <c r="AL716" s="19" t="n">
        <v>0.260502957968137</v>
      </c>
      <c r="AM716" s="19" t="n">
        <v>0</v>
      </c>
      <c r="AN716" s="19" t="n">
        <v>0.326663412722974</v>
      </c>
      <c r="AO716" s="19" t="n">
        <v>0.291554272707434</v>
      </c>
      <c r="AP716" s="19" t="n">
        <v>0.165134686320275</v>
      </c>
      <c r="AQ716" s="19" t="n">
        <v>0.268589317406645</v>
      </c>
      <c r="AR716" s="19" t="n">
        <v>0.281085965135825</v>
      </c>
      <c r="AS716" s="19" t="n">
        <v>0</v>
      </c>
      <c r="AT716" s="19" t="n">
        <v>0.515309466387145</v>
      </c>
      <c r="AU716" s="19" t="n">
        <v>1</v>
      </c>
      <c r="AV716" s="19" t="n">
        <v>0</v>
      </c>
      <c r="AW716" s="19" t="n">
        <v>0</v>
      </c>
      <c r="AX716" s="19" t="n">
        <v>0</v>
      </c>
    </row>
    <row r="717">
      <c r="B717" t="s">
        <v>350</v>
      </c>
      <c r="C717" s="19" t="n">
        <v>0.160813990090278</v>
      </c>
      <c r="D717" s="19" t="n">
        <v>0.146329729157404</v>
      </c>
      <c r="E717" s="19" t="n">
        <v>0.139050505045541</v>
      </c>
      <c r="F717" s="19" t="n">
        <v>0.113987468678612</v>
      </c>
      <c r="G717" s="19" t="n">
        <v>0.142903752989179</v>
      </c>
      <c r="H717" s="19" t="n">
        <v>0.156368332170563</v>
      </c>
      <c r="I717" s="19" t="n">
        <v>0.234110208155665</v>
      </c>
      <c r="J717" s="19"/>
      <c r="K717" s="19" t="n">
        <v>0.160503153909334</v>
      </c>
      <c r="L717" s="19" t="n">
        <v>0.161318806244104</v>
      </c>
      <c r="M717" s="19"/>
      <c r="N717" s="19" t="n">
        <v>0.136483507427963</v>
      </c>
      <c r="O717" s="19" t="n">
        <v>0.193113004884714</v>
      </c>
      <c r="P717" s="19" t="n">
        <v>0.144121208425425</v>
      </c>
      <c r="Q717" s="19" t="n">
        <v>0.143021944303565</v>
      </c>
      <c r="R717" s="19" t="n">
        <v>0.170037385226911</v>
      </c>
      <c r="S717" s="19" t="n">
        <v>0.198067545178937</v>
      </c>
      <c r="T717" s="19" t="n">
        <v>0.127373821360058</v>
      </c>
      <c r="U717" s="19" t="n">
        <v>0.176333336692579</v>
      </c>
      <c r="V717" s="19" t="n">
        <v>0.155045998978712</v>
      </c>
      <c r="W717" s="19" t="n">
        <v>0.179740962342151</v>
      </c>
      <c r="X717" s="19" t="n">
        <v>0.142196585425392</v>
      </c>
      <c r="Y717" s="19" t="n">
        <v>0.140201961952071</v>
      </c>
      <c r="Z717" s="19"/>
      <c r="AA717" s="19" t="n">
        <v>0.149920549197847</v>
      </c>
      <c r="AB717" s="19" t="n">
        <v>0.195582526389748</v>
      </c>
      <c r="AC717" s="19" t="n">
        <v>0.153140648634186</v>
      </c>
      <c r="AD717" s="19" t="n">
        <v>0.145618164406734</v>
      </c>
      <c r="AE717" s="19"/>
      <c r="AF717" s="19" t="n">
        <v>0.0847645476850633</v>
      </c>
      <c r="AG717" s="19" t="n">
        <v>0.19844511906747</v>
      </c>
      <c r="AH717" s="19" t="n">
        <v>0.144153900896783</v>
      </c>
      <c r="AI717" s="19" t="n">
        <v>0.059241246180366</v>
      </c>
      <c r="AJ717" s="19" t="n">
        <v>0.146485309089621</v>
      </c>
      <c r="AK717" s="19" t="n">
        <v>0.116723438394001</v>
      </c>
      <c r="AL717" s="19" t="n">
        <v>0.129534545669662</v>
      </c>
      <c r="AM717" s="19" t="n">
        <v>0</v>
      </c>
      <c r="AN717" s="19" t="n">
        <v>0.0658371648239136</v>
      </c>
      <c r="AO717" s="19" t="n">
        <v>0.233183231324214</v>
      </c>
      <c r="AP717" s="19" t="n">
        <v>0.247643256877643</v>
      </c>
      <c r="AQ717" s="19" t="n">
        <v>0.124570679974245</v>
      </c>
      <c r="AR717" s="19" t="n">
        <v>0.208240410997885</v>
      </c>
      <c r="AS717" s="19" t="n">
        <v>0</v>
      </c>
      <c r="AT717" s="19" t="n">
        <v>0</v>
      </c>
      <c r="AU717" s="19" t="n">
        <v>0</v>
      </c>
      <c r="AV717" s="19" t="n">
        <v>0</v>
      </c>
      <c r="AW717" s="19" t="n">
        <v>0</v>
      </c>
      <c r="AX717" s="19" t="n">
        <v>0</v>
      </c>
    </row>
    <row r="718">
      <c r="B718" t="s">
        <v>351</v>
      </c>
      <c r="C718" s="19" t="n">
        <v>0.187934055695496</v>
      </c>
      <c r="D718" s="19" t="n">
        <v>0.0733643610604748</v>
      </c>
      <c r="E718" s="19" t="n">
        <v>0.0768108452330506</v>
      </c>
      <c r="F718" s="19" t="n">
        <v>0.116910591830638</v>
      </c>
      <c r="G718" s="19" t="n">
        <v>0.17078792912117</v>
      </c>
      <c r="H718" s="19" t="n">
        <v>0.217799263304955</v>
      </c>
      <c r="I718" s="19" t="n">
        <v>0.367451699774997</v>
      </c>
      <c r="J718" s="19"/>
      <c r="K718" s="19" t="n">
        <v>0.173697241459896</v>
      </c>
      <c r="L718" s="19" t="n">
        <v>0.200396438422658</v>
      </c>
      <c r="M718" s="19"/>
      <c r="N718" s="19" t="n">
        <v>0.117216388254922</v>
      </c>
      <c r="O718" s="19" t="n">
        <v>0.209754077793098</v>
      </c>
      <c r="P718" s="19" t="n">
        <v>0.230672729520626</v>
      </c>
      <c r="Q718" s="19" t="n">
        <v>0.181502810467155</v>
      </c>
      <c r="R718" s="19" t="n">
        <v>0.275538831364511</v>
      </c>
      <c r="S718" s="19" t="n">
        <v>0.119629831111544</v>
      </c>
      <c r="T718" s="19" t="n">
        <v>0.198977654213676</v>
      </c>
      <c r="U718" s="19" t="n">
        <v>0.0599569124993269</v>
      </c>
      <c r="V718" s="19" t="n">
        <v>0.155895417330051</v>
      </c>
      <c r="W718" s="19" t="n">
        <v>0.295072419051821</v>
      </c>
      <c r="X718" s="19" t="n">
        <v>0.210143856642183</v>
      </c>
      <c r="Y718" s="19" t="n">
        <v>0.183262833712221</v>
      </c>
      <c r="Z718" s="19"/>
      <c r="AA718" s="19" t="n">
        <v>0.158502643367935</v>
      </c>
      <c r="AB718" s="19" t="n">
        <v>0.178325520100806</v>
      </c>
      <c r="AC718" s="19" t="n">
        <v>0.18385981834762</v>
      </c>
      <c r="AD718" s="19" t="n">
        <v>0.224918847321678</v>
      </c>
      <c r="AE718" s="19"/>
      <c r="AF718" s="19" t="n">
        <v>0.0683829579296157</v>
      </c>
      <c r="AG718" s="19" t="n">
        <v>0.288558621055883</v>
      </c>
      <c r="AH718" s="19" t="n">
        <v>0.127187103945341</v>
      </c>
      <c r="AI718" s="19" t="n">
        <v>0.0408861314984094</v>
      </c>
      <c r="AJ718" s="19" t="n">
        <v>0.152389157085241</v>
      </c>
      <c r="AK718" s="19" t="n">
        <v>0.0663345418003602</v>
      </c>
      <c r="AL718" s="19" t="n">
        <v>0.0541710649286492</v>
      </c>
      <c r="AM718" s="19" t="n">
        <v>1</v>
      </c>
      <c r="AN718" s="19" t="n">
        <v>0.0952733131866043</v>
      </c>
      <c r="AO718" s="19" t="n">
        <v>0.0707789248009236</v>
      </c>
      <c r="AP718" s="19" t="n">
        <v>0.0802306750318407</v>
      </c>
      <c r="AQ718" s="19" t="n">
        <v>0.183254380465525</v>
      </c>
      <c r="AR718" s="19" t="n">
        <v>0.316866826698262</v>
      </c>
      <c r="AS718" s="19" t="n">
        <v>0</v>
      </c>
      <c r="AT718" s="19" t="n">
        <v>0</v>
      </c>
      <c r="AU718" s="19" t="n">
        <v>0</v>
      </c>
      <c r="AV718" s="19" t="n">
        <v>0.579788351569993</v>
      </c>
      <c r="AW718" s="19" t="n">
        <v>0</v>
      </c>
      <c r="AX718" s="19" t="n">
        <v>0</v>
      </c>
    </row>
    <row r="719">
      <c r="B719" t="s">
        <v>242</v>
      </c>
      <c r="C719" s="19" t="n">
        <v>0.0564111284093629</v>
      </c>
      <c r="D719" s="19" t="n">
        <v>0.0991935110309383</v>
      </c>
      <c r="E719" s="19" t="n">
        <v>0.0264055019051111</v>
      </c>
      <c r="F719" s="19" t="n">
        <v>0.0746418826951958</v>
      </c>
      <c r="G719" s="19" t="n">
        <v>0.0346730697670046</v>
      </c>
      <c r="H719" s="19" t="n">
        <v>0.0743257170434758</v>
      </c>
      <c r="I719" s="19" t="n">
        <v>0.0467197322364666</v>
      </c>
      <c r="J719" s="19"/>
      <c r="K719" s="19" t="n">
        <v>0.0352214083804825</v>
      </c>
      <c r="L719" s="19" t="n">
        <v>0.0766087725697853</v>
      </c>
      <c r="M719" s="19"/>
      <c r="N719" s="19" t="n">
        <v>0.0310895090898845</v>
      </c>
      <c r="O719" s="19" t="n">
        <v>0.0609180662355669</v>
      </c>
      <c r="P719" s="19" t="n">
        <v>0.0945265577461442</v>
      </c>
      <c r="Q719" s="19" t="n">
        <v>0.0863772062648143</v>
      </c>
      <c r="R719" s="19" t="n">
        <v>0.0548439356672357</v>
      </c>
      <c r="S719" s="19" t="n">
        <v>0.0334833068345664</v>
      </c>
      <c r="T719" s="19" t="n">
        <v>0.0518460146558118</v>
      </c>
      <c r="U719" s="19" t="n">
        <v>0.047141911189652</v>
      </c>
      <c r="V719" s="19" t="n">
        <v>0.0819165233597144</v>
      </c>
      <c r="W719" s="19" t="n">
        <v>0.0300421398384802</v>
      </c>
      <c r="X719" s="19" t="n">
        <v>0.0619489888657306</v>
      </c>
      <c r="Y719" s="19" t="n">
        <v>0.0318816282784675</v>
      </c>
      <c r="Z719" s="19"/>
      <c r="AA719" s="19" t="n">
        <v>0.0404811762048128</v>
      </c>
      <c r="AB719" s="19" t="n">
        <v>0.0511669196611649</v>
      </c>
      <c r="AC719" s="19" t="n">
        <v>0.053301610823279</v>
      </c>
      <c r="AD719" s="19" t="n">
        <v>0.0738279728459946</v>
      </c>
      <c r="AE719" s="19"/>
      <c r="AF719" s="19" t="n">
        <v>0.022082351588915</v>
      </c>
      <c r="AG719" s="19" t="n">
        <v>0.0504863198550763</v>
      </c>
      <c r="AH719" s="19" t="n">
        <v>0.041466068471508</v>
      </c>
      <c r="AI719" s="19" t="n">
        <v>0.0318000762743199</v>
      </c>
      <c r="AJ719" s="19" t="n">
        <v>0.0811025786366029</v>
      </c>
      <c r="AK719" s="19" t="n">
        <v>0.0888065983380555</v>
      </c>
      <c r="AL719" s="19" t="n">
        <v>0.0869901385742363</v>
      </c>
      <c r="AM719" s="19" t="n">
        <v>0</v>
      </c>
      <c r="AN719" s="19" t="n">
        <v>0.020357125619005</v>
      </c>
      <c r="AO719" s="19" t="n">
        <v>0.0731286433919476</v>
      </c>
      <c r="AP719" s="19" t="n">
        <v>0.043236192171626</v>
      </c>
      <c r="AQ719" s="19" t="n">
        <v>0.12871059969117</v>
      </c>
      <c r="AR719" s="19" t="n">
        <v>0</v>
      </c>
      <c r="AS719" s="19" t="n">
        <v>0</v>
      </c>
      <c r="AT719" s="19" t="n">
        <v>0</v>
      </c>
      <c r="AU719" s="19" t="n">
        <v>0</v>
      </c>
      <c r="AV719" s="19" t="n">
        <v>0</v>
      </c>
      <c r="AW719" s="19" t="n">
        <v>0</v>
      </c>
      <c r="AX719" s="19" t="n">
        <v>0</v>
      </c>
    </row>
    <row r="720">
      <c r="C720" s="19"/>
      <c r="D720" s="19"/>
      <c r="E720" s="19"/>
      <c r="F720" s="19"/>
      <c r="G720" s="19"/>
      <c r="H720" s="19"/>
      <c r="I720" s="19"/>
      <c r="J720" s="19"/>
      <c r="K720" s="19"/>
      <c r="L720" s="19"/>
      <c r="M720" s="19"/>
      <c r="N720" s="19"/>
      <c r="O720" s="19"/>
      <c r="P720" s="19"/>
      <c r="Q720" s="19"/>
      <c r="R720" s="19"/>
      <c r="S720" s="19"/>
      <c r="T720" s="19"/>
      <c r="U720" s="19"/>
      <c r="V720" s="19"/>
      <c r="W720" s="19"/>
      <c r="X720" s="19"/>
      <c r="Y720" s="19"/>
      <c r="Z720" s="19"/>
      <c r="AA720" s="19"/>
      <c r="AB720" s="19"/>
      <c r="AC720" s="19"/>
      <c r="AD720" s="19"/>
      <c r="AE720" s="19"/>
      <c r="AF720" s="19"/>
      <c r="AG720" s="19"/>
      <c r="AH720" s="19"/>
      <c r="AI720" s="19"/>
      <c r="AJ720" s="19"/>
      <c r="AK720" s="19"/>
      <c r="AL720" s="19"/>
      <c r="AM720" s="19"/>
      <c r="AN720" s="19"/>
      <c r="AO720" s="19"/>
      <c r="AP720" s="19"/>
      <c r="AQ720" s="19"/>
      <c r="AR720" s="19"/>
      <c r="AS720" s="19"/>
      <c r="AT720" s="19"/>
      <c r="AU720" s="19"/>
      <c r="AV720" s="19"/>
      <c r="AW720" s="19"/>
      <c r="AX720" s="19"/>
    </row>
    <row r="721">
      <c r="B721" s="7" t="s">
        <v>357</v>
      </c>
      <c r="C721" s="19"/>
      <c r="D721" s="19"/>
      <c r="E721" s="19"/>
      <c r="F721" s="19"/>
      <c r="G721" s="19"/>
      <c r="H721" s="19"/>
      <c r="I721" s="19"/>
      <c r="J721" s="19"/>
      <c r="K721" s="19"/>
      <c r="L721" s="19"/>
      <c r="M721" s="19"/>
      <c r="N721" s="19"/>
      <c r="O721" s="19"/>
      <c r="P721" s="19"/>
      <c r="Q721" s="19"/>
      <c r="R721" s="19"/>
      <c r="S721" s="19"/>
      <c r="T721" s="19"/>
      <c r="U721" s="19"/>
      <c r="V721" s="19"/>
      <c r="W721" s="19"/>
      <c r="X721" s="19"/>
      <c r="Y721" s="19"/>
      <c r="Z721" s="19"/>
      <c r="AA721" s="19"/>
      <c r="AB721" s="19"/>
      <c r="AC721" s="19"/>
      <c r="AD721" s="19"/>
      <c r="AE721" s="19"/>
      <c r="AF721" s="19"/>
      <c r="AG721" s="19"/>
      <c r="AH721" s="19"/>
      <c r="AI721" s="19"/>
      <c r="AJ721" s="19"/>
      <c r="AK721" s="19"/>
      <c r="AL721" s="19"/>
      <c r="AM721" s="19"/>
      <c r="AN721" s="19"/>
      <c r="AO721" s="19"/>
      <c r="AP721" s="19"/>
      <c r="AQ721" s="19"/>
      <c r="AR721" s="19"/>
      <c r="AS721" s="19"/>
      <c r="AT721" s="19"/>
      <c r="AU721" s="19"/>
      <c r="AV721" s="19"/>
      <c r="AW721" s="19"/>
      <c r="AX721" s="19"/>
    </row>
    <row r="722">
      <c r="B722" s="23" t="s">
        <v>353</v>
      </c>
      <c r="C722" s="19"/>
      <c r="D722" s="19"/>
      <c r="E722" s="19"/>
      <c r="F722" s="19"/>
      <c r="G722" s="19"/>
      <c r="H722" s="19"/>
      <c r="I722" s="19"/>
      <c r="J722" s="19"/>
      <c r="K722" s="19"/>
      <c r="L722" s="19"/>
      <c r="M722" s="19"/>
      <c r="N722" s="19"/>
      <c r="O722" s="19"/>
      <c r="P722" s="19"/>
      <c r="Q722" s="19"/>
      <c r="R722" s="19"/>
      <c r="S722" s="19"/>
      <c r="T722" s="19"/>
      <c r="U722" s="19"/>
      <c r="V722" s="19"/>
      <c r="W722" s="19"/>
      <c r="X722" s="19"/>
      <c r="Y722" s="19"/>
      <c r="Z722" s="19"/>
      <c r="AA722" s="19"/>
      <c r="AB722" s="19"/>
      <c r="AC722" s="19"/>
      <c r="AD722" s="19"/>
      <c r="AE722" s="19"/>
      <c r="AF722" s="19"/>
      <c r="AG722" s="19"/>
      <c r="AH722" s="19"/>
      <c r="AI722" s="19"/>
      <c r="AJ722" s="19"/>
      <c r="AK722" s="19"/>
      <c r="AL722" s="19"/>
      <c r="AM722" s="19"/>
      <c r="AN722" s="19"/>
      <c r="AO722" s="19"/>
      <c r="AP722" s="19"/>
      <c r="AQ722" s="19"/>
      <c r="AR722" s="19"/>
      <c r="AS722" s="19"/>
      <c r="AT722" s="19"/>
      <c r="AU722" s="19"/>
      <c r="AV722" s="19"/>
      <c r="AW722" s="19"/>
      <c r="AX722" s="19"/>
    </row>
    <row r="723">
      <c r="B723" t="s">
        <v>347</v>
      </c>
      <c r="C723" s="19" t="n">
        <v>0.229109577575715</v>
      </c>
      <c r="D723" s="19" t="n">
        <v>0.20016021520495</v>
      </c>
      <c r="E723" s="19" t="n">
        <v>0.244134164930643</v>
      </c>
      <c r="F723" s="19" t="n">
        <v>0.229490222301915</v>
      </c>
      <c r="G723" s="19" t="n">
        <v>0.292717880180955</v>
      </c>
      <c r="H723" s="19" t="n">
        <v>0.185086458839708</v>
      </c>
      <c r="I723" s="19" t="n">
        <v>0.207345979909406</v>
      </c>
      <c r="J723" s="19"/>
      <c r="K723" s="19" t="n">
        <v>0.224178743789315</v>
      </c>
      <c r="L723" s="19" t="n">
        <v>0.233969847606385</v>
      </c>
      <c r="M723" s="19"/>
      <c r="N723" s="19" t="n">
        <v>0.316396921265071</v>
      </c>
      <c r="O723" s="19" t="n">
        <v>0.252284068971555</v>
      </c>
      <c r="P723" s="19" t="n">
        <v>0.157575638256197</v>
      </c>
      <c r="Q723" s="19" t="n">
        <v>0.203284136884648</v>
      </c>
      <c r="R723" s="19" t="n">
        <v>0.125124099348553</v>
      </c>
      <c r="S723" s="19" t="n">
        <v>0.184854065275935</v>
      </c>
      <c r="T723" s="19" t="n">
        <v>0.278787502184551</v>
      </c>
      <c r="U723" s="19" t="n">
        <v>0.166071904907674</v>
      </c>
      <c r="V723" s="19" t="n">
        <v>0.247319518437676</v>
      </c>
      <c r="W723" s="19" t="n">
        <v>0.214275535460895</v>
      </c>
      <c r="X723" s="19" t="n">
        <v>0.192304401503081</v>
      </c>
      <c r="Y723" s="19" t="n">
        <v>0.308125350228158</v>
      </c>
      <c r="Z723" s="19"/>
      <c r="AA723" s="19" t="n">
        <v>0.2658022361958</v>
      </c>
      <c r="AB723" s="19" t="n">
        <v>0.212177833779274</v>
      </c>
      <c r="AC723" s="19" t="n">
        <v>0.208782716519302</v>
      </c>
      <c r="AD723" s="19" t="n">
        <v>0.224822729150214</v>
      </c>
      <c r="AE723" s="19"/>
      <c r="AF723" s="19" t="n">
        <v>0.203147653246447</v>
      </c>
      <c r="AG723" s="19" t="n">
        <v>0.226506623299896</v>
      </c>
      <c r="AH723" s="19" t="n">
        <v>0.286891404326944</v>
      </c>
      <c r="AI723" s="19" t="n">
        <v>0.349709940800621</v>
      </c>
      <c r="AJ723" s="19" t="n">
        <v>0.15494807991609</v>
      </c>
      <c r="AK723" s="19" t="n">
        <v>0.310204255381444</v>
      </c>
      <c r="AL723" s="19" t="n">
        <v>0.25546181918777</v>
      </c>
      <c r="AM723" s="19" t="n">
        <v>0</v>
      </c>
      <c r="AN723" s="19" t="n">
        <v>0.210814932845139</v>
      </c>
      <c r="AO723" s="19" t="n">
        <v>0.168127159721017</v>
      </c>
      <c r="AP723" s="19" t="n">
        <v>0.320000852478904</v>
      </c>
      <c r="AQ723" s="19" t="n">
        <v>0.171586913067297</v>
      </c>
      <c r="AR723" s="19" t="n">
        <v>0.213057579641616</v>
      </c>
      <c r="AS723" s="19" t="n">
        <v>0.136660278644099</v>
      </c>
      <c r="AT723" s="19" t="n">
        <v>0</v>
      </c>
      <c r="AU723" s="19" t="n">
        <v>0</v>
      </c>
      <c r="AV723" s="19" t="n">
        <v>0.447021579046747</v>
      </c>
      <c r="AW723" s="19" t="n">
        <v>0.523500438432104</v>
      </c>
      <c r="AX723" s="19" t="n">
        <v>0</v>
      </c>
    </row>
    <row r="724">
      <c r="B724" t="s">
        <v>348</v>
      </c>
      <c r="C724" s="19" t="n">
        <v>0.290840641726096</v>
      </c>
      <c r="D724" s="19" t="n">
        <v>0.32368597082274</v>
      </c>
      <c r="E724" s="19" t="n">
        <v>0.296318441278161</v>
      </c>
      <c r="F724" s="19" t="n">
        <v>0.316247152075975</v>
      </c>
      <c r="G724" s="19" t="n">
        <v>0.257885843861321</v>
      </c>
      <c r="H724" s="19" t="n">
        <v>0.284205689198399</v>
      </c>
      <c r="I724" s="19" t="n">
        <v>0.259120857764878</v>
      </c>
      <c r="J724" s="19"/>
      <c r="K724" s="19" t="n">
        <v>0.274262215546131</v>
      </c>
      <c r="L724" s="19" t="n">
        <v>0.306370285654441</v>
      </c>
      <c r="M724" s="19"/>
      <c r="N724" s="19" t="n">
        <v>0.247246404189196</v>
      </c>
      <c r="O724" s="19" t="n">
        <v>0.28307329222722</v>
      </c>
      <c r="P724" s="19" t="n">
        <v>0.333908665061143</v>
      </c>
      <c r="Q724" s="19" t="n">
        <v>0.343805665417033</v>
      </c>
      <c r="R724" s="19" t="n">
        <v>0.326087573153718</v>
      </c>
      <c r="S724" s="19" t="n">
        <v>0.341761818676905</v>
      </c>
      <c r="T724" s="19" t="n">
        <v>0.281200412483566</v>
      </c>
      <c r="U724" s="19" t="n">
        <v>0.332401198863173</v>
      </c>
      <c r="V724" s="19" t="n">
        <v>0.280313872951249</v>
      </c>
      <c r="W724" s="19" t="n">
        <v>0.228205844375064</v>
      </c>
      <c r="X724" s="19" t="n">
        <v>0.312486159525881</v>
      </c>
      <c r="Y724" s="19" t="n">
        <v>0.180590997647385</v>
      </c>
      <c r="Z724" s="19"/>
      <c r="AA724" s="19" t="n">
        <v>0.286696837856564</v>
      </c>
      <c r="AB724" s="19" t="n">
        <v>0.280336223671533</v>
      </c>
      <c r="AC724" s="19" t="n">
        <v>0.299361174651207</v>
      </c>
      <c r="AD724" s="19" t="n">
        <v>0.299516054949042</v>
      </c>
      <c r="AE724" s="19"/>
      <c r="AF724" s="19" t="n">
        <v>0.317621158221238</v>
      </c>
      <c r="AG724" s="19" t="n">
        <v>0.269416485916954</v>
      </c>
      <c r="AH724" s="19" t="n">
        <v>0.264151744556346</v>
      </c>
      <c r="AI724" s="19" t="n">
        <v>0.344467783820677</v>
      </c>
      <c r="AJ724" s="19" t="n">
        <v>0.261436269246848</v>
      </c>
      <c r="AK724" s="19" t="n">
        <v>0.389662721247196</v>
      </c>
      <c r="AL724" s="19" t="n">
        <v>0.324239006020386</v>
      </c>
      <c r="AM724" s="19" t="n">
        <v>0</v>
      </c>
      <c r="AN724" s="19" t="n">
        <v>0.295446678092709</v>
      </c>
      <c r="AO724" s="19" t="n">
        <v>0.281414953662677</v>
      </c>
      <c r="AP724" s="19" t="n">
        <v>0.320948906829886</v>
      </c>
      <c r="AQ724" s="19" t="n">
        <v>0.239759502284775</v>
      </c>
      <c r="AR724" s="19" t="n">
        <v>0.588181140234992</v>
      </c>
      <c r="AS724" s="19" t="n">
        <v>0.552666248137421</v>
      </c>
      <c r="AT724" s="19" t="n">
        <v>0</v>
      </c>
      <c r="AU724" s="19" t="n">
        <v>0</v>
      </c>
      <c r="AV724" s="19" t="n">
        <v>0.552978420953253</v>
      </c>
      <c r="AW724" s="19" t="n">
        <v>0</v>
      </c>
      <c r="AX724" s="19" t="n">
        <v>0.465762625133829</v>
      </c>
    </row>
    <row r="725">
      <c r="B725" t="s">
        <v>349</v>
      </c>
      <c r="C725" s="19" t="n">
        <v>0.24520445114645</v>
      </c>
      <c r="D725" s="19" t="n">
        <v>0.265372270093285</v>
      </c>
      <c r="E725" s="19" t="n">
        <v>0.242917038025221</v>
      </c>
      <c r="F725" s="19" t="n">
        <v>0.214165293109013</v>
      </c>
      <c r="G725" s="19" t="n">
        <v>0.258635713463882</v>
      </c>
      <c r="H725" s="19" t="n">
        <v>0.223070485359844</v>
      </c>
      <c r="I725" s="19" t="n">
        <v>0.27099575640931</v>
      </c>
      <c r="J725" s="19"/>
      <c r="K725" s="19" t="n">
        <v>0.259057210192163</v>
      </c>
      <c r="L725" s="19" t="n">
        <v>0.233054399004295</v>
      </c>
      <c r="M725" s="19"/>
      <c r="N725" s="19" t="n">
        <v>0.250757377707838</v>
      </c>
      <c r="O725" s="19" t="n">
        <v>0.213501875259654</v>
      </c>
      <c r="P725" s="19" t="n">
        <v>0.268912387599252</v>
      </c>
      <c r="Q725" s="19" t="n">
        <v>0.207106420141635</v>
      </c>
      <c r="R725" s="19" t="n">
        <v>0.276522793317866</v>
      </c>
      <c r="S725" s="19" t="n">
        <v>0.270537598068568</v>
      </c>
      <c r="T725" s="19" t="n">
        <v>0.212082753905753</v>
      </c>
      <c r="U725" s="19" t="n">
        <v>0.266089158839832</v>
      </c>
      <c r="V725" s="19" t="n">
        <v>0.240765990200815</v>
      </c>
      <c r="W725" s="19" t="n">
        <v>0.206908875114392</v>
      </c>
      <c r="X725" s="19" t="n">
        <v>0.33376891115297</v>
      </c>
      <c r="Y725" s="19" t="n">
        <v>0.261602142536453</v>
      </c>
      <c r="Z725" s="19"/>
      <c r="AA725" s="19" t="n">
        <v>0.221168621226068</v>
      </c>
      <c r="AB725" s="19" t="n">
        <v>0.253652443146329</v>
      </c>
      <c r="AC725" s="19" t="n">
        <v>0.272229754158633</v>
      </c>
      <c r="AD725" s="19" t="n">
        <v>0.235247311101572</v>
      </c>
      <c r="AE725" s="19"/>
      <c r="AF725" s="19" t="n">
        <v>0.322739883620672</v>
      </c>
      <c r="AG725" s="19" t="n">
        <v>0.240156701545173</v>
      </c>
      <c r="AH725" s="19" t="n">
        <v>0.252425711290328</v>
      </c>
      <c r="AI725" s="19" t="n">
        <v>0.158394313347981</v>
      </c>
      <c r="AJ725" s="19" t="n">
        <v>0.270311088572284</v>
      </c>
      <c r="AK725" s="19" t="n">
        <v>0.170036092350886</v>
      </c>
      <c r="AL725" s="19" t="n">
        <v>0.186911840693049</v>
      </c>
      <c r="AM725" s="19" t="n">
        <v>0</v>
      </c>
      <c r="AN725" s="19" t="n">
        <v>0.278493727164946</v>
      </c>
      <c r="AO725" s="19" t="n">
        <v>0.290907828793683</v>
      </c>
      <c r="AP725" s="19" t="n">
        <v>0.200402635314925</v>
      </c>
      <c r="AQ725" s="19" t="n">
        <v>0.22340826426143</v>
      </c>
      <c r="AR725" s="19" t="n">
        <v>0.198761280123392</v>
      </c>
      <c r="AS725" s="19" t="n">
        <v>0.310673473218479</v>
      </c>
      <c r="AT725" s="19" t="n">
        <v>0.685198782701284</v>
      </c>
      <c r="AU725" s="19" t="n">
        <v>1</v>
      </c>
      <c r="AV725" s="19" t="n">
        <v>0</v>
      </c>
      <c r="AW725" s="19" t="n">
        <v>0.476499561567896</v>
      </c>
      <c r="AX725" s="19" t="n">
        <v>0</v>
      </c>
    </row>
    <row r="726">
      <c r="B726" t="s">
        <v>350</v>
      </c>
      <c r="C726" s="19" t="n">
        <v>0.128146772833776</v>
      </c>
      <c r="D726" s="19" t="n">
        <v>0.093495026411927</v>
      </c>
      <c r="E726" s="19" t="n">
        <v>0.131199465346354</v>
      </c>
      <c r="F726" s="19" t="n">
        <v>0.136945564417031</v>
      </c>
      <c r="G726" s="19" t="n">
        <v>0.108818352026757</v>
      </c>
      <c r="H726" s="19" t="n">
        <v>0.155658772982199</v>
      </c>
      <c r="I726" s="19" t="n">
        <v>0.146470470440225</v>
      </c>
      <c r="J726" s="19"/>
      <c r="K726" s="19" t="n">
        <v>0.13354278446753</v>
      </c>
      <c r="L726" s="19" t="n">
        <v>0.123469243770911</v>
      </c>
      <c r="M726" s="19"/>
      <c r="N726" s="19" t="n">
        <v>0.104855464484515</v>
      </c>
      <c r="O726" s="19" t="n">
        <v>0.145731832445181</v>
      </c>
      <c r="P726" s="19" t="n">
        <v>0.144371418838427</v>
      </c>
      <c r="Q726" s="19" t="n">
        <v>0.155020462570564</v>
      </c>
      <c r="R726" s="19" t="n">
        <v>0.175694568887359</v>
      </c>
      <c r="S726" s="19" t="n">
        <v>0.0672946523622999</v>
      </c>
      <c r="T726" s="19" t="n">
        <v>0.131377826404786</v>
      </c>
      <c r="U726" s="19" t="n">
        <v>0.0721234013952208</v>
      </c>
      <c r="V726" s="19" t="n">
        <v>0.135698707022253</v>
      </c>
      <c r="W726" s="19" t="n">
        <v>0.180708097437612</v>
      </c>
      <c r="X726" s="19" t="n">
        <v>0.0897960703432518</v>
      </c>
      <c r="Y726" s="19" t="n">
        <v>0.11401897113391</v>
      </c>
      <c r="Z726" s="19"/>
      <c r="AA726" s="19" t="n">
        <v>0.139096578145455</v>
      </c>
      <c r="AB726" s="19" t="n">
        <v>0.148260069660294</v>
      </c>
      <c r="AC726" s="19" t="n">
        <v>0.120490597128792</v>
      </c>
      <c r="AD726" s="19" t="n">
        <v>0.10745800546431</v>
      </c>
      <c r="AE726" s="19"/>
      <c r="AF726" s="19" t="n">
        <v>0.122848070117044</v>
      </c>
      <c r="AG726" s="19" t="n">
        <v>0.136037322535542</v>
      </c>
      <c r="AH726" s="19" t="n">
        <v>0.11818739407034</v>
      </c>
      <c r="AI726" s="19" t="n">
        <v>0.0742368236554703</v>
      </c>
      <c r="AJ726" s="19" t="n">
        <v>0.174455530762016</v>
      </c>
      <c r="AK726" s="19" t="n">
        <v>0.102087551268791</v>
      </c>
      <c r="AL726" s="19" t="n">
        <v>0.129594116071741</v>
      </c>
      <c r="AM726" s="19" t="n">
        <v>0</v>
      </c>
      <c r="AN726" s="19" t="n">
        <v>0.15920529683863</v>
      </c>
      <c r="AO726" s="19" t="n">
        <v>0.111423459454269</v>
      </c>
      <c r="AP726" s="19" t="n">
        <v>0.118772288201493</v>
      </c>
      <c r="AQ726" s="19" t="n">
        <v>0.154935112208457</v>
      </c>
      <c r="AR726" s="19" t="n">
        <v>0</v>
      </c>
      <c r="AS726" s="19" t="n">
        <v>0</v>
      </c>
      <c r="AT726" s="19" t="n">
        <v>0</v>
      </c>
      <c r="AU726" s="19" t="n">
        <v>0</v>
      </c>
      <c r="AV726" s="19" t="n">
        <v>0</v>
      </c>
      <c r="AW726" s="19" t="n">
        <v>0</v>
      </c>
      <c r="AX726" s="19" t="n">
        <v>0.534237374866171</v>
      </c>
    </row>
    <row r="727">
      <c r="B727" t="s">
        <v>351</v>
      </c>
      <c r="C727" s="19" t="n">
        <v>0.0678107362476322</v>
      </c>
      <c r="D727" s="19" t="n">
        <v>0.0517281378456904</v>
      </c>
      <c r="E727" s="19" t="n">
        <v>0.0403050741285739</v>
      </c>
      <c r="F727" s="19" t="n">
        <v>0.0520541388996104</v>
      </c>
      <c r="G727" s="19" t="n">
        <v>0.0716320242716224</v>
      </c>
      <c r="H727" s="19" t="n">
        <v>0.100259097543758</v>
      </c>
      <c r="I727" s="19" t="n">
        <v>0.108940793990098</v>
      </c>
      <c r="J727" s="19"/>
      <c r="K727" s="19" t="n">
        <v>0.0792440031734098</v>
      </c>
      <c r="L727" s="19" t="n">
        <v>0.0558624615004689</v>
      </c>
      <c r="M727" s="19"/>
      <c r="N727" s="19" t="n">
        <v>0.0292241565600188</v>
      </c>
      <c r="O727" s="19" t="n">
        <v>0.068460692949273</v>
      </c>
      <c r="P727" s="19" t="n">
        <v>0.0527564201791123</v>
      </c>
      <c r="Q727" s="19" t="n">
        <v>0.0604953675552972</v>
      </c>
      <c r="R727" s="19" t="n">
        <v>0.0723594252514426</v>
      </c>
      <c r="S727" s="19" t="n">
        <v>0.102693710298684</v>
      </c>
      <c r="T727" s="19" t="n">
        <v>0.0776373018292608</v>
      </c>
      <c r="U727" s="19" t="n">
        <v>0.0947203318419685</v>
      </c>
      <c r="V727" s="19" t="n">
        <v>0.0540838454003152</v>
      </c>
      <c r="W727" s="19" t="n">
        <v>0.100025158722413</v>
      </c>
      <c r="X727" s="19" t="n">
        <v>0.0716444574748168</v>
      </c>
      <c r="Y727" s="19" t="n">
        <v>0.101381960516491</v>
      </c>
      <c r="Z727" s="19"/>
      <c r="AA727" s="19" t="n">
        <v>0.0601309691067182</v>
      </c>
      <c r="AB727" s="19" t="n">
        <v>0.0752549937574415</v>
      </c>
      <c r="AC727" s="19" t="n">
        <v>0.0507429597462687</v>
      </c>
      <c r="AD727" s="19" t="n">
        <v>0.0850567448140919</v>
      </c>
      <c r="AE727" s="19"/>
      <c r="AF727" s="19" t="n">
        <v>0.0336432347945998</v>
      </c>
      <c r="AG727" s="19" t="n">
        <v>0.0963661335672772</v>
      </c>
      <c r="AH727" s="19" t="n">
        <v>0.062442350595207</v>
      </c>
      <c r="AI727" s="19" t="n">
        <v>0.0278132604428338</v>
      </c>
      <c r="AJ727" s="19" t="n">
        <v>0.0437822306071973</v>
      </c>
      <c r="AK727" s="19" t="n">
        <v>0.0280093797516843</v>
      </c>
      <c r="AL727" s="19" t="n">
        <v>0.0471784009862773</v>
      </c>
      <c r="AM727" s="19" t="n">
        <v>0</v>
      </c>
      <c r="AN727" s="19" t="n">
        <v>0.0458260250650184</v>
      </c>
      <c r="AO727" s="19" t="n">
        <v>0.0666240129231505</v>
      </c>
      <c r="AP727" s="19" t="n">
        <v>0</v>
      </c>
      <c r="AQ727" s="19" t="n">
        <v>0.127304621961438</v>
      </c>
      <c r="AR727" s="19" t="n">
        <v>0</v>
      </c>
      <c r="AS727" s="19" t="n">
        <v>0</v>
      </c>
      <c r="AT727" s="19" t="n">
        <v>0</v>
      </c>
      <c r="AU727" s="19" t="n">
        <v>0</v>
      </c>
      <c r="AV727" s="19" t="n">
        <v>0</v>
      </c>
      <c r="AW727" s="19" t="n">
        <v>0</v>
      </c>
      <c r="AX727" s="19" t="n">
        <v>0</v>
      </c>
    </row>
    <row r="728">
      <c r="B728" t="s">
        <v>242</v>
      </c>
      <c r="C728" s="19" t="n">
        <v>0.0388878204703313</v>
      </c>
      <c r="D728" s="19" t="n">
        <v>0.0655583796214086</v>
      </c>
      <c r="E728" s="19" t="n">
        <v>0.0451258162910466</v>
      </c>
      <c r="F728" s="19" t="n">
        <v>0.0510976291964556</v>
      </c>
      <c r="G728" s="19" t="n">
        <v>0.0103101861954636</v>
      </c>
      <c r="H728" s="19" t="n">
        <v>0.0517194960760928</v>
      </c>
      <c r="I728" s="19" t="n">
        <v>0.00712614148608449</v>
      </c>
      <c r="J728" s="19"/>
      <c r="K728" s="19" t="n">
        <v>0.0297150428314502</v>
      </c>
      <c r="L728" s="19" t="n">
        <v>0.047273762463499</v>
      </c>
      <c r="M728" s="19"/>
      <c r="N728" s="19" t="n">
        <v>0.0515196757933617</v>
      </c>
      <c r="O728" s="19" t="n">
        <v>0.0369482381471169</v>
      </c>
      <c r="P728" s="19" t="n">
        <v>0.0424754700658686</v>
      </c>
      <c r="Q728" s="19" t="n">
        <v>0.0302879474308223</v>
      </c>
      <c r="R728" s="19" t="n">
        <v>0.024211540041061</v>
      </c>
      <c r="S728" s="19" t="n">
        <v>0.0328581553176081</v>
      </c>
      <c r="T728" s="19" t="n">
        <v>0.0189142031920842</v>
      </c>
      <c r="U728" s="19" t="n">
        <v>0.0685940041521321</v>
      </c>
      <c r="V728" s="19" t="n">
        <v>0.041818065987693</v>
      </c>
      <c r="W728" s="19" t="n">
        <v>0.0698764888896249</v>
      </c>
      <c r="X728" s="19" t="n">
        <v>0</v>
      </c>
      <c r="Y728" s="19" t="n">
        <v>0.0342805779376037</v>
      </c>
      <c r="Z728" s="19"/>
      <c r="AA728" s="19" t="n">
        <v>0.0271047574693945</v>
      </c>
      <c r="AB728" s="19" t="n">
        <v>0.0303184359851286</v>
      </c>
      <c r="AC728" s="19" t="n">
        <v>0.0483927977957974</v>
      </c>
      <c r="AD728" s="19" t="n">
        <v>0.0478991545207707</v>
      </c>
      <c r="AE728" s="19"/>
      <c r="AF728" s="19" t="n">
        <v>0</v>
      </c>
      <c r="AG728" s="19" t="n">
        <v>0.0315167331351565</v>
      </c>
      <c r="AH728" s="19" t="n">
        <v>0.0159013951608344</v>
      </c>
      <c r="AI728" s="19" t="n">
        <v>0.0453778779324169</v>
      </c>
      <c r="AJ728" s="19" t="n">
        <v>0.0950668008955661</v>
      </c>
      <c r="AK728" s="19" t="n">
        <v>0</v>
      </c>
      <c r="AL728" s="19" t="n">
        <v>0.0566148170407767</v>
      </c>
      <c r="AM728" s="19" t="n">
        <v>0</v>
      </c>
      <c r="AN728" s="19" t="n">
        <v>0.010213339993557</v>
      </c>
      <c r="AO728" s="19" t="n">
        <v>0.0815025854452037</v>
      </c>
      <c r="AP728" s="19" t="n">
        <v>0.0398753171747931</v>
      </c>
      <c r="AQ728" s="19" t="n">
        <v>0.0830055862166035</v>
      </c>
      <c r="AR728" s="19" t="n">
        <v>0</v>
      </c>
      <c r="AS728" s="19" t="n">
        <v>0</v>
      </c>
      <c r="AT728" s="19" t="n">
        <v>0.314801217298716</v>
      </c>
      <c r="AU728" s="19" t="n">
        <v>0</v>
      </c>
      <c r="AV728" s="19" t="n">
        <v>0</v>
      </c>
      <c r="AW728" s="19" t="n">
        <v>0</v>
      </c>
      <c r="AX728" s="19" t="n">
        <v>0</v>
      </c>
    </row>
    <row r="729">
      <c r="C729" s="19"/>
      <c r="D729" s="19"/>
      <c r="E729" s="19"/>
      <c r="F729" s="19"/>
      <c r="G729" s="19"/>
      <c r="H729" s="19"/>
      <c r="I729" s="19"/>
      <c r="J729" s="19"/>
      <c r="K729" s="19"/>
      <c r="L729" s="19"/>
      <c r="M729" s="19"/>
      <c r="N729" s="19"/>
      <c r="O729" s="19"/>
      <c r="P729" s="19"/>
      <c r="Q729" s="19"/>
      <c r="R729" s="19"/>
      <c r="S729" s="19"/>
      <c r="T729" s="19"/>
      <c r="U729" s="19"/>
      <c r="V729" s="19"/>
      <c r="W729" s="19"/>
      <c r="X729" s="19"/>
      <c r="Y729" s="19"/>
      <c r="Z729" s="19"/>
      <c r="AA729" s="19"/>
      <c r="AB729" s="19"/>
      <c r="AC729" s="19"/>
      <c r="AD729" s="19"/>
      <c r="AE729" s="19"/>
      <c r="AF729" s="19"/>
      <c r="AG729" s="19"/>
      <c r="AH729" s="19"/>
      <c r="AI729" s="19"/>
      <c r="AJ729" s="19"/>
      <c r="AK729" s="19"/>
      <c r="AL729" s="19"/>
      <c r="AM729" s="19"/>
      <c r="AN729" s="19"/>
      <c r="AO729" s="19"/>
      <c r="AP729" s="19"/>
      <c r="AQ729" s="19"/>
      <c r="AR729" s="19"/>
      <c r="AS729" s="19"/>
      <c r="AT729" s="19"/>
      <c r="AU729" s="19"/>
      <c r="AV729" s="19"/>
      <c r="AW729" s="19"/>
      <c r="AX729" s="19"/>
    </row>
    <row r="730">
      <c r="B730" s="7" t="s">
        <v>358</v>
      </c>
      <c r="C730" s="19"/>
      <c r="D730" s="19"/>
      <c r="E730" s="19"/>
      <c r="F730" s="19"/>
      <c r="G730" s="19"/>
      <c r="H730" s="19"/>
      <c r="I730" s="19"/>
      <c r="J730" s="19"/>
      <c r="K730" s="19"/>
      <c r="L730" s="19"/>
      <c r="M730" s="19"/>
      <c r="N730" s="19"/>
      <c r="O730" s="19"/>
      <c r="P730" s="19"/>
      <c r="Q730" s="19"/>
      <c r="R730" s="19"/>
      <c r="S730" s="19"/>
      <c r="T730" s="19"/>
      <c r="U730" s="19"/>
      <c r="V730" s="19"/>
      <c r="W730" s="19"/>
      <c r="X730" s="19"/>
      <c r="Y730" s="19"/>
      <c r="Z730" s="19"/>
      <c r="AA730" s="19"/>
      <c r="AB730" s="19"/>
      <c r="AC730" s="19"/>
      <c r="AD730" s="19"/>
      <c r="AE730" s="19"/>
      <c r="AF730" s="19"/>
      <c r="AG730" s="19"/>
      <c r="AH730" s="19"/>
      <c r="AI730" s="19"/>
      <c r="AJ730" s="19"/>
      <c r="AK730" s="19"/>
      <c r="AL730" s="19"/>
      <c r="AM730" s="19"/>
      <c r="AN730" s="19"/>
      <c r="AO730" s="19"/>
      <c r="AP730" s="19"/>
      <c r="AQ730" s="19"/>
      <c r="AR730" s="19"/>
      <c r="AS730" s="19"/>
      <c r="AT730" s="19"/>
      <c r="AU730" s="19"/>
      <c r="AV730" s="19"/>
      <c r="AW730" s="19"/>
      <c r="AX730" s="19"/>
    </row>
    <row r="731">
      <c r="B731" s="23" t="s">
        <v>353</v>
      </c>
      <c r="C731" s="19"/>
      <c r="D731" s="19"/>
      <c r="E731" s="19"/>
      <c r="F731" s="19"/>
      <c r="G731" s="19"/>
      <c r="H731" s="19"/>
      <c r="I731" s="19"/>
      <c r="J731" s="19"/>
      <c r="K731" s="19"/>
      <c r="L731" s="19"/>
      <c r="M731" s="19"/>
      <c r="N731" s="19"/>
      <c r="O731" s="19"/>
      <c r="P731" s="19"/>
      <c r="Q731" s="19"/>
      <c r="R731" s="19"/>
      <c r="S731" s="19"/>
      <c r="T731" s="19"/>
      <c r="U731" s="19"/>
      <c r="V731" s="19"/>
      <c r="W731" s="19"/>
      <c r="X731" s="19"/>
      <c r="Y731" s="19"/>
      <c r="Z731" s="19"/>
      <c r="AA731" s="19"/>
      <c r="AB731" s="19"/>
      <c r="AC731" s="19"/>
      <c r="AD731" s="19"/>
      <c r="AE731" s="19"/>
      <c r="AF731" s="19"/>
      <c r="AG731" s="19"/>
      <c r="AH731" s="19"/>
      <c r="AI731" s="19"/>
      <c r="AJ731" s="19"/>
      <c r="AK731" s="19"/>
      <c r="AL731" s="19"/>
      <c r="AM731" s="19"/>
      <c r="AN731" s="19"/>
      <c r="AO731" s="19"/>
      <c r="AP731" s="19"/>
      <c r="AQ731" s="19"/>
      <c r="AR731" s="19"/>
      <c r="AS731" s="19"/>
      <c r="AT731" s="19"/>
      <c r="AU731" s="19"/>
      <c r="AV731" s="19"/>
      <c r="AW731" s="19"/>
      <c r="AX731" s="19"/>
    </row>
    <row r="732">
      <c r="B732" t="s">
        <v>347</v>
      </c>
      <c r="C732" s="19" t="n">
        <v>0.129335640475985</v>
      </c>
      <c r="D732" s="19" t="n">
        <v>0.133335032739684</v>
      </c>
      <c r="E732" s="19" t="n">
        <v>0.155155912273653</v>
      </c>
      <c r="F732" s="19" t="n">
        <v>0.129506034781569</v>
      </c>
      <c r="G732" s="19" t="n">
        <v>0.111659201322706</v>
      </c>
      <c r="H732" s="19" t="n">
        <v>0.146538343931415</v>
      </c>
      <c r="I732" s="19" t="n">
        <v>0.0925618606845393</v>
      </c>
      <c r="J732" s="19"/>
      <c r="K732" s="19" t="n">
        <v>0.134931447434884</v>
      </c>
      <c r="L732" s="19" t="n">
        <v>0.124258077270485</v>
      </c>
      <c r="M732" s="19"/>
      <c r="N732" s="19" t="n">
        <v>0.184984122065864</v>
      </c>
      <c r="O732" s="19" t="n">
        <v>0.0919209222314622</v>
      </c>
      <c r="P732" s="19" t="n">
        <v>0.129650805261907</v>
      </c>
      <c r="Q732" s="19" t="n">
        <v>0.110199586576788</v>
      </c>
      <c r="R732" s="19" t="n">
        <v>0.132646156199172</v>
      </c>
      <c r="S732" s="19" t="n">
        <v>0.117308940188568</v>
      </c>
      <c r="T732" s="19" t="n">
        <v>0.0893265437901611</v>
      </c>
      <c r="U732" s="19" t="n">
        <v>0.150816653340476</v>
      </c>
      <c r="V732" s="19" t="n">
        <v>0.175167478083028</v>
      </c>
      <c r="W732" s="19" t="n">
        <v>0.0788791738107012</v>
      </c>
      <c r="X732" s="19" t="n">
        <v>0.100775639668972</v>
      </c>
      <c r="Y732" s="19" t="n">
        <v>0.182313976943788</v>
      </c>
      <c r="Z732" s="19"/>
      <c r="AA732" s="19" t="n">
        <v>0.178026260247403</v>
      </c>
      <c r="AB732" s="19" t="n">
        <v>0.126150840655754</v>
      </c>
      <c r="AC732" s="19" t="n">
        <v>0.139791434077046</v>
      </c>
      <c r="AD732" s="19" t="n">
        <v>0.0875362691061833</v>
      </c>
      <c r="AE732" s="19"/>
      <c r="AF732" s="19" t="n">
        <v>0.15807789677883</v>
      </c>
      <c r="AG732" s="19" t="n">
        <v>0.0823688317365173</v>
      </c>
      <c r="AH732" s="19" t="n">
        <v>0.0838450258867186</v>
      </c>
      <c r="AI732" s="19" t="n">
        <v>0.184707649503413</v>
      </c>
      <c r="AJ732" s="19" t="n">
        <v>0.136438257432602</v>
      </c>
      <c r="AK732" s="19" t="n">
        <v>0.243062625355022</v>
      </c>
      <c r="AL732" s="19" t="n">
        <v>0.163502238165568</v>
      </c>
      <c r="AM732" s="19" t="n">
        <v>1</v>
      </c>
      <c r="AN732" s="19" t="n">
        <v>0.221633051650216</v>
      </c>
      <c r="AO732" s="19" t="n">
        <v>0.0970584788417966</v>
      </c>
      <c r="AP732" s="19" t="n">
        <v>0.187085193217437</v>
      </c>
      <c r="AQ732" s="19" t="n">
        <v>0.114941496197629</v>
      </c>
      <c r="AR732" s="19" t="n">
        <v>0</v>
      </c>
      <c r="AS732" s="19" t="n">
        <v>0</v>
      </c>
      <c r="AT732" s="19" t="n">
        <v>0</v>
      </c>
      <c r="AU732" s="19" t="n">
        <v>0.495619982425437</v>
      </c>
      <c r="AV732" s="19" t="n">
        <v>0.425333372107052</v>
      </c>
      <c r="AW732" s="19" t="n">
        <v>0</v>
      </c>
      <c r="AX732" s="19" t="n">
        <v>0.242293032388405</v>
      </c>
    </row>
    <row r="733">
      <c r="B733" t="s">
        <v>348</v>
      </c>
      <c r="C733" s="19" t="n">
        <v>0.262536288793933</v>
      </c>
      <c r="D733" s="19" t="n">
        <v>0.168359042142843</v>
      </c>
      <c r="E733" s="19" t="n">
        <v>0.337014719754086</v>
      </c>
      <c r="F733" s="19" t="n">
        <v>0.280276229909304</v>
      </c>
      <c r="G733" s="19" t="n">
        <v>0.272490447169043</v>
      </c>
      <c r="H733" s="19" t="n">
        <v>0.231119917719574</v>
      </c>
      <c r="I733" s="19" t="n">
        <v>0.264788359195248</v>
      </c>
      <c r="J733" s="19"/>
      <c r="K733" s="19" t="n">
        <v>0.257387399014469</v>
      </c>
      <c r="L733" s="19" t="n">
        <v>0.267787233142003</v>
      </c>
      <c r="M733" s="19"/>
      <c r="N733" s="19" t="n">
        <v>0.285131856729329</v>
      </c>
      <c r="O733" s="19" t="n">
        <v>0.293748437387479</v>
      </c>
      <c r="P733" s="19" t="n">
        <v>0.261606387921532</v>
      </c>
      <c r="Q733" s="19" t="n">
        <v>0.306962036366265</v>
      </c>
      <c r="R733" s="19" t="n">
        <v>0.306873199167058</v>
      </c>
      <c r="S733" s="19" t="n">
        <v>0.27714107443096</v>
      </c>
      <c r="T733" s="19" t="n">
        <v>0.227203595382967</v>
      </c>
      <c r="U733" s="19" t="n">
        <v>0.261365717806711</v>
      </c>
      <c r="V733" s="19" t="n">
        <v>0.231899955790495</v>
      </c>
      <c r="W733" s="19" t="n">
        <v>0.218443341878388</v>
      </c>
      <c r="X733" s="19" t="n">
        <v>0.190593475207959</v>
      </c>
      <c r="Y733" s="19" t="n">
        <v>0.208788493939262</v>
      </c>
      <c r="Z733" s="19"/>
      <c r="AA733" s="19" t="n">
        <v>0.355184672052991</v>
      </c>
      <c r="AB733" s="19" t="n">
        <v>0.24671088015594</v>
      </c>
      <c r="AC733" s="19" t="n">
        <v>0.232463267697545</v>
      </c>
      <c r="AD733" s="19" t="n">
        <v>0.229130683495139</v>
      </c>
      <c r="AE733" s="19"/>
      <c r="AF733" s="19" t="n">
        <v>0.292942882063351</v>
      </c>
      <c r="AG733" s="19" t="n">
        <v>0.248720140539867</v>
      </c>
      <c r="AH733" s="19" t="n">
        <v>0.268373975740161</v>
      </c>
      <c r="AI733" s="19" t="n">
        <v>0.3298909348675</v>
      </c>
      <c r="AJ733" s="19" t="n">
        <v>0.0564295362837964</v>
      </c>
      <c r="AK733" s="19" t="n">
        <v>0.26834758147048</v>
      </c>
      <c r="AL733" s="19" t="n">
        <v>0.283466571260357</v>
      </c>
      <c r="AM733" s="19" t="n">
        <v>0</v>
      </c>
      <c r="AN733" s="19" t="n">
        <v>0.305170370178813</v>
      </c>
      <c r="AO733" s="19" t="n">
        <v>0.250304367443585</v>
      </c>
      <c r="AP733" s="19" t="n">
        <v>0.261537726162231</v>
      </c>
      <c r="AQ733" s="19" t="n">
        <v>0.263109582693466</v>
      </c>
      <c r="AR733" s="19" t="n">
        <v>0.488507128596274</v>
      </c>
      <c r="AS733" s="19" t="n">
        <v>0.339467139290835</v>
      </c>
      <c r="AT733" s="19" t="n">
        <v>0</v>
      </c>
      <c r="AU733" s="19" t="n">
        <v>0</v>
      </c>
      <c r="AV733" s="19" t="n">
        <v>0.354825079797889</v>
      </c>
      <c r="AW733" s="19" t="n">
        <v>0.435857441017732</v>
      </c>
      <c r="AX733" s="19" t="n">
        <v>0.479792883083338</v>
      </c>
    </row>
    <row r="734">
      <c r="B734" t="s">
        <v>349</v>
      </c>
      <c r="C734" s="19" t="n">
        <v>0.293180565155478</v>
      </c>
      <c r="D734" s="19" t="n">
        <v>0.268177937592631</v>
      </c>
      <c r="E734" s="19" t="n">
        <v>0.299902930536527</v>
      </c>
      <c r="F734" s="19" t="n">
        <v>0.337514376736201</v>
      </c>
      <c r="G734" s="19" t="n">
        <v>0.311114815270929</v>
      </c>
      <c r="H734" s="19" t="n">
        <v>0.284828141046975</v>
      </c>
      <c r="I734" s="19" t="n">
        <v>0.239928020853743</v>
      </c>
      <c r="J734" s="19"/>
      <c r="K734" s="19" t="n">
        <v>0.330694785672739</v>
      </c>
      <c r="L734" s="19" t="n">
        <v>0.258269899481982</v>
      </c>
      <c r="M734" s="19"/>
      <c r="N734" s="19" t="n">
        <v>0.261658961223474</v>
      </c>
      <c r="O734" s="19" t="n">
        <v>0.278680152435458</v>
      </c>
      <c r="P734" s="19" t="n">
        <v>0.360769998189888</v>
      </c>
      <c r="Q734" s="19" t="n">
        <v>0.244649357087206</v>
      </c>
      <c r="R734" s="19" t="n">
        <v>0.258251122689588</v>
      </c>
      <c r="S734" s="19" t="n">
        <v>0.295159870384749</v>
      </c>
      <c r="T734" s="19" t="n">
        <v>0.306178267406611</v>
      </c>
      <c r="U734" s="19" t="n">
        <v>0.29147294886107</v>
      </c>
      <c r="V734" s="19" t="n">
        <v>0.297532670247819</v>
      </c>
      <c r="W734" s="19" t="n">
        <v>0.339595847863027</v>
      </c>
      <c r="X734" s="19" t="n">
        <v>0.335615339729561</v>
      </c>
      <c r="Y734" s="19" t="n">
        <v>0.30048324812506</v>
      </c>
      <c r="Z734" s="19"/>
      <c r="AA734" s="19" t="n">
        <v>0.243895512773579</v>
      </c>
      <c r="AB734" s="19" t="n">
        <v>0.333171405634134</v>
      </c>
      <c r="AC734" s="19" t="n">
        <v>0.31017085348283</v>
      </c>
      <c r="AD734" s="19" t="n">
        <v>0.291512171949204</v>
      </c>
      <c r="AE734" s="19"/>
      <c r="AF734" s="19" t="n">
        <v>0.362337999831413</v>
      </c>
      <c r="AG734" s="19" t="n">
        <v>0.29024398245534</v>
      </c>
      <c r="AH734" s="19" t="n">
        <v>0.321242747700818</v>
      </c>
      <c r="AI734" s="19" t="n">
        <v>0.345695398717627</v>
      </c>
      <c r="AJ734" s="19" t="n">
        <v>0.360455553273335</v>
      </c>
      <c r="AK734" s="19" t="n">
        <v>0.332717067358949</v>
      </c>
      <c r="AL734" s="19" t="n">
        <v>0.258690968031519</v>
      </c>
      <c r="AM734" s="19" t="n">
        <v>0</v>
      </c>
      <c r="AN734" s="19" t="n">
        <v>0.284870082214447</v>
      </c>
      <c r="AO734" s="19" t="n">
        <v>0.251255892284146</v>
      </c>
      <c r="AP734" s="19" t="n">
        <v>0.219753636902745</v>
      </c>
      <c r="AQ734" s="19" t="n">
        <v>0.265144669230454</v>
      </c>
      <c r="AR734" s="19" t="n">
        <v>0.244309567584222</v>
      </c>
      <c r="AS734" s="19" t="n">
        <v>0.179470899142116</v>
      </c>
      <c r="AT734" s="19" t="n">
        <v>0</v>
      </c>
      <c r="AU734" s="19" t="n">
        <v>0</v>
      </c>
      <c r="AV734" s="19" t="n">
        <v>0</v>
      </c>
      <c r="AW734" s="19" t="n">
        <v>0.564142558982268</v>
      </c>
      <c r="AX734" s="19" t="n">
        <v>0.277914084528257</v>
      </c>
    </row>
    <row r="735">
      <c r="B735" t="s">
        <v>350</v>
      </c>
      <c r="C735" s="19" t="n">
        <v>0.117860479570254</v>
      </c>
      <c r="D735" s="19" t="n">
        <v>0.157775774237771</v>
      </c>
      <c r="E735" s="19" t="n">
        <v>0.0887218475511463</v>
      </c>
      <c r="F735" s="19" t="n">
        <v>0.0720605995427412</v>
      </c>
      <c r="G735" s="19" t="n">
        <v>0.124789779786103</v>
      </c>
      <c r="H735" s="19" t="n">
        <v>0.1006690552175</v>
      </c>
      <c r="I735" s="19" t="n">
        <v>0.177189091772761</v>
      </c>
      <c r="J735" s="19"/>
      <c r="K735" s="19" t="n">
        <v>0.116013960529812</v>
      </c>
      <c r="L735" s="19" t="n">
        <v>0.118262286573763</v>
      </c>
      <c r="M735" s="19"/>
      <c r="N735" s="19" t="n">
        <v>0.0950981605027913</v>
      </c>
      <c r="O735" s="19" t="n">
        <v>0.14450279950653</v>
      </c>
      <c r="P735" s="19" t="n">
        <v>0.104702003360649</v>
      </c>
      <c r="Q735" s="19" t="n">
        <v>0.113064358044292</v>
      </c>
      <c r="R735" s="19" t="n">
        <v>0.143193262689808</v>
      </c>
      <c r="S735" s="19" t="n">
        <v>0.108405557054057</v>
      </c>
      <c r="T735" s="19" t="n">
        <v>0.147910464559062</v>
      </c>
      <c r="U735" s="19" t="n">
        <v>0.110828770671357</v>
      </c>
      <c r="V735" s="19" t="n">
        <v>0.120644393557618</v>
      </c>
      <c r="W735" s="19" t="n">
        <v>0.126631709785607</v>
      </c>
      <c r="X735" s="19" t="n">
        <v>0.145884370754203</v>
      </c>
      <c r="Y735" s="19" t="n">
        <v>0</v>
      </c>
      <c r="Z735" s="19"/>
      <c r="AA735" s="19" t="n">
        <v>0.110722282879396</v>
      </c>
      <c r="AB735" s="19" t="n">
        <v>0.110849842472983</v>
      </c>
      <c r="AC735" s="19" t="n">
        <v>0.132531411490926</v>
      </c>
      <c r="AD735" s="19" t="n">
        <v>0.115357444859578</v>
      </c>
      <c r="AE735" s="19"/>
      <c r="AF735" s="19" t="n">
        <v>0.0894218805950425</v>
      </c>
      <c r="AG735" s="19" t="n">
        <v>0.13790992578262</v>
      </c>
      <c r="AH735" s="19" t="n">
        <v>0.124549237202824</v>
      </c>
      <c r="AI735" s="19" t="n">
        <v>0.0516280825543689</v>
      </c>
      <c r="AJ735" s="19" t="n">
        <v>0.171520867835414</v>
      </c>
      <c r="AK735" s="19" t="n">
        <v>0.155872725815549</v>
      </c>
      <c r="AL735" s="19" t="n">
        <v>0.129986259690769</v>
      </c>
      <c r="AM735" s="19" t="n">
        <v>0</v>
      </c>
      <c r="AN735" s="19" t="n">
        <v>0.0676291907704979</v>
      </c>
      <c r="AO735" s="19" t="n">
        <v>0.126390724114687</v>
      </c>
      <c r="AP735" s="19" t="n">
        <v>0.120824921018031</v>
      </c>
      <c r="AQ735" s="19" t="n">
        <v>0.0888723973210316</v>
      </c>
      <c r="AR735" s="19" t="n">
        <v>0.115659991365036</v>
      </c>
      <c r="AS735" s="19" t="n">
        <v>0</v>
      </c>
      <c r="AT735" s="19" t="n">
        <v>0.296096190633258</v>
      </c>
      <c r="AU735" s="19" t="n">
        <v>0.504380017574563</v>
      </c>
      <c r="AV735" s="19" t="n">
        <v>0.21984154809506</v>
      </c>
      <c r="AW735" s="19" t="n">
        <v>0</v>
      </c>
      <c r="AX735" s="19" t="n">
        <v>0</v>
      </c>
    </row>
    <row r="736">
      <c r="B736" t="s">
        <v>351</v>
      </c>
      <c r="C736" s="19" t="n">
        <v>0.105186765527492</v>
      </c>
      <c r="D736" s="19" t="n">
        <v>0.0965933834786568</v>
      </c>
      <c r="E736" s="19" t="n">
        <v>0.0571510402651235</v>
      </c>
      <c r="F736" s="19" t="n">
        <v>0.0820551850955659</v>
      </c>
      <c r="G736" s="19" t="n">
        <v>0.124500893446199</v>
      </c>
      <c r="H736" s="19" t="n">
        <v>0.141488971084342</v>
      </c>
      <c r="I736" s="19" t="n">
        <v>0.167234566735291</v>
      </c>
      <c r="J736" s="19"/>
      <c r="K736" s="19" t="n">
        <v>0.0982524227491436</v>
      </c>
      <c r="L736" s="19" t="n">
        <v>0.111881676956635</v>
      </c>
      <c r="M736" s="19"/>
      <c r="N736" s="19" t="n">
        <v>0.0896286021177518</v>
      </c>
      <c r="O736" s="19" t="n">
        <v>0.0894336041928228</v>
      </c>
      <c r="P736" s="19" t="n">
        <v>0.069181472942819</v>
      </c>
      <c r="Q736" s="19" t="n">
        <v>0.0988273918285412</v>
      </c>
      <c r="R736" s="19" t="n">
        <v>0.127224304609797</v>
      </c>
      <c r="S736" s="19" t="n">
        <v>0.0968822139141788</v>
      </c>
      <c r="T736" s="19" t="n">
        <v>0.116820502540077</v>
      </c>
      <c r="U736" s="19" t="n">
        <v>0.0839116256044237</v>
      </c>
      <c r="V736" s="19" t="n">
        <v>0.130333876115896</v>
      </c>
      <c r="W736" s="19" t="n">
        <v>0.137470568866125</v>
      </c>
      <c r="X736" s="19" t="n">
        <v>0.0694376467743494</v>
      </c>
      <c r="Y736" s="19" t="n">
        <v>0.191326623081142</v>
      </c>
      <c r="Z736" s="19"/>
      <c r="AA736" s="19" t="n">
        <v>0.0565220259973745</v>
      </c>
      <c r="AB736" s="19" t="n">
        <v>0.103596196060059</v>
      </c>
      <c r="AC736" s="19" t="n">
        <v>0.0879098045994203</v>
      </c>
      <c r="AD736" s="19" t="n">
        <v>0.157346936882531</v>
      </c>
      <c r="AE736" s="19"/>
      <c r="AF736" s="19" t="n">
        <v>0.0530978164162965</v>
      </c>
      <c r="AG736" s="19" t="n">
        <v>0.159032098082067</v>
      </c>
      <c r="AH736" s="19" t="n">
        <v>0.138434748559839</v>
      </c>
      <c r="AI736" s="19" t="n">
        <v>0.0515180968893372</v>
      </c>
      <c r="AJ736" s="19" t="n">
        <v>0.107019809145252</v>
      </c>
      <c r="AK736" s="19" t="n">
        <v>0</v>
      </c>
      <c r="AL736" s="19" t="n">
        <v>0.0592821947246912</v>
      </c>
      <c r="AM736" s="19" t="n">
        <v>0</v>
      </c>
      <c r="AN736" s="19" t="n">
        <v>0.0511494260640318</v>
      </c>
      <c r="AO736" s="19" t="n">
        <v>0.0885619720808796</v>
      </c>
      <c r="AP736" s="19" t="n">
        <v>0.155809594616711</v>
      </c>
      <c r="AQ736" s="19" t="n">
        <v>0.118824600298778</v>
      </c>
      <c r="AR736" s="19" t="n">
        <v>0.151523312454468</v>
      </c>
      <c r="AS736" s="19" t="n">
        <v>0.179541201413201</v>
      </c>
      <c r="AT736" s="19" t="n">
        <v>0</v>
      </c>
      <c r="AU736" s="19" t="n">
        <v>0</v>
      </c>
      <c r="AV736" s="19" t="n">
        <v>0</v>
      </c>
      <c r="AW736" s="19" t="n">
        <v>0</v>
      </c>
      <c r="AX736" s="19" t="n">
        <v>0</v>
      </c>
    </row>
    <row r="737">
      <c r="B737" t="s">
        <v>242</v>
      </c>
      <c r="C737" s="19" t="n">
        <v>0.0919002604768575</v>
      </c>
      <c r="D737" s="19" t="n">
        <v>0.175758829808414</v>
      </c>
      <c r="E737" s="19" t="n">
        <v>0.0620535496194638</v>
      </c>
      <c r="F737" s="19" t="n">
        <v>0.0985875739346187</v>
      </c>
      <c r="G737" s="19" t="n">
        <v>0.0554448630050204</v>
      </c>
      <c r="H737" s="19" t="n">
        <v>0.0953555710001932</v>
      </c>
      <c r="I737" s="19" t="n">
        <v>0.0582981007584176</v>
      </c>
      <c r="J737" s="19"/>
      <c r="K737" s="19" t="n">
        <v>0.0627199845989518</v>
      </c>
      <c r="L737" s="19" t="n">
        <v>0.119540826575133</v>
      </c>
      <c r="M737" s="19"/>
      <c r="N737" s="19" t="n">
        <v>0.0834982973607905</v>
      </c>
      <c r="O737" s="19" t="n">
        <v>0.101714084246248</v>
      </c>
      <c r="P737" s="19" t="n">
        <v>0.0740893323232047</v>
      </c>
      <c r="Q737" s="19" t="n">
        <v>0.126297270096907</v>
      </c>
      <c r="R737" s="19" t="n">
        <v>0.0318119546445773</v>
      </c>
      <c r="S737" s="19" t="n">
        <v>0.105102344027487</v>
      </c>
      <c r="T737" s="19" t="n">
        <v>0.112560626321122</v>
      </c>
      <c r="U737" s="19" t="n">
        <v>0.101604283715962</v>
      </c>
      <c r="V737" s="19" t="n">
        <v>0.0444216262051437</v>
      </c>
      <c r="W737" s="19" t="n">
        <v>0.0989793577961522</v>
      </c>
      <c r="X737" s="19" t="n">
        <v>0.157693527864956</v>
      </c>
      <c r="Y737" s="19" t="n">
        <v>0.117087657910748</v>
      </c>
      <c r="Z737" s="19"/>
      <c r="AA737" s="19" t="n">
        <v>0.0556492460492564</v>
      </c>
      <c r="AB737" s="19" t="n">
        <v>0.0795208350211305</v>
      </c>
      <c r="AC737" s="19" t="n">
        <v>0.0971332286522333</v>
      </c>
      <c r="AD737" s="19" t="n">
        <v>0.119116493707365</v>
      </c>
      <c r="AE737" s="19"/>
      <c r="AF737" s="19" t="n">
        <v>0.0441215243150668</v>
      </c>
      <c r="AG737" s="19" t="n">
        <v>0.0817250214035891</v>
      </c>
      <c r="AH737" s="19" t="n">
        <v>0.0635542649096395</v>
      </c>
      <c r="AI737" s="19" t="n">
        <v>0.0365598374677538</v>
      </c>
      <c r="AJ737" s="19" t="n">
        <v>0.168135976029601</v>
      </c>
      <c r="AK737" s="19" t="n">
        <v>0</v>
      </c>
      <c r="AL737" s="19" t="n">
        <v>0.105071768127095</v>
      </c>
      <c r="AM737" s="19" t="n">
        <v>0</v>
      </c>
      <c r="AN737" s="19" t="n">
        <v>0.0695478791219935</v>
      </c>
      <c r="AO737" s="19" t="n">
        <v>0.186428565234906</v>
      </c>
      <c r="AP737" s="19" t="n">
        <v>0.0549889280828449</v>
      </c>
      <c r="AQ737" s="19" t="n">
        <v>0.149107254258642</v>
      </c>
      <c r="AR737" s="19" t="n">
        <v>0</v>
      </c>
      <c r="AS737" s="19" t="n">
        <v>0.301520760153848</v>
      </c>
      <c r="AT737" s="19" t="n">
        <v>0.703903809366742</v>
      </c>
      <c r="AU737" s="19" t="n">
        <v>0</v>
      </c>
      <c r="AV737" s="19" t="n">
        <v>0</v>
      </c>
      <c r="AW737" s="19" t="n">
        <v>0</v>
      </c>
      <c r="AX737" s="19" t="n">
        <v>0</v>
      </c>
    </row>
    <row r="738">
      <c r="C738" s="19"/>
      <c r="D738" s="19"/>
      <c r="E738" s="19"/>
      <c r="F738" s="19"/>
      <c r="G738" s="19"/>
      <c r="H738" s="19"/>
      <c r="I738" s="19"/>
      <c r="J738" s="19"/>
      <c r="K738" s="19"/>
      <c r="L738" s="19"/>
      <c r="M738" s="19"/>
      <c r="N738" s="19"/>
      <c r="O738" s="19"/>
      <c r="P738" s="19"/>
      <c r="Q738" s="19"/>
      <c r="R738" s="19"/>
      <c r="S738" s="19"/>
      <c r="T738" s="19"/>
      <c r="U738" s="19"/>
      <c r="V738" s="19"/>
      <c r="W738" s="19"/>
      <c r="X738" s="19"/>
      <c r="Y738" s="19"/>
      <c r="Z738" s="19"/>
      <c r="AA738" s="19"/>
      <c r="AB738" s="19"/>
      <c r="AC738" s="19"/>
      <c r="AD738" s="19"/>
      <c r="AE738" s="19"/>
      <c r="AF738" s="19"/>
      <c r="AG738" s="19"/>
      <c r="AH738" s="19"/>
      <c r="AI738" s="19"/>
      <c r="AJ738" s="19"/>
      <c r="AK738" s="19"/>
      <c r="AL738" s="19"/>
      <c r="AM738" s="19"/>
      <c r="AN738" s="19"/>
      <c r="AO738" s="19"/>
      <c r="AP738" s="19"/>
      <c r="AQ738" s="19"/>
      <c r="AR738" s="19"/>
      <c r="AS738" s="19"/>
      <c r="AT738" s="19"/>
      <c r="AU738" s="19"/>
      <c r="AV738" s="19"/>
      <c r="AW738" s="19"/>
      <c r="AX738" s="19"/>
    </row>
    <row r="739">
      <c r="B739" s="7" t="s">
        <v>359</v>
      </c>
      <c r="C739" s="19"/>
      <c r="D739" s="19"/>
      <c r="E739" s="19"/>
      <c r="F739" s="19"/>
      <c r="G739" s="19"/>
      <c r="H739" s="19"/>
      <c r="I739" s="19"/>
      <c r="J739" s="19"/>
      <c r="K739" s="19"/>
      <c r="L739" s="19"/>
      <c r="M739" s="19"/>
      <c r="N739" s="19"/>
      <c r="O739" s="19"/>
      <c r="P739" s="19"/>
      <c r="Q739" s="19"/>
      <c r="R739" s="19"/>
      <c r="S739" s="19"/>
      <c r="T739" s="19"/>
      <c r="U739" s="19"/>
      <c r="V739" s="19"/>
      <c r="W739" s="19"/>
      <c r="X739" s="19"/>
      <c r="Y739" s="19"/>
      <c r="Z739" s="19"/>
      <c r="AA739" s="19"/>
      <c r="AB739" s="19"/>
      <c r="AC739" s="19"/>
      <c r="AD739" s="19"/>
      <c r="AE739" s="19"/>
      <c r="AF739" s="19"/>
      <c r="AG739" s="19"/>
      <c r="AH739" s="19"/>
      <c r="AI739" s="19"/>
      <c r="AJ739" s="19"/>
      <c r="AK739" s="19"/>
      <c r="AL739" s="19"/>
      <c r="AM739" s="19"/>
      <c r="AN739" s="19"/>
      <c r="AO739" s="19"/>
      <c r="AP739" s="19"/>
      <c r="AQ739" s="19"/>
      <c r="AR739" s="19"/>
      <c r="AS739" s="19"/>
      <c r="AT739" s="19"/>
      <c r="AU739" s="19"/>
      <c r="AV739" s="19"/>
      <c r="AW739" s="19"/>
      <c r="AX739" s="19"/>
    </row>
    <row r="740">
      <c r="B740" s="23" t="s">
        <v>353</v>
      </c>
      <c r="C740" s="19"/>
      <c r="D740" s="19"/>
      <c r="E740" s="19"/>
      <c r="F740" s="19"/>
      <c r="G740" s="19"/>
      <c r="H740" s="19"/>
      <c r="I740" s="19"/>
      <c r="J740" s="19"/>
      <c r="K740" s="19"/>
      <c r="L740" s="19"/>
      <c r="M740" s="19"/>
      <c r="N740" s="19"/>
      <c r="O740" s="19"/>
      <c r="P740" s="19"/>
      <c r="Q740" s="19"/>
      <c r="R740" s="19"/>
      <c r="S740" s="19"/>
      <c r="T740" s="19"/>
      <c r="U740" s="19"/>
      <c r="V740" s="19"/>
      <c r="W740" s="19"/>
      <c r="X740" s="19"/>
      <c r="Y740" s="19"/>
      <c r="Z740" s="19"/>
      <c r="AA740" s="19"/>
      <c r="AB740" s="19"/>
      <c r="AC740" s="19"/>
      <c r="AD740" s="19"/>
      <c r="AE740" s="19"/>
      <c r="AF740" s="19"/>
      <c r="AG740" s="19"/>
      <c r="AH740" s="19"/>
      <c r="AI740" s="19"/>
      <c r="AJ740" s="19"/>
      <c r="AK740" s="19"/>
      <c r="AL740" s="19"/>
      <c r="AM740" s="19"/>
      <c r="AN740" s="19"/>
      <c r="AO740" s="19"/>
      <c r="AP740" s="19"/>
      <c r="AQ740" s="19"/>
      <c r="AR740" s="19"/>
      <c r="AS740" s="19"/>
      <c r="AT740" s="19"/>
      <c r="AU740" s="19"/>
      <c r="AV740" s="19"/>
      <c r="AW740" s="19"/>
      <c r="AX740" s="19"/>
    </row>
    <row r="741">
      <c r="B741" t="s">
        <v>347</v>
      </c>
      <c r="C741" s="19" t="n">
        <v>0.0823743856682181</v>
      </c>
      <c r="D741" s="19" t="n">
        <v>0.102197237815301</v>
      </c>
      <c r="E741" s="19" t="n">
        <v>0.125820140019636</v>
      </c>
      <c r="F741" s="19" t="n">
        <v>0.111044228985267</v>
      </c>
      <c r="G741" s="19" t="n">
        <v>0.0633398918395838</v>
      </c>
      <c r="H741" s="19" t="n">
        <v>0.0626032783627389</v>
      </c>
      <c r="I741" s="19" t="n">
        <v>0.0380031723409954</v>
      </c>
      <c r="J741" s="19"/>
      <c r="K741" s="19" t="n">
        <v>0.101797377419622</v>
      </c>
      <c r="L741" s="19" t="n">
        <v>0.0661239168206322</v>
      </c>
      <c r="M741" s="19"/>
      <c r="N741" s="19" t="n">
        <v>0.132539028521933</v>
      </c>
      <c r="O741" s="19" t="n">
        <v>0.0342966012136154</v>
      </c>
      <c r="P741" s="19" t="n">
        <v>0.103669168329412</v>
      </c>
      <c r="Q741" s="19" t="n">
        <v>0.0818380062189167</v>
      </c>
      <c r="R741" s="19" t="n">
        <v>0.0572475297274327</v>
      </c>
      <c r="S741" s="19" t="n">
        <v>0.0849968088510389</v>
      </c>
      <c r="T741" s="19" t="n">
        <v>0.0709469259070635</v>
      </c>
      <c r="U741" s="19" t="n">
        <v>0.115315293317104</v>
      </c>
      <c r="V741" s="19" t="n">
        <v>0.100431680876749</v>
      </c>
      <c r="W741" s="19" t="n">
        <v>0.0824608855546004</v>
      </c>
      <c r="X741" s="19" t="n">
        <v>0.0232902400864458</v>
      </c>
      <c r="Y741" s="19" t="n">
        <v>0.0789354857458487</v>
      </c>
      <c r="Z741" s="19"/>
      <c r="AA741" s="19" t="n">
        <v>0.116576835566403</v>
      </c>
      <c r="AB741" s="19" t="n">
        <v>0.0657561999781865</v>
      </c>
      <c r="AC741" s="19" t="n">
        <v>0.0732527699877208</v>
      </c>
      <c r="AD741" s="19" t="n">
        <v>0.0769116807162946</v>
      </c>
      <c r="AE741" s="19"/>
      <c r="AF741" s="19" t="n">
        <v>0.0815740109693032</v>
      </c>
      <c r="AG741" s="19" t="n">
        <v>0.0436438856956147</v>
      </c>
      <c r="AH741" s="19" t="n">
        <v>0.0876477141791866</v>
      </c>
      <c r="AI741" s="19" t="n">
        <v>0.209494863813926</v>
      </c>
      <c r="AJ741" s="19" t="n">
        <v>0.0787038672181426</v>
      </c>
      <c r="AK741" s="19" t="n">
        <v>0.197631891213928</v>
      </c>
      <c r="AL741" s="19" t="n">
        <v>0.143015470417085</v>
      </c>
      <c r="AM741" s="19" t="n">
        <v>0.465554238906898</v>
      </c>
      <c r="AN741" s="19" t="n">
        <v>0.0963394144064395</v>
      </c>
      <c r="AO741" s="19" t="n">
        <v>0.0921815017053494</v>
      </c>
      <c r="AP741" s="19" t="n">
        <v>0.128739505569082</v>
      </c>
      <c r="AQ741" s="19" t="n">
        <v>0.0704172825067512</v>
      </c>
      <c r="AR741" s="19" t="n">
        <v>0.104391476064514</v>
      </c>
      <c r="AS741" s="19" t="n">
        <v>0.0977758487100899</v>
      </c>
      <c r="AT741" s="19" t="n">
        <v>0</v>
      </c>
      <c r="AU741" s="19" t="n">
        <v>0</v>
      </c>
      <c r="AV741" s="19" t="n">
        <v>0.198448249354611</v>
      </c>
      <c r="AW741" s="19" t="n">
        <v>0</v>
      </c>
      <c r="AX741" s="19" t="n">
        <v>0</v>
      </c>
    </row>
    <row r="742">
      <c r="B742" t="s">
        <v>348</v>
      </c>
      <c r="C742" s="19" t="n">
        <v>0.205640274581503</v>
      </c>
      <c r="D742" s="19" t="n">
        <v>0.183025630716701</v>
      </c>
      <c r="E742" s="19" t="n">
        <v>0.307031404400461</v>
      </c>
      <c r="F742" s="19" t="n">
        <v>0.243923478286248</v>
      </c>
      <c r="G742" s="19" t="n">
        <v>0.244538273001329</v>
      </c>
      <c r="H742" s="19" t="n">
        <v>0.149917208990679</v>
      </c>
      <c r="I742" s="19" t="n">
        <v>0.110564558381167</v>
      </c>
      <c r="J742" s="19"/>
      <c r="K742" s="19" t="n">
        <v>0.23531059511681</v>
      </c>
      <c r="L742" s="19" t="n">
        <v>0.180906770545217</v>
      </c>
      <c r="M742" s="19"/>
      <c r="N742" s="19" t="n">
        <v>0.246904256560806</v>
      </c>
      <c r="O742" s="19" t="n">
        <v>0.204696043971695</v>
      </c>
      <c r="P742" s="19" t="n">
        <v>0.201257942590994</v>
      </c>
      <c r="Q742" s="19" t="n">
        <v>0.201150711468337</v>
      </c>
      <c r="R742" s="19" t="n">
        <v>0.226224466062458</v>
      </c>
      <c r="S742" s="19" t="n">
        <v>0.174938127072303</v>
      </c>
      <c r="T742" s="19" t="n">
        <v>0.146580208632833</v>
      </c>
      <c r="U742" s="19" t="n">
        <v>0.259336865699501</v>
      </c>
      <c r="V742" s="19" t="n">
        <v>0.26741423018561</v>
      </c>
      <c r="W742" s="19" t="n">
        <v>0.102671590746128</v>
      </c>
      <c r="X742" s="19" t="n">
        <v>0.224344273922718</v>
      </c>
      <c r="Y742" s="19" t="n">
        <v>0.23277684076211</v>
      </c>
      <c r="Z742" s="19"/>
      <c r="AA742" s="19" t="n">
        <v>0.25276998468873</v>
      </c>
      <c r="AB742" s="19" t="n">
        <v>0.215072662398167</v>
      </c>
      <c r="AC742" s="19" t="n">
        <v>0.225387934815821</v>
      </c>
      <c r="AD742" s="19" t="n">
        <v>0.144748596458873</v>
      </c>
      <c r="AE742" s="19"/>
      <c r="AF742" s="19" t="n">
        <v>0.276176155636876</v>
      </c>
      <c r="AG742" s="19" t="n">
        <v>0.130315617215033</v>
      </c>
      <c r="AH742" s="19" t="n">
        <v>0.275803103040798</v>
      </c>
      <c r="AI742" s="19" t="n">
        <v>0.302841544235848</v>
      </c>
      <c r="AJ742" s="19" t="n">
        <v>0.0771643068420269</v>
      </c>
      <c r="AK742" s="19" t="n">
        <v>0.28760676659829</v>
      </c>
      <c r="AL742" s="19" t="n">
        <v>0.260539469112842</v>
      </c>
      <c r="AM742" s="19" t="n">
        <v>0</v>
      </c>
      <c r="AN742" s="19" t="n">
        <v>0.335227647751707</v>
      </c>
      <c r="AO742" s="19" t="n">
        <v>0.217001685132232</v>
      </c>
      <c r="AP742" s="19" t="n">
        <v>0.423326258860095</v>
      </c>
      <c r="AQ742" s="19" t="n">
        <v>0.189747587396029</v>
      </c>
      <c r="AR742" s="19" t="n">
        <v>0.220868605929793</v>
      </c>
      <c r="AS742" s="19" t="n">
        <v>0.535703186529213</v>
      </c>
      <c r="AT742" s="19" t="n">
        <v>0.296096190633258</v>
      </c>
      <c r="AU742" s="19" t="n">
        <v>1</v>
      </c>
      <c r="AV742" s="19" t="n">
        <v>0.801551750645389</v>
      </c>
      <c r="AW742" s="19" t="n">
        <v>0</v>
      </c>
      <c r="AX742" s="19" t="n">
        <v>1</v>
      </c>
    </row>
    <row r="743">
      <c r="B743" t="s">
        <v>349</v>
      </c>
      <c r="C743" s="19" t="n">
        <v>0.249398814623547</v>
      </c>
      <c r="D743" s="19" t="n">
        <v>0.270169685999225</v>
      </c>
      <c r="E743" s="19" t="n">
        <v>0.257923402940375</v>
      </c>
      <c r="F743" s="19" t="n">
        <v>0.283164962651547</v>
      </c>
      <c r="G743" s="19" t="n">
        <v>0.286362771578744</v>
      </c>
      <c r="H743" s="19" t="n">
        <v>0.224798688566669</v>
      </c>
      <c r="I743" s="19" t="n">
        <v>0.185027833316229</v>
      </c>
      <c r="J743" s="19"/>
      <c r="K743" s="19" t="n">
        <v>0.259079779315337</v>
      </c>
      <c r="L743" s="19" t="n">
        <v>0.241535408777994</v>
      </c>
      <c r="M743" s="19"/>
      <c r="N743" s="19" t="n">
        <v>0.223051018494282</v>
      </c>
      <c r="O743" s="19" t="n">
        <v>0.253613910675965</v>
      </c>
      <c r="P743" s="19" t="n">
        <v>0.313171105519818</v>
      </c>
      <c r="Q743" s="19" t="n">
        <v>0.224686315606565</v>
      </c>
      <c r="R743" s="19" t="n">
        <v>0.308959720835737</v>
      </c>
      <c r="S743" s="19" t="n">
        <v>0.254645689592517</v>
      </c>
      <c r="T743" s="19" t="n">
        <v>0.256386706217293</v>
      </c>
      <c r="U743" s="19" t="n">
        <v>0.237131019784672</v>
      </c>
      <c r="V743" s="19" t="n">
        <v>0.214443944533574</v>
      </c>
      <c r="W743" s="19" t="n">
        <v>0.233094063626044</v>
      </c>
      <c r="X743" s="19" t="n">
        <v>0.238714050788076</v>
      </c>
      <c r="Y743" s="19" t="n">
        <v>0.28247470717469</v>
      </c>
      <c r="Z743" s="19"/>
      <c r="AA743" s="19" t="n">
        <v>0.279502978882197</v>
      </c>
      <c r="AB743" s="19" t="n">
        <v>0.217572840860351</v>
      </c>
      <c r="AC743" s="19" t="n">
        <v>0.298815953132798</v>
      </c>
      <c r="AD743" s="19" t="n">
        <v>0.214832442864377</v>
      </c>
      <c r="AE743" s="19"/>
      <c r="AF743" s="19" t="n">
        <v>0.362203664853147</v>
      </c>
      <c r="AG743" s="19" t="n">
        <v>0.216292896554135</v>
      </c>
      <c r="AH743" s="19" t="n">
        <v>0.296539212674104</v>
      </c>
      <c r="AI743" s="19" t="n">
        <v>0.249453250822992</v>
      </c>
      <c r="AJ743" s="19" t="n">
        <v>0.321085174313494</v>
      </c>
      <c r="AK743" s="19" t="n">
        <v>0.307912901242211</v>
      </c>
      <c r="AL743" s="19" t="n">
        <v>0.266782659785912</v>
      </c>
      <c r="AM743" s="19" t="n">
        <v>0.534445761093102</v>
      </c>
      <c r="AN743" s="19" t="n">
        <v>0.300447459684166</v>
      </c>
      <c r="AO743" s="19" t="n">
        <v>0.203128854046006</v>
      </c>
      <c r="AP743" s="19" t="n">
        <v>0.122470256438182</v>
      </c>
      <c r="AQ743" s="19" t="n">
        <v>0.266440254149773</v>
      </c>
      <c r="AR743" s="19" t="n">
        <v>0.335089729783212</v>
      </c>
      <c r="AS743" s="19" t="n">
        <v>0</v>
      </c>
      <c r="AT743" s="19" t="n">
        <v>0</v>
      </c>
      <c r="AU743" s="19" t="n">
        <v>0</v>
      </c>
      <c r="AV743" s="19" t="n">
        <v>0</v>
      </c>
      <c r="AW743" s="19" t="n">
        <v>0.564142558982268</v>
      </c>
      <c r="AX743" s="19" t="n">
        <v>0</v>
      </c>
    </row>
    <row r="744">
      <c r="B744" t="s">
        <v>350</v>
      </c>
      <c r="C744" s="19" t="n">
        <v>0.176216267548094</v>
      </c>
      <c r="D744" s="19" t="n">
        <v>0.174691520232572</v>
      </c>
      <c r="E744" s="19" t="n">
        <v>0.171461297029837</v>
      </c>
      <c r="F744" s="19" t="n">
        <v>0.153699570659867</v>
      </c>
      <c r="G744" s="19" t="n">
        <v>0.131315536640406</v>
      </c>
      <c r="H744" s="19" t="n">
        <v>0.189385794287002</v>
      </c>
      <c r="I744" s="19" t="n">
        <v>0.229471404383574</v>
      </c>
      <c r="J744" s="19"/>
      <c r="K744" s="19" t="n">
        <v>0.164756420261346</v>
      </c>
      <c r="L744" s="19" t="n">
        <v>0.184925129375348</v>
      </c>
      <c r="M744" s="19"/>
      <c r="N744" s="19" t="n">
        <v>0.151294718281995</v>
      </c>
      <c r="O744" s="19" t="n">
        <v>0.209045690308406</v>
      </c>
      <c r="P744" s="19" t="n">
        <v>0.138783580414975</v>
      </c>
      <c r="Q744" s="19" t="n">
        <v>0.204599694344187</v>
      </c>
      <c r="R744" s="19" t="n">
        <v>0.164110796825786</v>
      </c>
      <c r="S744" s="19" t="n">
        <v>0.207274365024111</v>
      </c>
      <c r="T744" s="19" t="n">
        <v>0.132731228073756</v>
      </c>
      <c r="U744" s="19" t="n">
        <v>0.119507627079671</v>
      </c>
      <c r="V744" s="19" t="n">
        <v>0.18536601881118</v>
      </c>
      <c r="W744" s="19" t="n">
        <v>0.217528217066012</v>
      </c>
      <c r="X744" s="19" t="n">
        <v>0.228300530872975</v>
      </c>
      <c r="Y744" s="19" t="n">
        <v>0.0469914330750721</v>
      </c>
      <c r="Z744" s="19"/>
      <c r="AA744" s="19" t="n">
        <v>0.146558080329584</v>
      </c>
      <c r="AB744" s="19" t="n">
        <v>0.208782398277607</v>
      </c>
      <c r="AC744" s="19" t="n">
        <v>0.17618038736778</v>
      </c>
      <c r="AD744" s="19" t="n">
        <v>0.170693838071709</v>
      </c>
      <c r="AE744" s="19"/>
      <c r="AF744" s="19" t="n">
        <v>0.153245750097783</v>
      </c>
      <c r="AG744" s="19" t="n">
        <v>0.21214635767637</v>
      </c>
      <c r="AH744" s="19" t="n">
        <v>0.137246645848493</v>
      </c>
      <c r="AI744" s="19" t="n">
        <v>0.148132685302894</v>
      </c>
      <c r="AJ744" s="19" t="n">
        <v>0.234551031813791</v>
      </c>
      <c r="AK744" s="19" t="n">
        <v>0.151063255889084</v>
      </c>
      <c r="AL744" s="19" t="n">
        <v>0.148609264517831</v>
      </c>
      <c r="AM744" s="19" t="n">
        <v>0</v>
      </c>
      <c r="AN744" s="19" t="n">
        <v>0.0780474164029122</v>
      </c>
      <c r="AO744" s="19" t="n">
        <v>0.199159193064031</v>
      </c>
      <c r="AP744" s="19" t="n">
        <v>0.0847852197474512</v>
      </c>
      <c r="AQ744" s="19" t="n">
        <v>0.142521894548064</v>
      </c>
      <c r="AR744" s="19" t="n">
        <v>0.103593745404712</v>
      </c>
      <c r="AS744" s="19" t="n">
        <v>0.136758810321828</v>
      </c>
      <c r="AT744" s="19" t="n">
        <v>0.314801217298716</v>
      </c>
      <c r="AU744" s="19" t="n">
        <v>0</v>
      </c>
      <c r="AV744" s="19" t="n">
        <v>0</v>
      </c>
      <c r="AW744" s="19" t="n">
        <v>0.435857441017732</v>
      </c>
      <c r="AX744" s="19" t="n">
        <v>0</v>
      </c>
    </row>
    <row r="745">
      <c r="B745" t="s">
        <v>351</v>
      </c>
      <c r="C745" s="19" t="n">
        <v>0.217764978538903</v>
      </c>
      <c r="D745" s="19" t="n">
        <v>0.110305617212233</v>
      </c>
      <c r="E745" s="19" t="n">
        <v>0.0817678606729275</v>
      </c>
      <c r="F745" s="19" t="n">
        <v>0.125168859169086</v>
      </c>
      <c r="G745" s="19" t="n">
        <v>0.227121456537035</v>
      </c>
      <c r="H745" s="19" t="n">
        <v>0.312888471351173</v>
      </c>
      <c r="I745" s="19" t="n">
        <v>0.409785851357011</v>
      </c>
      <c r="J745" s="19"/>
      <c r="K745" s="19" t="n">
        <v>0.192067159418911</v>
      </c>
      <c r="L745" s="19" t="n">
        <v>0.23963592974162</v>
      </c>
      <c r="M745" s="19"/>
      <c r="N745" s="19" t="n">
        <v>0.16729326807962</v>
      </c>
      <c r="O745" s="19" t="n">
        <v>0.223964309072425</v>
      </c>
      <c r="P745" s="19" t="n">
        <v>0.190871942975088</v>
      </c>
      <c r="Q745" s="19" t="n">
        <v>0.220163280870192</v>
      </c>
      <c r="R745" s="19" t="n">
        <v>0.202337837815412</v>
      </c>
      <c r="S745" s="19" t="n">
        <v>0.190933983496535</v>
      </c>
      <c r="T745" s="19" t="n">
        <v>0.295866818013439</v>
      </c>
      <c r="U745" s="19" t="n">
        <v>0.205482381854262</v>
      </c>
      <c r="V745" s="19" t="n">
        <v>0.191144137518716</v>
      </c>
      <c r="W745" s="19" t="n">
        <v>0.300462241028057</v>
      </c>
      <c r="X745" s="19" t="n">
        <v>0.224357091591261</v>
      </c>
      <c r="Y745" s="19" t="n">
        <v>0.258569338320548</v>
      </c>
      <c r="Z745" s="19"/>
      <c r="AA745" s="19" t="n">
        <v>0.160107284920783</v>
      </c>
      <c r="AB745" s="19" t="n">
        <v>0.234406318294343</v>
      </c>
      <c r="AC745" s="19" t="n">
        <v>0.15761324332362</v>
      </c>
      <c r="AD745" s="19" t="n">
        <v>0.298097948760236</v>
      </c>
      <c r="AE745" s="19"/>
      <c r="AF745" s="19" t="n">
        <v>0.0683849882065096</v>
      </c>
      <c r="AG745" s="19" t="n">
        <v>0.351052614965533</v>
      </c>
      <c r="AH745" s="19" t="n">
        <v>0.163617353496645</v>
      </c>
      <c r="AI745" s="19" t="n">
        <v>0.0387407995341542</v>
      </c>
      <c r="AJ745" s="19" t="n">
        <v>0.132016868855638</v>
      </c>
      <c r="AK745" s="19" t="n">
        <v>0.0557851850564858</v>
      </c>
      <c r="AL745" s="19" t="n">
        <v>0.0623603782845726</v>
      </c>
      <c r="AM745" s="19" t="n">
        <v>0</v>
      </c>
      <c r="AN745" s="19" t="n">
        <v>0.13826049054349</v>
      </c>
      <c r="AO745" s="19" t="n">
        <v>0.161288955747052</v>
      </c>
      <c r="AP745" s="19" t="n">
        <v>0.205878892612614</v>
      </c>
      <c r="AQ745" s="19" t="n">
        <v>0.198589415976628</v>
      </c>
      <c r="AR745" s="19" t="n">
        <v>0.135715620138218</v>
      </c>
      <c r="AS745" s="19" t="n">
        <v>0</v>
      </c>
      <c r="AT745" s="19" t="n">
        <v>0</v>
      </c>
      <c r="AU745" s="19" t="n">
        <v>0</v>
      </c>
      <c r="AV745" s="19" t="n">
        <v>0</v>
      </c>
      <c r="AW745" s="19" t="n">
        <v>0</v>
      </c>
      <c r="AX745" s="19" t="n">
        <v>0</v>
      </c>
    </row>
    <row r="746">
      <c r="B746" t="s">
        <v>242</v>
      </c>
      <c r="C746" s="19" t="n">
        <v>0.0686052790397345</v>
      </c>
      <c r="D746" s="19" t="n">
        <v>0.159610308023968</v>
      </c>
      <c r="E746" s="19" t="n">
        <v>0.055995894936763</v>
      </c>
      <c r="F746" s="19" t="n">
        <v>0.0829989002479853</v>
      </c>
      <c r="G746" s="19" t="n">
        <v>0.0473220704029024</v>
      </c>
      <c r="H746" s="19" t="n">
        <v>0.0604065584417384</v>
      </c>
      <c r="I746" s="19" t="n">
        <v>0.0271471802210237</v>
      </c>
      <c r="J746" s="19"/>
      <c r="K746" s="19" t="n">
        <v>0.0469886684679734</v>
      </c>
      <c r="L746" s="19" t="n">
        <v>0.0868728447391886</v>
      </c>
      <c r="M746" s="19"/>
      <c r="N746" s="19" t="n">
        <v>0.0789177100613639</v>
      </c>
      <c r="O746" s="19" t="n">
        <v>0.0743834447578931</v>
      </c>
      <c r="P746" s="19" t="n">
        <v>0.0522462601697129</v>
      </c>
      <c r="Q746" s="19" t="n">
        <v>0.0675619914918022</v>
      </c>
      <c r="R746" s="19" t="n">
        <v>0.0411196487331739</v>
      </c>
      <c r="S746" s="19" t="n">
        <v>0.0872110259634949</v>
      </c>
      <c r="T746" s="19" t="n">
        <v>0.0974881131556147</v>
      </c>
      <c r="U746" s="19" t="n">
        <v>0.0632268122647906</v>
      </c>
      <c r="V746" s="19" t="n">
        <v>0.0411999880741709</v>
      </c>
      <c r="W746" s="19" t="n">
        <v>0.0637830019791588</v>
      </c>
      <c r="X746" s="19" t="n">
        <v>0.0609938127385231</v>
      </c>
      <c r="Y746" s="19" t="n">
        <v>0.100252194921731</v>
      </c>
      <c r="Z746" s="19"/>
      <c r="AA746" s="19" t="n">
        <v>0.0444848356123027</v>
      </c>
      <c r="AB746" s="19" t="n">
        <v>0.0584095801913457</v>
      </c>
      <c r="AC746" s="19" t="n">
        <v>0.0687497113722598</v>
      </c>
      <c r="AD746" s="19" t="n">
        <v>0.0947154931285098</v>
      </c>
      <c r="AE746" s="19"/>
      <c r="AF746" s="19" t="n">
        <v>0.0584154302363811</v>
      </c>
      <c r="AG746" s="19" t="n">
        <v>0.0465486278933142</v>
      </c>
      <c r="AH746" s="19" t="n">
        <v>0.0391459707607729</v>
      </c>
      <c r="AI746" s="19" t="n">
        <v>0.0513368562901865</v>
      </c>
      <c r="AJ746" s="19" t="n">
        <v>0.156478750956907</v>
      </c>
      <c r="AK746" s="19" t="n">
        <v>0</v>
      </c>
      <c r="AL746" s="19" t="n">
        <v>0.118692757881757</v>
      </c>
      <c r="AM746" s="19" t="n">
        <v>0</v>
      </c>
      <c r="AN746" s="19" t="n">
        <v>0.0516775712112857</v>
      </c>
      <c r="AO746" s="19" t="n">
        <v>0.12723981030533</v>
      </c>
      <c r="AP746" s="19" t="n">
        <v>0.0347998667725763</v>
      </c>
      <c r="AQ746" s="19" t="n">
        <v>0.132283565422755</v>
      </c>
      <c r="AR746" s="19" t="n">
        <v>0.100340822679551</v>
      </c>
      <c r="AS746" s="19" t="n">
        <v>0.229762154438869</v>
      </c>
      <c r="AT746" s="19" t="n">
        <v>0.389102592068026</v>
      </c>
      <c r="AU746" s="19" t="n">
        <v>0</v>
      </c>
      <c r="AV746" s="19" t="n">
        <v>0</v>
      </c>
      <c r="AW746" s="19" t="n">
        <v>0</v>
      </c>
      <c r="AX746" s="19" t="n">
        <v>0</v>
      </c>
    </row>
    <row r="747">
      <c r="C747" s="19"/>
      <c r="D747" s="19"/>
      <c r="E747" s="19"/>
      <c r="F747" s="19"/>
      <c r="G747" s="19"/>
      <c r="H747" s="19"/>
      <c r="I747" s="19"/>
      <c r="J747" s="19"/>
      <c r="K747" s="19"/>
      <c r="L747" s="19"/>
      <c r="M747" s="19"/>
      <c r="N747" s="19"/>
      <c r="O747" s="19"/>
      <c r="P747" s="19"/>
      <c r="Q747" s="19"/>
      <c r="R747" s="19"/>
      <c r="S747" s="19"/>
      <c r="T747" s="19"/>
      <c r="U747" s="19"/>
      <c r="V747" s="19"/>
      <c r="W747" s="19"/>
      <c r="X747" s="19"/>
      <c r="Y747" s="19"/>
      <c r="Z747" s="19"/>
      <c r="AA747" s="19"/>
      <c r="AB747" s="19"/>
      <c r="AC747" s="19"/>
      <c r="AD747" s="19"/>
      <c r="AE747" s="19"/>
      <c r="AF747" s="19"/>
      <c r="AG747" s="19"/>
      <c r="AH747" s="19"/>
      <c r="AI747" s="19"/>
      <c r="AJ747" s="19"/>
      <c r="AK747" s="19"/>
      <c r="AL747" s="19"/>
      <c r="AM747" s="19"/>
      <c r="AN747" s="19"/>
      <c r="AO747" s="19"/>
      <c r="AP747" s="19"/>
      <c r="AQ747" s="19"/>
      <c r="AR747" s="19"/>
      <c r="AS747" s="19"/>
      <c r="AT747" s="19"/>
      <c r="AU747" s="19"/>
      <c r="AV747" s="19"/>
      <c r="AW747" s="19"/>
      <c r="AX747" s="19"/>
    </row>
    <row r="748">
      <c r="B748" s="7" t="s">
        <v>360</v>
      </c>
      <c r="C748" s="19"/>
      <c r="D748" s="19"/>
      <c r="E748" s="19"/>
      <c r="F748" s="19"/>
      <c r="G748" s="19"/>
      <c r="H748" s="19"/>
      <c r="I748" s="19"/>
      <c r="J748" s="19"/>
      <c r="K748" s="19"/>
      <c r="L748" s="19"/>
      <c r="M748" s="19"/>
      <c r="N748" s="19"/>
      <c r="O748" s="19"/>
      <c r="P748" s="19"/>
      <c r="Q748" s="19"/>
      <c r="R748" s="19"/>
      <c r="S748" s="19"/>
      <c r="T748" s="19"/>
      <c r="U748" s="19"/>
      <c r="V748" s="19"/>
      <c r="W748" s="19"/>
      <c r="X748" s="19"/>
      <c r="Y748" s="19"/>
      <c r="Z748" s="19"/>
      <c r="AA748" s="19"/>
      <c r="AB748" s="19"/>
      <c r="AC748" s="19"/>
      <c r="AD748" s="19"/>
      <c r="AE748" s="19"/>
      <c r="AF748" s="19"/>
      <c r="AG748" s="19"/>
      <c r="AH748" s="19"/>
      <c r="AI748" s="19"/>
      <c r="AJ748" s="19"/>
      <c r="AK748" s="19"/>
      <c r="AL748" s="19"/>
      <c r="AM748" s="19"/>
      <c r="AN748" s="19"/>
      <c r="AO748" s="19"/>
      <c r="AP748" s="19"/>
      <c r="AQ748" s="19"/>
      <c r="AR748" s="19"/>
      <c r="AS748" s="19"/>
      <c r="AT748" s="19"/>
      <c r="AU748" s="19"/>
      <c r="AV748" s="19"/>
      <c r="AW748" s="19"/>
      <c r="AX748" s="19"/>
    </row>
    <row r="749">
      <c r="B749" s="23" t="s">
        <v>353</v>
      </c>
      <c r="C749" s="19"/>
      <c r="D749" s="19"/>
      <c r="E749" s="19"/>
      <c r="F749" s="19"/>
      <c r="G749" s="19"/>
      <c r="H749" s="19"/>
      <c r="I749" s="19"/>
      <c r="J749" s="19"/>
      <c r="K749" s="19"/>
      <c r="L749" s="19"/>
      <c r="M749" s="19"/>
      <c r="N749" s="19"/>
      <c r="O749" s="19"/>
      <c r="P749" s="19"/>
      <c r="Q749" s="19"/>
      <c r="R749" s="19"/>
      <c r="S749" s="19"/>
      <c r="T749" s="19"/>
      <c r="U749" s="19"/>
      <c r="V749" s="19"/>
      <c r="W749" s="19"/>
      <c r="X749" s="19"/>
      <c r="Y749" s="19"/>
      <c r="Z749" s="19"/>
      <c r="AA749" s="19"/>
      <c r="AB749" s="19"/>
      <c r="AC749" s="19"/>
      <c r="AD749" s="19"/>
      <c r="AE749" s="19"/>
      <c r="AF749" s="19"/>
      <c r="AG749" s="19"/>
      <c r="AH749" s="19"/>
      <c r="AI749" s="19"/>
      <c r="AJ749" s="19"/>
      <c r="AK749" s="19"/>
      <c r="AL749" s="19"/>
      <c r="AM749" s="19"/>
      <c r="AN749" s="19"/>
      <c r="AO749" s="19"/>
      <c r="AP749" s="19"/>
      <c r="AQ749" s="19"/>
      <c r="AR749" s="19"/>
      <c r="AS749" s="19"/>
      <c r="AT749" s="19"/>
      <c r="AU749" s="19"/>
      <c r="AV749" s="19"/>
      <c r="AW749" s="19"/>
      <c r="AX749" s="19"/>
    </row>
    <row r="750">
      <c r="B750" t="s">
        <v>347</v>
      </c>
      <c r="C750" s="19" t="n">
        <v>0.095187577522855</v>
      </c>
      <c r="D750" s="19" t="n">
        <v>0.0948835972113885</v>
      </c>
      <c r="E750" s="19" t="n">
        <v>0.155232447241138</v>
      </c>
      <c r="F750" s="19" t="n">
        <v>0.157742485029055</v>
      </c>
      <c r="G750" s="19" t="n">
        <v>0.0643867411511518</v>
      </c>
      <c r="H750" s="19" t="n">
        <v>0.0600044673511441</v>
      </c>
      <c r="I750" s="19" t="n">
        <v>0.0386330262555672</v>
      </c>
      <c r="J750" s="19"/>
      <c r="K750" s="19" t="n">
        <v>0.128655468998939</v>
      </c>
      <c r="L750" s="19" t="n">
        <v>0.0660563539729318</v>
      </c>
      <c r="M750" s="19"/>
      <c r="N750" s="19" t="n">
        <v>0.181412999931284</v>
      </c>
      <c r="O750" s="19" t="n">
        <v>0.0628143444317221</v>
      </c>
      <c r="P750" s="19" t="n">
        <v>0.129445877488747</v>
      </c>
      <c r="Q750" s="19" t="n">
        <v>0.0625320542352408</v>
      </c>
      <c r="R750" s="19" t="n">
        <v>0.0799677221626517</v>
      </c>
      <c r="S750" s="19" t="n">
        <v>0.0890290629046513</v>
      </c>
      <c r="T750" s="19" t="n">
        <v>0.0492785781148868</v>
      </c>
      <c r="U750" s="19" t="n">
        <v>0.0733119948963504</v>
      </c>
      <c r="V750" s="19" t="n">
        <v>0.0999532554894018</v>
      </c>
      <c r="W750" s="19" t="n">
        <v>0.068495532714381</v>
      </c>
      <c r="X750" s="19" t="n">
        <v>0.0863748018710604</v>
      </c>
      <c r="Y750" s="19" t="n">
        <v>0.141408454807281</v>
      </c>
      <c r="Z750" s="19"/>
      <c r="AA750" s="19" t="n">
        <v>0.16822357886555</v>
      </c>
      <c r="AB750" s="19" t="n">
        <v>0.0797353416273842</v>
      </c>
      <c r="AC750" s="19" t="n">
        <v>0.072004342960325</v>
      </c>
      <c r="AD750" s="19" t="n">
        <v>0.0651045385984184</v>
      </c>
      <c r="AE750" s="19"/>
      <c r="AF750" s="19" t="n">
        <v>0.104211628975453</v>
      </c>
      <c r="AG750" s="19" t="n">
        <v>0.038158070112742</v>
      </c>
      <c r="AH750" s="19" t="n">
        <v>0.113544478818921</v>
      </c>
      <c r="AI750" s="19" t="n">
        <v>0.314029601348408</v>
      </c>
      <c r="AJ750" s="19" t="n">
        <v>0.120734451068348</v>
      </c>
      <c r="AK750" s="19" t="n">
        <v>0.2790166986699</v>
      </c>
      <c r="AL750" s="19" t="n">
        <v>0.154536665937763</v>
      </c>
      <c r="AM750" s="19" t="n">
        <v>0</v>
      </c>
      <c r="AN750" s="19" t="n">
        <v>0.15404708693224</v>
      </c>
      <c r="AO750" s="19" t="n">
        <v>0.0762584961783041</v>
      </c>
      <c r="AP750" s="19" t="n">
        <v>0.0614395427945974</v>
      </c>
      <c r="AQ750" s="19" t="n">
        <v>0.0587002520556733</v>
      </c>
      <c r="AR750" s="19" t="n">
        <v>0.116636466683972</v>
      </c>
      <c r="AS750" s="19" t="n">
        <v>0.116819100626715</v>
      </c>
      <c r="AT750" s="19" t="n">
        <v>0</v>
      </c>
      <c r="AU750" s="19" t="n">
        <v>0</v>
      </c>
      <c r="AV750" s="19" t="n">
        <v>0.472257849338666</v>
      </c>
      <c r="AW750" s="19" t="n">
        <v>0</v>
      </c>
      <c r="AX750" s="19" t="n">
        <v>0.359021199733292</v>
      </c>
    </row>
    <row r="751">
      <c r="B751" t="s">
        <v>348</v>
      </c>
      <c r="C751" s="19" t="n">
        <v>0.181521759852256</v>
      </c>
      <c r="D751" s="19" t="n">
        <v>0.227087182966078</v>
      </c>
      <c r="E751" s="19" t="n">
        <v>0.285999095074515</v>
      </c>
      <c r="F751" s="19" t="n">
        <v>0.20016712165354</v>
      </c>
      <c r="G751" s="19" t="n">
        <v>0.204151841426052</v>
      </c>
      <c r="H751" s="19" t="n">
        <v>0.100158044028543</v>
      </c>
      <c r="I751" s="19" t="n">
        <v>0.076511308279414</v>
      </c>
      <c r="J751" s="19"/>
      <c r="K751" s="19" t="n">
        <v>0.209766951843614</v>
      </c>
      <c r="L751" s="19" t="n">
        <v>0.157044431132733</v>
      </c>
      <c r="M751" s="19"/>
      <c r="N751" s="19" t="n">
        <v>0.252005328058853</v>
      </c>
      <c r="O751" s="19" t="n">
        <v>0.124715513676868</v>
      </c>
      <c r="P751" s="19" t="n">
        <v>0.176210690454772</v>
      </c>
      <c r="Q751" s="19" t="n">
        <v>0.168053138042246</v>
      </c>
      <c r="R751" s="19" t="n">
        <v>0.207098035706083</v>
      </c>
      <c r="S751" s="19" t="n">
        <v>0.12322988625269</v>
      </c>
      <c r="T751" s="19" t="n">
        <v>0.172170691008217</v>
      </c>
      <c r="U751" s="19" t="n">
        <v>0.228856079894333</v>
      </c>
      <c r="V751" s="19" t="n">
        <v>0.183443321500156</v>
      </c>
      <c r="W751" s="19" t="n">
        <v>0.164932962710657</v>
      </c>
      <c r="X751" s="19" t="n">
        <v>0.209415489720305</v>
      </c>
      <c r="Y751" s="19" t="n">
        <v>0.240589205854358</v>
      </c>
      <c r="Z751" s="19"/>
      <c r="AA751" s="19" t="n">
        <v>0.227431629377785</v>
      </c>
      <c r="AB751" s="19" t="n">
        <v>0.158361773758447</v>
      </c>
      <c r="AC751" s="19" t="n">
        <v>0.203824790321396</v>
      </c>
      <c r="AD751" s="19" t="n">
        <v>0.142498346499727</v>
      </c>
      <c r="AE751" s="19"/>
      <c r="AF751" s="19" t="n">
        <v>0.259331830226889</v>
      </c>
      <c r="AG751" s="19" t="n">
        <v>0.0952546949336483</v>
      </c>
      <c r="AH751" s="19" t="n">
        <v>0.183825320567929</v>
      </c>
      <c r="AI751" s="19" t="n">
        <v>0.353541108503636</v>
      </c>
      <c r="AJ751" s="19" t="n">
        <v>0.13881250198011</v>
      </c>
      <c r="AK751" s="19" t="n">
        <v>0.288346128351881</v>
      </c>
      <c r="AL751" s="19" t="n">
        <v>0.246600128758028</v>
      </c>
      <c r="AM751" s="19" t="n">
        <v>1</v>
      </c>
      <c r="AN751" s="19" t="n">
        <v>0.302916547994859</v>
      </c>
      <c r="AO751" s="19" t="n">
        <v>0.208738379407492</v>
      </c>
      <c r="AP751" s="19" t="n">
        <v>0.326389164607283</v>
      </c>
      <c r="AQ751" s="19" t="n">
        <v>0.178620943204693</v>
      </c>
      <c r="AR751" s="19" t="n">
        <v>0.12947746010655</v>
      </c>
      <c r="AS751" s="19" t="n">
        <v>0.258461119972429</v>
      </c>
      <c r="AT751" s="19" t="n">
        <v>0</v>
      </c>
      <c r="AU751" s="19" t="n">
        <v>0.495619982425437</v>
      </c>
      <c r="AV751" s="19" t="n">
        <v>0.527742150661334</v>
      </c>
      <c r="AW751" s="19" t="n">
        <v>0</v>
      </c>
      <c r="AX751" s="19" t="n">
        <v>0.335545988637811</v>
      </c>
    </row>
    <row r="752">
      <c r="B752" t="s">
        <v>349</v>
      </c>
      <c r="C752" s="19" t="n">
        <v>0.227716410641668</v>
      </c>
      <c r="D752" s="19" t="n">
        <v>0.285825543722058</v>
      </c>
      <c r="E752" s="19" t="n">
        <v>0.256582531497683</v>
      </c>
      <c r="F752" s="19" t="n">
        <v>0.233922852151183</v>
      </c>
      <c r="G752" s="19" t="n">
        <v>0.258156970294614</v>
      </c>
      <c r="H752" s="19" t="n">
        <v>0.204097720919509</v>
      </c>
      <c r="I752" s="19" t="n">
        <v>0.143349565769674</v>
      </c>
      <c r="J752" s="19"/>
      <c r="K752" s="19" t="n">
        <v>0.245963849469185</v>
      </c>
      <c r="L752" s="19" t="n">
        <v>0.212020963583212</v>
      </c>
      <c r="M752" s="19"/>
      <c r="N752" s="19" t="n">
        <v>0.214794778439406</v>
      </c>
      <c r="O752" s="19" t="n">
        <v>0.262429934274852</v>
      </c>
      <c r="P752" s="19" t="n">
        <v>0.250418967592815</v>
      </c>
      <c r="Q752" s="19" t="n">
        <v>0.228040565599238</v>
      </c>
      <c r="R752" s="19" t="n">
        <v>0.252233519176797</v>
      </c>
      <c r="S752" s="19" t="n">
        <v>0.226229146641627</v>
      </c>
      <c r="T752" s="19" t="n">
        <v>0.212547592732209</v>
      </c>
      <c r="U752" s="19" t="n">
        <v>0.218480462464041</v>
      </c>
      <c r="V752" s="19" t="n">
        <v>0.209191169794761</v>
      </c>
      <c r="W752" s="19" t="n">
        <v>0.225820430342837</v>
      </c>
      <c r="X752" s="19" t="n">
        <v>0.190860180538929</v>
      </c>
      <c r="Y752" s="19" t="n">
        <v>0.216629178146038</v>
      </c>
      <c r="Z752" s="19"/>
      <c r="AA752" s="19" t="n">
        <v>0.234625404822474</v>
      </c>
      <c r="AB752" s="19" t="n">
        <v>0.21013005839496</v>
      </c>
      <c r="AC752" s="19" t="n">
        <v>0.29461374294362</v>
      </c>
      <c r="AD752" s="19" t="n">
        <v>0.183931655688765</v>
      </c>
      <c r="AE752" s="19"/>
      <c r="AF752" s="19" t="n">
        <v>0.399675362513437</v>
      </c>
      <c r="AG752" s="19" t="n">
        <v>0.173178824743509</v>
      </c>
      <c r="AH752" s="19" t="n">
        <v>0.274266416051875</v>
      </c>
      <c r="AI752" s="19" t="n">
        <v>0.202826306052074</v>
      </c>
      <c r="AJ752" s="19" t="n">
        <v>0.227530108107051</v>
      </c>
      <c r="AK752" s="19" t="n">
        <v>0.189231174844878</v>
      </c>
      <c r="AL752" s="19" t="n">
        <v>0.268890155306622</v>
      </c>
      <c r="AM752" s="19" t="n">
        <v>0</v>
      </c>
      <c r="AN752" s="19" t="n">
        <v>0.273001348249803</v>
      </c>
      <c r="AO752" s="19" t="n">
        <v>0.202038102257764</v>
      </c>
      <c r="AP752" s="19" t="n">
        <v>0.300475992147365</v>
      </c>
      <c r="AQ752" s="19" t="n">
        <v>0.293926203049424</v>
      </c>
      <c r="AR752" s="19" t="n">
        <v>0.374395339326817</v>
      </c>
      <c r="AS752" s="19" t="n">
        <v>0.132757993841202</v>
      </c>
      <c r="AT752" s="19" t="n">
        <v>0</v>
      </c>
      <c r="AU752" s="19" t="n">
        <v>0.504380017574563</v>
      </c>
      <c r="AV752" s="19" t="n">
        <v>0</v>
      </c>
      <c r="AW752" s="19" t="n">
        <v>0</v>
      </c>
      <c r="AX752" s="19" t="n">
        <v>0.305432811628896</v>
      </c>
    </row>
    <row r="753">
      <c r="B753" t="s">
        <v>350</v>
      </c>
      <c r="C753" s="19" t="n">
        <v>0.18249929644292</v>
      </c>
      <c r="D753" s="19" t="n">
        <v>0.144208651771742</v>
      </c>
      <c r="E753" s="19" t="n">
        <v>0.164452873638594</v>
      </c>
      <c r="F753" s="19" t="n">
        <v>0.17077914851211</v>
      </c>
      <c r="G753" s="19" t="n">
        <v>0.175131256604408</v>
      </c>
      <c r="H753" s="19" t="n">
        <v>0.210463876974219</v>
      </c>
      <c r="I753" s="19" t="n">
        <v>0.223557083957472</v>
      </c>
      <c r="J753" s="19"/>
      <c r="K753" s="19" t="n">
        <v>0.172383727201977</v>
      </c>
      <c r="L753" s="19" t="n">
        <v>0.190462787078117</v>
      </c>
      <c r="M753" s="19"/>
      <c r="N753" s="19" t="n">
        <v>0.127540635746597</v>
      </c>
      <c r="O753" s="19" t="n">
        <v>0.222228139455581</v>
      </c>
      <c r="P753" s="19" t="n">
        <v>0.131368117590932</v>
      </c>
      <c r="Q753" s="19" t="n">
        <v>0.22256311253897</v>
      </c>
      <c r="R753" s="19" t="n">
        <v>0.177008182589266</v>
      </c>
      <c r="S753" s="19" t="n">
        <v>0.213588206206736</v>
      </c>
      <c r="T753" s="19" t="n">
        <v>0.140638865353459</v>
      </c>
      <c r="U753" s="19" t="n">
        <v>0.180519704810935</v>
      </c>
      <c r="V753" s="19" t="n">
        <v>0.223296381250724</v>
      </c>
      <c r="W753" s="19" t="n">
        <v>0.172203427101811</v>
      </c>
      <c r="X753" s="19" t="n">
        <v>0.209171711129552</v>
      </c>
      <c r="Y753" s="19" t="n">
        <v>0.138177262066723</v>
      </c>
      <c r="Z753" s="19"/>
      <c r="AA753" s="19" t="n">
        <v>0.152263922577212</v>
      </c>
      <c r="AB753" s="19" t="n">
        <v>0.210718494119121</v>
      </c>
      <c r="AC753" s="19" t="n">
        <v>0.168391406981847</v>
      </c>
      <c r="AD753" s="19" t="n">
        <v>0.194783962018305</v>
      </c>
      <c r="AE753" s="19"/>
      <c r="AF753" s="19" t="n">
        <v>0.130058093903926</v>
      </c>
      <c r="AG753" s="19" t="n">
        <v>0.230443210417067</v>
      </c>
      <c r="AH753" s="19" t="n">
        <v>0.194760672621487</v>
      </c>
      <c r="AI753" s="19" t="n">
        <v>0.108323954513089</v>
      </c>
      <c r="AJ753" s="19" t="n">
        <v>0.213483766778362</v>
      </c>
      <c r="AK753" s="19" t="n">
        <v>0.207503365082735</v>
      </c>
      <c r="AL753" s="19" t="n">
        <v>0.154988535431452</v>
      </c>
      <c r="AM753" s="19" t="n">
        <v>0</v>
      </c>
      <c r="AN753" s="19" t="n">
        <v>0.0853787697087852</v>
      </c>
      <c r="AO753" s="19" t="n">
        <v>0.208040983465472</v>
      </c>
      <c r="AP753" s="19" t="n">
        <v>0.101520487411966</v>
      </c>
      <c r="AQ753" s="19" t="n">
        <v>0.10387591809207</v>
      </c>
      <c r="AR753" s="19" t="n">
        <v>0.115745163207555</v>
      </c>
      <c r="AS753" s="19" t="n">
        <v>0.268921217919764</v>
      </c>
      <c r="AT753" s="19" t="n">
        <v>0</v>
      </c>
      <c r="AU753" s="19" t="n">
        <v>0</v>
      </c>
      <c r="AV753" s="19" t="n">
        <v>0</v>
      </c>
      <c r="AW753" s="19" t="n">
        <v>0</v>
      </c>
      <c r="AX753" s="19" t="n">
        <v>0</v>
      </c>
    </row>
    <row r="754">
      <c r="B754" t="s">
        <v>351</v>
      </c>
      <c r="C754" s="19" t="n">
        <v>0.240466196888698</v>
      </c>
      <c r="D754" s="19" t="n">
        <v>0.104595312242789</v>
      </c>
      <c r="E754" s="19" t="n">
        <v>0.082028566018485</v>
      </c>
      <c r="F754" s="19" t="n">
        <v>0.143889010710252</v>
      </c>
      <c r="G754" s="19" t="n">
        <v>0.238304450496964</v>
      </c>
      <c r="H754" s="19" t="n">
        <v>0.357672597830719</v>
      </c>
      <c r="I754" s="19" t="n">
        <v>0.485709208423954</v>
      </c>
      <c r="J754" s="19"/>
      <c r="K754" s="19" t="n">
        <v>0.197738518801192</v>
      </c>
      <c r="L754" s="19" t="n">
        <v>0.278043484337215</v>
      </c>
      <c r="M754" s="19"/>
      <c r="N754" s="19" t="n">
        <v>0.149895207275813</v>
      </c>
      <c r="O754" s="19" t="n">
        <v>0.252195151449835</v>
      </c>
      <c r="P754" s="19" t="n">
        <v>0.226951020664795</v>
      </c>
      <c r="Q754" s="19" t="n">
        <v>0.24964653097347</v>
      </c>
      <c r="R754" s="19" t="n">
        <v>0.253473831498039</v>
      </c>
      <c r="S754" s="19" t="n">
        <v>0.257594901423008</v>
      </c>
      <c r="T754" s="19" t="n">
        <v>0.306935014840633</v>
      </c>
      <c r="U754" s="19" t="n">
        <v>0.224557570153158</v>
      </c>
      <c r="V754" s="19" t="n">
        <v>0.241500473599127</v>
      </c>
      <c r="W754" s="19" t="n">
        <v>0.29264639912188</v>
      </c>
      <c r="X754" s="19" t="n">
        <v>0.245496333516781</v>
      </c>
      <c r="Y754" s="19" t="n">
        <v>0.195257167745123</v>
      </c>
      <c r="Z754" s="19"/>
      <c r="AA754" s="19" t="n">
        <v>0.167961745005738</v>
      </c>
      <c r="AB754" s="19" t="n">
        <v>0.263944683459043</v>
      </c>
      <c r="AC754" s="19" t="n">
        <v>0.197556871365063</v>
      </c>
      <c r="AD754" s="19" t="n">
        <v>0.319440681625673</v>
      </c>
      <c r="AE754" s="19"/>
      <c r="AF754" s="19" t="n">
        <v>0.0529362946879408</v>
      </c>
      <c r="AG754" s="19" t="n">
        <v>0.412399611935519</v>
      </c>
      <c r="AH754" s="19" t="n">
        <v>0.150137334448321</v>
      </c>
      <c r="AI754" s="19" t="n">
        <v>0.0109720751170536</v>
      </c>
      <c r="AJ754" s="19" t="n">
        <v>0.139389464884887</v>
      </c>
      <c r="AK754" s="19" t="n">
        <v>0.0180919988369225</v>
      </c>
      <c r="AL754" s="19" t="n">
        <v>0.0920558931587568</v>
      </c>
      <c r="AM754" s="19" t="n">
        <v>0</v>
      </c>
      <c r="AN754" s="19" t="n">
        <v>0.131575867580447</v>
      </c>
      <c r="AO754" s="19" t="n">
        <v>0.168026213595618</v>
      </c>
      <c r="AP754" s="19" t="n">
        <v>0.0900425467348805</v>
      </c>
      <c r="AQ754" s="19" t="n">
        <v>0.221185674014751</v>
      </c>
      <c r="AR754" s="19" t="n">
        <v>0.151634893992335</v>
      </c>
      <c r="AS754" s="19" t="n">
        <v>0.115992998440063</v>
      </c>
      <c r="AT754" s="19" t="n">
        <v>0</v>
      </c>
      <c r="AU754" s="19" t="n">
        <v>0</v>
      </c>
      <c r="AV754" s="19" t="n">
        <v>0</v>
      </c>
      <c r="AW754" s="19" t="n">
        <v>1</v>
      </c>
      <c r="AX754" s="19" t="n">
        <v>0</v>
      </c>
    </row>
    <row r="755">
      <c r="B755" t="s">
        <v>242</v>
      </c>
      <c r="C755" s="19" t="n">
        <v>0.0726087586516029</v>
      </c>
      <c r="D755" s="19" t="n">
        <v>0.143399712085944</v>
      </c>
      <c r="E755" s="19" t="n">
        <v>0.0557044865295846</v>
      </c>
      <c r="F755" s="19" t="n">
        <v>0.0934993819438602</v>
      </c>
      <c r="G755" s="19" t="n">
        <v>0.0598687400268103</v>
      </c>
      <c r="H755" s="19" t="n">
        <v>0.0676032928958658</v>
      </c>
      <c r="I755" s="19" t="n">
        <v>0.0322398073139193</v>
      </c>
      <c r="J755" s="19"/>
      <c r="K755" s="19" t="n">
        <v>0.045491483685092</v>
      </c>
      <c r="L755" s="19" t="n">
        <v>0.0963719798957915</v>
      </c>
      <c r="M755" s="19"/>
      <c r="N755" s="19" t="n">
        <v>0.0743510505480471</v>
      </c>
      <c r="O755" s="19" t="n">
        <v>0.0756169167111428</v>
      </c>
      <c r="P755" s="19" t="n">
        <v>0.0856053262079395</v>
      </c>
      <c r="Q755" s="19" t="n">
        <v>0.0691645986108356</v>
      </c>
      <c r="R755" s="19" t="n">
        <v>0.0302187088671634</v>
      </c>
      <c r="S755" s="19" t="n">
        <v>0.0903287965712876</v>
      </c>
      <c r="T755" s="19" t="n">
        <v>0.118429257950595</v>
      </c>
      <c r="U755" s="19" t="n">
        <v>0.0742741877811834</v>
      </c>
      <c r="V755" s="19" t="n">
        <v>0.04261539836583</v>
      </c>
      <c r="W755" s="19" t="n">
        <v>0.0759012480084331</v>
      </c>
      <c r="X755" s="19" t="n">
        <v>0.0586814832233727</v>
      </c>
      <c r="Y755" s="19" t="n">
        <v>0.0679387313804763</v>
      </c>
      <c r="Z755" s="19"/>
      <c r="AA755" s="19" t="n">
        <v>0.049493719351241</v>
      </c>
      <c r="AB755" s="19" t="n">
        <v>0.0771096486410442</v>
      </c>
      <c r="AC755" s="19" t="n">
        <v>0.0636088454277482</v>
      </c>
      <c r="AD755" s="19" t="n">
        <v>0.0942408155691122</v>
      </c>
      <c r="AE755" s="19"/>
      <c r="AF755" s="19" t="n">
        <v>0.053786789692354</v>
      </c>
      <c r="AG755" s="19" t="n">
        <v>0.050565587857514</v>
      </c>
      <c r="AH755" s="19" t="n">
        <v>0.0834657774914679</v>
      </c>
      <c r="AI755" s="19" t="n">
        <v>0.0103069544657389</v>
      </c>
      <c r="AJ755" s="19" t="n">
        <v>0.160049707181242</v>
      </c>
      <c r="AK755" s="19" t="n">
        <v>0.0178106342136834</v>
      </c>
      <c r="AL755" s="19" t="n">
        <v>0.0829286214073769</v>
      </c>
      <c r="AM755" s="19" t="n">
        <v>0</v>
      </c>
      <c r="AN755" s="19" t="n">
        <v>0.0530803795338665</v>
      </c>
      <c r="AO755" s="19" t="n">
        <v>0.13689782509535</v>
      </c>
      <c r="AP755" s="19" t="n">
        <v>0.120132266303908</v>
      </c>
      <c r="AQ755" s="19" t="n">
        <v>0.143691009583389</v>
      </c>
      <c r="AR755" s="19" t="n">
        <v>0.112110676682771</v>
      </c>
      <c r="AS755" s="19" t="n">
        <v>0.107047569199827</v>
      </c>
      <c r="AT755" s="19" t="n">
        <v>1</v>
      </c>
      <c r="AU755" s="19" t="n">
        <v>0</v>
      </c>
      <c r="AV755" s="19" t="n">
        <v>0</v>
      </c>
      <c r="AW755" s="19" t="n">
        <v>0</v>
      </c>
      <c r="AX755" s="19" t="n">
        <v>0</v>
      </c>
    </row>
    <row r="756">
      <c r="C756" s="19"/>
      <c r="D756" s="19"/>
      <c r="E756" s="19"/>
      <c r="F756" s="19"/>
      <c r="G756" s="19"/>
      <c r="H756" s="19"/>
      <c r="I756" s="19"/>
      <c r="J756" s="19"/>
      <c r="K756" s="19"/>
      <c r="L756" s="19"/>
      <c r="M756" s="19"/>
      <c r="N756" s="19"/>
      <c r="O756" s="19"/>
      <c r="P756" s="19"/>
      <c r="Q756" s="19"/>
      <c r="R756" s="19"/>
      <c r="S756" s="19"/>
      <c r="T756" s="19"/>
      <c r="U756" s="19"/>
      <c r="V756" s="19"/>
      <c r="W756" s="19"/>
      <c r="X756" s="19"/>
      <c r="Y756" s="19"/>
      <c r="Z756" s="19"/>
      <c r="AA756" s="19"/>
      <c r="AB756" s="19"/>
      <c r="AC756" s="19"/>
      <c r="AD756" s="19"/>
      <c r="AE756" s="19"/>
      <c r="AF756" s="19"/>
      <c r="AG756" s="19"/>
      <c r="AH756" s="19"/>
      <c r="AI756" s="19"/>
      <c r="AJ756" s="19"/>
      <c r="AK756" s="19"/>
      <c r="AL756" s="19"/>
      <c r="AM756" s="19"/>
      <c r="AN756" s="19"/>
      <c r="AO756" s="19"/>
      <c r="AP756" s="19"/>
      <c r="AQ756" s="19"/>
      <c r="AR756" s="19"/>
      <c r="AS756" s="19"/>
      <c r="AT756" s="19"/>
      <c r="AU756" s="19"/>
      <c r="AV756" s="19"/>
      <c r="AW756" s="19"/>
      <c r="AX756" s="19"/>
    </row>
    <row r="757">
      <c r="B757" s="7" t="s">
        <v>361</v>
      </c>
      <c r="C757" s="19"/>
      <c r="D757" s="19"/>
      <c r="E757" s="19"/>
      <c r="F757" s="19"/>
      <c r="G757" s="19"/>
      <c r="H757" s="19"/>
      <c r="I757" s="19"/>
      <c r="J757" s="19"/>
      <c r="K757" s="19"/>
      <c r="L757" s="19"/>
      <c r="M757" s="19"/>
      <c r="N757" s="19"/>
      <c r="O757" s="19"/>
      <c r="P757" s="19"/>
      <c r="Q757" s="19"/>
      <c r="R757" s="19"/>
      <c r="S757" s="19"/>
      <c r="T757" s="19"/>
      <c r="U757" s="19"/>
      <c r="V757" s="19"/>
      <c r="W757" s="19"/>
      <c r="X757" s="19"/>
      <c r="Y757" s="19"/>
      <c r="Z757" s="19"/>
      <c r="AA757" s="19"/>
      <c r="AB757" s="19"/>
      <c r="AC757" s="19"/>
      <c r="AD757" s="19"/>
      <c r="AE757" s="19"/>
      <c r="AF757" s="19"/>
      <c r="AG757" s="19"/>
      <c r="AH757" s="19"/>
      <c r="AI757" s="19"/>
      <c r="AJ757" s="19"/>
      <c r="AK757" s="19"/>
      <c r="AL757" s="19"/>
      <c r="AM757" s="19"/>
      <c r="AN757" s="19"/>
      <c r="AO757" s="19"/>
      <c r="AP757" s="19"/>
      <c r="AQ757" s="19"/>
      <c r="AR757" s="19"/>
      <c r="AS757" s="19"/>
      <c r="AT757" s="19"/>
      <c r="AU757" s="19"/>
      <c r="AV757" s="19"/>
      <c r="AW757" s="19"/>
      <c r="AX757" s="19"/>
    </row>
    <row r="758">
      <c r="B758" s="23" t="s">
        <v>353</v>
      </c>
      <c r="C758" s="19"/>
      <c r="D758" s="19"/>
      <c r="E758" s="19"/>
      <c r="F758" s="19"/>
      <c r="G758" s="19"/>
      <c r="H758" s="19"/>
      <c r="I758" s="19"/>
      <c r="J758" s="19"/>
      <c r="K758" s="19"/>
      <c r="L758" s="19"/>
      <c r="M758" s="19"/>
      <c r="N758" s="19"/>
      <c r="O758" s="19"/>
      <c r="P758" s="19"/>
      <c r="Q758" s="19"/>
      <c r="R758" s="19"/>
      <c r="S758" s="19"/>
      <c r="T758" s="19"/>
      <c r="U758" s="19"/>
      <c r="V758" s="19"/>
      <c r="W758" s="19"/>
      <c r="X758" s="19"/>
      <c r="Y758" s="19"/>
      <c r="Z758" s="19"/>
      <c r="AA758" s="19"/>
      <c r="AB758" s="19"/>
      <c r="AC758" s="19"/>
      <c r="AD758" s="19"/>
      <c r="AE758" s="19"/>
      <c r="AF758" s="19"/>
      <c r="AG758" s="19"/>
      <c r="AH758" s="19"/>
      <c r="AI758" s="19"/>
      <c r="AJ758" s="19"/>
      <c r="AK758" s="19"/>
      <c r="AL758" s="19"/>
      <c r="AM758" s="19"/>
      <c r="AN758" s="19"/>
      <c r="AO758" s="19"/>
      <c r="AP758" s="19"/>
      <c r="AQ758" s="19"/>
      <c r="AR758" s="19"/>
      <c r="AS758" s="19"/>
      <c r="AT758" s="19"/>
      <c r="AU758" s="19"/>
      <c r="AV758" s="19"/>
      <c r="AW758" s="19"/>
      <c r="AX758" s="19"/>
    </row>
    <row r="759">
      <c r="B759" t="s">
        <v>347</v>
      </c>
      <c r="C759" s="19" t="n">
        <v>0.0901746289265889</v>
      </c>
      <c r="D759" s="19" t="n">
        <v>0.104430028866476</v>
      </c>
      <c r="E759" s="19" t="n">
        <v>0.145471410736145</v>
      </c>
      <c r="F759" s="19" t="n">
        <v>0.140750835926467</v>
      </c>
      <c r="G759" s="19" t="n">
        <v>0.0580863810029399</v>
      </c>
      <c r="H759" s="19" t="n">
        <v>0.060318616975698</v>
      </c>
      <c r="I759" s="19" t="n">
        <v>0.0462205447012874</v>
      </c>
      <c r="J759" s="19"/>
      <c r="K759" s="19" t="n">
        <v>0.111384611104302</v>
      </c>
      <c r="L759" s="19" t="n">
        <v>0.0709010716380826</v>
      </c>
      <c r="M759" s="19"/>
      <c r="N759" s="19" t="n">
        <v>0.165297390558746</v>
      </c>
      <c r="O759" s="19" t="n">
        <v>0.0577113918401243</v>
      </c>
      <c r="P759" s="19" t="n">
        <v>0.110962026395723</v>
      </c>
      <c r="Q759" s="19" t="n">
        <v>0.0649298281945756</v>
      </c>
      <c r="R759" s="19" t="n">
        <v>0.0724246811920491</v>
      </c>
      <c r="S759" s="19" t="n">
        <v>0.0857849290186455</v>
      </c>
      <c r="T759" s="19" t="n">
        <v>0.0763560141991487</v>
      </c>
      <c r="U759" s="19" t="n">
        <v>0.086354679492254</v>
      </c>
      <c r="V759" s="19" t="n">
        <v>0.0910238158416972</v>
      </c>
      <c r="W759" s="19" t="n">
        <v>0.068482277004449</v>
      </c>
      <c r="X759" s="19" t="n">
        <v>0.0787228619444402</v>
      </c>
      <c r="Y759" s="19" t="n">
        <v>0.0929408577850096</v>
      </c>
      <c r="Z759" s="19"/>
      <c r="AA759" s="19" t="n">
        <v>0.154167148129623</v>
      </c>
      <c r="AB759" s="19" t="n">
        <v>0.0751986664236119</v>
      </c>
      <c r="AC759" s="19" t="n">
        <v>0.0825942286496149</v>
      </c>
      <c r="AD759" s="19" t="n">
        <v>0.051864375840679</v>
      </c>
      <c r="AE759" s="19"/>
      <c r="AF759" s="19" t="n">
        <v>0.127257679698466</v>
      </c>
      <c r="AG759" s="19" t="n">
        <v>0.0372316738098905</v>
      </c>
      <c r="AH759" s="19" t="n">
        <v>0.0997697645308516</v>
      </c>
      <c r="AI759" s="19" t="n">
        <v>0.263063905120861</v>
      </c>
      <c r="AJ759" s="19" t="n">
        <v>0.108342444572289</v>
      </c>
      <c r="AK759" s="19" t="n">
        <v>0.235546006228197</v>
      </c>
      <c r="AL759" s="19" t="n">
        <v>0.13125089453486</v>
      </c>
      <c r="AM759" s="19" t="n">
        <v>0</v>
      </c>
      <c r="AN759" s="19" t="n">
        <v>0.167191211677913</v>
      </c>
      <c r="AO759" s="19" t="n">
        <v>0.0695050606909972</v>
      </c>
      <c r="AP759" s="19" t="n">
        <v>0.182119187189939</v>
      </c>
      <c r="AQ759" s="19" t="n">
        <v>0.0631474652311557</v>
      </c>
      <c r="AR759" s="19" t="n">
        <v>0.093885666242706</v>
      </c>
      <c r="AS759" s="19" t="n">
        <v>0.113265967703119</v>
      </c>
      <c r="AT759" s="19" t="n">
        <v>0</v>
      </c>
      <c r="AU759" s="19" t="n">
        <v>0.495619982425437</v>
      </c>
      <c r="AV759" s="19" t="n">
        <v>0</v>
      </c>
      <c r="AW759" s="19" t="n">
        <v>1</v>
      </c>
      <c r="AX759" s="19" t="n">
        <v>0</v>
      </c>
    </row>
    <row r="760">
      <c r="B760" t="s">
        <v>348</v>
      </c>
      <c r="C760" s="19" t="n">
        <v>0.171062291385355</v>
      </c>
      <c r="D760" s="19" t="n">
        <v>0.169112638300498</v>
      </c>
      <c r="E760" s="19" t="n">
        <v>0.274729574889865</v>
      </c>
      <c r="F760" s="19" t="n">
        <v>0.194939881358448</v>
      </c>
      <c r="G760" s="19" t="n">
        <v>0.224476798247593</v>
      </c>
      <c r="H760" s="19" t="n">
        <v>0.0839516534589203</v>
      </c>
      <c r="I760" s="19" t="n">
        <v>0.0904480261131142</v>
      </c>
      <c r="J760" s="19"/>
      <c r="K760" s="19" t="n">
        <v>0.200458451699069</v>
      </c>
      <c r="L760" s="19" t="n">
        <v>0.144397116765061</v>
      </c>
      <c r="M760" s="19"/>
      <c r="N760" s="19" t="n">
        <v>0.196262230132032</v>
      </c>
      <c r="O760" s="19" t="n">
        <v>0.174522345559985</v>
      </c>
      <c r="P760" s="19" t="n">
        <v>0.144652534309114</v>
      </c>
      <c r="Q760" s="19" t="n">
        <v>0.177004467250734</v>
      </c>
      <c r="R760" s="19" t="n">
        <v>0.204651373835489</v>
      </c>
      <c r="S760" s="19" t="n">
        <v>0.130560885838187</v>
      </c>
      <c r="T760" s="19" t="n">
        <v>0.143894960749684</v>
      </c>
      <c r="U760" s="19" t="n">
        <v>0.17003252486839</v>
      </c>
      <c r="V760" s="19" t="n">
        <v>0.188336823497313</v>
      </c>
      <c r="W760" s="19" t="n">
        <v>0.168863466945331</v>
      </c>
      <c r="X760" s="19" t="n">
        <v>0.137068109260696</v>
      </c>
      <c r="Y760" s="19" t="n">
        <v>0.213717155379381</v>
      </c>
      <c r="Z760" s="19"/>
      <c r="AA760" s="19" t="n">
        <v>0.230610233704714</v>
      </c>
      <c r="AB760" s="19" t="n">
        <v>0.147035238639818</v>
      </c>
      <c r="AC760" s="19" t="n">
        <v>0.178691768892057</v>
      </c>
      <c r="AD760" s="19" t="n">
        <v>0.1293796107993</v>
      </c>
      <c r="AE760" s="19"/>
      <c r="AF760" s="19" t="n">
        <v>0.283357969951155</v>
      </c>
      <c r="AG760" s="19" t="n">
        <v>0.103911793312665</v>
      </c>
      <c r="AH760" s="19" t="n">
        <v>0.170823237482223</v>
      </c>
      <c r="AI760" s="19" t="n">
        <v>0.265001938563727</v>
      </c>
      <c r="AJ760" s="19" t="n">
        <v>0.0822102820662747</v>
      </c>
      <c r="AK760" s="19" t="n">
        <v>0.24031169834095</v>
      </c>
      <c r="AL760" s="19" t="n">
        <v>0.298053902777896</v>
      </c>
      <c r="AM760" s="19" t="n">
        <v>0.534445761093102</v>
      </c>
      <c r="AN760" s="19" t="n">
        <v>0.298966774902582</v>
      </c>
      <c r="AO760" s="19" t="n">
        <v>0.155729772266214</v>
      </c>
      <c r="AP760" s="19" t="n">
        <v>0.0967644449087312</v>
      </c>
      <c r="AQ760" s="19" t="n">
        <v>0.190780697064651</v>
      </c>
      <c r="AR760" s="19" t="n">
        <v>0.100638579105013</v>
      </c>
      <c r="AS760" s="19" t="n">
        <v>0.299658679601147</v>
      </c>
      <c r="AT760" s="19" t="n">
        <v>0</v>
      </c>
      <c r="AU760" s="19" t="n">
        <v>0</v>
      </c>
      <c r="AV760" s="19" t="n">
        <v>0.78015845190494</v>
      </c>
      <c r="AW760" s="19" t="n">
        <v>0</v>
      </c>
      <c r="AX760" s="19" t="n">
        <v>1</v>
      </c>
    </row>
    <row r="761">
      <c r="B761" t="s">
        <v>349</v>
      </c>
      <c r="C761" s="19" t="n">
        <v>0.23450237696542</v>
      </c>
      <c r="D761" s="19" t="n">
        <v>0.271857968595969</v>
      </c>
      <c r="E761" s="19" t="n">
        <v>0.238839085955509</v>
      </c>
      <c r="F761" s="19" t="n">
        <v>0.245972746810944</v>
      </c>
      <c r="G761" s="19" t="n">
        <v>0.263752162305067</v>
      </c>
      <c r="H761" s="19" t="n">
        <v>0.239864998903253</v>
      </c>
      <c r="I761" s="19" t="n">
        <v>0.1691985823153</v>
      </c>
      <c r="J761" s="19"/>
      <c r="K761" s="19" t="n">
        <v>0.278594383328933</v>
      </c>
      <c r="L761" s="19" t="n">
        <v>0.194484038114669</v>
      </c>
      <c r="M761" s="19"/>
      <c r="N761" s="19" t="n">
        <v>0.239526482714473</v>
      </c>
      <c r="O761" s="19" t="n">
        <v>0.229040765344916</v>
      </c>
      <c r="P761" s="19" t="n">
        <v>0.245256960291575</v>
      </c>
      <c r="Q761" s="19" t="n">
        <v>0.230052666040673</v>
      </c>
      <c r="R761" s="19" t="n">
        <v>0.284697833401995</v>
      </c>
      <c r="S761" s="19" t="n">
        <v>0.256025838855519</v>
      </c>
      <c r="T761" s="19" t="n">
        <v>0.19077508356579</v>
      </c>
      <c r="U761" s="19" t="n">
        <v>0.276620498310683</v>
      </c>
      <c r="V761" s="19" t="n">
        <v>0.217876979298781</v>
      </c>
      <c r="W761" s="19" t="n">
        <v>0.180522831585887</v>
      </c>
      <c r="X761" s="19" t="n">
        <v>0.247613394986585</v>
      </c>
      <c r="Y761" s="19" t="n">
        <v>0.312013010677253</v>
      </c>
      <c r="Z761" s="19"/>
      <c r="AA761" s="19" t="n">
        <v>0.245278926181819</v>
      </c>
      <c r="AB761" s="19" t="n">
        <v>0.232944201676611</v>
      </c>
      <c r="AC761" s="19" t="n">
        <v>0.272455079897885</v>
      </c>
      <c r="AD761" s="19" t="n">
        <v>0.19538690954056</v>
      </c>
      <c r="AE761" s="19"/>
      <c r="AF761" s="19" t="n">
        <v>0.30505426115523</v>
      </c>
      <c r="AG761" s="19" t="n">
        <v>0.192853615333831</v>
      </c>
      <c r="AH761" s="19" t="n">
        <v>0.282924190926716</v>
      </c>
      <c r="AI761" s="19" t="n">
        <v>0.278931148349377</v>
      </c>
      <c r="AJ761" s="19" t="n">
        <v>0.336921975181864</v>
      </c>
      <c r="AK761" s="19" t="n">
        <v>0.307138008452104</v>
      </c>
      <c r="AL761" s="19" t="n">
        <v>0.182318309505273</v>
      </c>
      <c r="AM761" s="19" t="n">
        <v>0.465554238906898</v>
      </c>
      <c r="AN761" s="19" t="n">
        <v>0.277509369423027</v>
      </c>
      <c r="AO761" s="19" t="n">
        <v>0.225660403034631</v>
      </c>
      <c r="AP761" s="19" t="n">
        <v>0.338861061495221</v>
      </c>
      <c r="AQ761" s="19" t="n">
        <v>0.282295562414527</v>
      </c>
      <c r="AR761" s="19" t="n">
        <v>0.395988997247234</v>
      </c>
      <c r="AS761" s="19" t="n">
        <v>0</v>
      </c>
      <c r="AT761" s="19" t="n">
        <v>0</v>
      </c>
      <c r="AU761" s="19" t="n">
        <v>0</v>
      </c>
      <c r="AV761" s="19" t="n">
        <v>0</v>
      </c>
      <c r="AW761" s="19" t="n">
        <v>0</v>
      </c>
      <c r="AX761" s="19" t="n">
        <v>0</v>
      </c>
    </row>
    <row r="762">
      <c r="B762" t="s">
        <v>350</v>
      </c>
      <c r="C762" s="19" t="n">
        <v>0.17601984147576</v>
      </c>
      <c r="D762" s="19" t="n">
        <v>0.159922368622959</v>
      </c>
      <c r="E762" s="19" t="n">
        <v>0.163375244873182</v>
      </c>
      <c r="F762" s="19" t="n">
        <v>0.162201684150487</v>
      </c>
      <c r="G762" s="19" t="n">
        <v>0.16648666745067</v>
      </c>
      <c r="H762" s="19" t="n">
        <v>0.177137606898405</v>
      </c>
      <c r="I762" s="19" t="n">
        <v>0.214500534709408</v>
      </c>
      <c r="J762" s="19"/>
      <c r="K762" s="19" t="n">
        <v>0.159101676981133</v>
      </c>
      <c r="L762" s="19" t="n">
        <v>0.191647263013047</v>
      </c>
      <c r="M762" s="19"/>
      <c r="N762" s="19" t="n">
        <v>0.148496528976333</v>
      </c>
      <c r="O762" s="19" t="n">
        <v>0.180775202790277</v>
      </c>
      <c r="P762" s="19" t="n">
        <v>0.153697219956407</v>
      </c>
      <c r="Q762" s="19" t="n">
        <v>0.213955486952408</v>
      </c>
      <c r="R762" s="19" t="n">
        <v>0.157577616275496</v>
      </c>
      <c r="S762" s="19" t="n">
        <v>0.183459263456942</v>
      </c>
      <c r="T762" s="19" t="n">
        <v>0.148993716478692</v>
      </c>
      <c r="U762" s="19" t="n">
        <v>0.171606895599459</v>
      </c>
      <c r="V762" s="19" t="n">
        <v>0.214061560783045</v>
      </c>
      <c r="W762" s="19" t="n">
        <v>0.198362643648188</v>
      </c>
      <c r="X762" s="19" t="n">
        <v>0.187050778180951</v>
      </c>
      <c r="Y762" s="19" t="n">
        <v>0.0873538811049476</v>
      </c>
      <c r="Z762" s="19"/>
      <c r="AA762" s="19" t="n">
        <v>0.131046997253489</v>
      </c>
      <c r="AB762" s="19" t="n">
        <v>0.199345103034975</v>
      </c>
      <c r="AC762" s="19" t="n">
        <v>0.186441548608796</v>
      </c>
      <c r="AD762" s="19" t="n">
        <v>0.189522603718854</v>
      </c>
      <c r="AE762" s="19"/>
      <c r="AF762" s="19" t="n">
        <v>0.132282984835516</v>
      </c>
      <c r="AG762" s="19" t="n">
        <v>0.213664829208847</v>
      </c>
      <c r="AH762" s="19" t="n">
        <v>0.167690427949378</v>
      </c>
      <c r="AI762" s="19" t="n">
        <v>0.100852407962992</v>
      </c>
      <c r="AJ762" s="19" t="n">
        <v>0.125104634578108</v>
      </c>
      <c r="AK762" s="19" t="n">
        <v>0.163725285686596</v>
      </c>
      <c r="AL762" s="19" t="n">
        <v>0.187886238195299</v>
      </c>
      <c r="AM762" s="19" t="n">
        <v>0</v>
      </c>
      <c r="AN762" s="19" t="n">
        <v>0.101074373797281</v>
      </c>
      <c r="AO762" s="19" t="n">
        <v>0.228050085450422</v>
      </c>
      <c r="AP762" s="19" t="n">
        <v>0.110120661155026</v>
      </c>
      <c r="AQ762" s="19" t="n">
        <v>0.102338408143776</v>
      </c>
      <c r="AR762" s="19" t="n">
        <v>0.0931682180630158</v>
      </c>
      <c r="AS762" s="19" t="n">
        <v>0.320913175558974</v>
      </c>
      <c r="AT762" s="19" t="n">
        <v>0</v>
      </c>
      <c r="AU762" s="19" t="n">
        <v>0.504380017574563</v>
      </c>
      <c r="AV762" s="19" t="n">
        <v>0</v>
      </c>
      <c r="AW762" s="19" t="n">
        <v>0</v>
      </c>
      <c r="AX762" s="19" t="n">
        <v>0</v>
      </c>
    </row>
    <row r="763">
      <c r="B763" t="s">
        <v>351</v>
      </c>
      <c r="C763" s="19" t="n">
        <v>0.234351607799163</v>
      </c>
      <c r="D763" s="19" t="n">
        <v>0.115356739073001</v>
      </c>
      <c r="E763" s="19" t="n">
        <v>0.0960461910351774</v>
      </c>
      <c r="F763" s="19" t="n">
        <v>0.139958728027421</v>
      </c>
      <c r="G763" s="19" t="n">
        <v>0.215506813729008</v>
      </c>
      <c r="H763" s="19" t="n">
        <v>0.346985058963987</v>
      </c>
      <c r="I763" s="19" t="n">
        <v>0.429573681246787</v>
      </c>
      <c r="J763" s="19"/>
      <c r="K763" s="19" t="n">
        <v>0.186789505594256</v>
      </c>
      <c r="L763" s="19" t="n">
        <v>0.276994548401481</v>
      </c>
      <c r="M763" s="19"/>
      <c r="N763" s="19" t="n">
        <v>0.147119487536851</v>
      </c>
      <c r="O763" s="19" t="n">
        <v>0.252080711262162</v>
      </c>
      <c r="P763" s="19" t="n">
        <v>0.234161333376779</v>
      </c>
      <c r="Q763" s="19" t="n">
        <v>0.212321666155609</v>
      </c>
      <c r="R763" s="19" t="n">
        <v>0.245383487263118</v>
      </c>
      <c r="S763" s="19" t="n">
        <v>0.243533889237727</v>
      </c>
      <c r="T763" s="19" t="n">
        <v>0.307153213007863</v>
      </c>
      <c r="U763" s="19" t="n">
        <v>0.20792254579035</v>
      </c>
      <c r="V763" s="19" t="n">
        <v>0.222426009040496</v>
      </c>
      <c r="W763" s="19" t="n">
        <v>0.296666373750176</v>
      </c>
      <c r="X763" s="19" t="n">
        <v>0.270360719134249</v>
      </c>
      <c r="Y763" s="19" t="n">
        <v>0.20111275636833</v>
      </c>
      <c r="Z763" s="19"/>
      <c r="AA763" s="19" t="n">
        <v>0.160125182198842</v>
      </c>
      <c r="AB763" s="19" t="n">
        <v>0.252784154299152</v>
      </c>
      <c r="AC763" s="19" t="n">
        <v>0.198790650836416</v>
      </c>
      <c r="AD763" s="19" t="n">
        <v>0.317080487843411</v>
      </c>
      <c r="AE763" s="19"/>
      <c r="AF763" s="19" t="n">
        <v>0.0806971872583159</v>
      </c>
      <c r="AG763" s="19" t="n">
        <v>0.38691386849123</v>
      </c>
      <c r="AH763" s="19" t="n">
        <v>0.134376452134513</v>
      </c>
      <c r="AI763" s="19" t="n">
        <v>0.046185624686425</v>
      </c>
      <c r="AJ763" s="19" t="n">
        <v>0.119148493669969</v>
      </c>
      <c r="AK763" s="19" t="n">
        <v>0.0366312941361638</v>
      </c>
      <c r="AL763" s="19" t="n">
        <v>0.0859495429606109</v>
      </c>
      <c r="AM763" s="19" t="n">
        <v>0</v>
      </c>
      <c r="AN763" s="19" t="n">
        <v>0.0881771862658279</v>
      </c>
      <c r="AO763" s="19" t="n">
        <v>0.162891412010662</v>
      </c>
      <c r="AP763" s="19" t="n">
        <v>0.136489495577655</v>
      </c>
      <c r="AQ763" s="19" t="n">
        <v>0.209423280846651</v>
      </c>
      <c r="AR763" s="19" t="n">
        <v>0.122057392965152</v>
      </c>
      <c r="AS763" s="19" t="n">
        <v>0.138418536699897</v>
      </c>
      <c r="AT763" s="19" t="n">
        <v>0</v>
      </c>
      <c r="AU763" s="19" t="n">
        <v>0</v>
      </c>
      <c r="AV763" s="19" t="n">
        <v>0.21984154809506</v>
      </c>
      <c r="AW763" s="19" t="n">
        <v>0</v>
      </c>
      <c r="AX763" s="19" t="n">
        <v>0</v>
      </c>
    </row>
    <row r="764">
      <c r="B764" t="s">
        <v>242</v>
      </c>
      <c r="C764" s="19" t="n">
        <v>0.0938892534477126</v>
      </c>
      <c r="D764" s="19" t="n">
        <v>0.179320256541098</v>
      </c>
      <c r="E764" s="19" t="n">
        <v>0.0815384925101216</v>
      </c>
      <c r="F764" s="19" t="n">
        <v>0.116176123726233</v>
      </c>
      <c r="G764" s="19" t="n">
        <v>0.0716911772647218</v>
      </c>
      <c r="H764" s="19" t="n">
        <v>0.0917420647997363</v>
      </c>
      <c r="I764" s="19" t="n">
        <v>0.0500586309141033</v>
      </c>
      <c r="J764" s="19"/>
      <c r="K764" s="19" t="n">
        <v>0.0636713712923065</v>
      </c>
      <c r="L764" s="19" t="n">
        <v>0.121575962067659</v>
      </c>
      <c r="M764" s="19"/>
      <c r="N764" s="19" t="n">
        <v>0.103297880081565</v>
      </c>
      <c r="O764" s="19" t="n">
        <v>0.105869583202535</v>
      </c>
      <c r="P764" s="19" t="n">
        <v>0.111269925670401</v>
      </c>
      <c r="Q764" s="19" t="n">
        <v>0.101735885406001</v>
      </c>
      <c r="R764" s="19" t="n">
        <v>0.0352650080318524</v>
      </c>
      <c r="S764" s="19" t="n">
        <v>0.100635193592978</v>
      </c>
      <c r="T764" s="19" t="n">
        <v>0.132827011998822</v>
      </c>
      <c r="U764" s="19" t="n">
        <v>0.0874628559388635</v>
      </c>
      <c r="V764" s="19" t="n">
        <v>0.0662748115386683</v>
      </c>
      <c r="W764" s="19" t="n">
        <v>0.08710240706597</v>
      </c>
      <c r="X764" s="19" t="n">
        <v>0.0791841364930791</v>
      </c>
      <c r="Y764" s="19" t="n">
        <v>0.0928623386850783</v>
      </c>
      <c r="Z764" s="19"/>
      <c r="AA764" s="19" t="n">
        <v>0.0787715125315135</v>
      </c>
      <c r="AB764" s="19" t="n">
        <v>0.0926926359258314</v>
      </c>
      <c r="AC764" s="19" t="n">
        <v>0.0810267231152312</v>
      </c>
      <c r="AD764" s="19" t="n">
        <v>0.116766012257197</v>
      </c>
      <c r="AE764" s="19"/>
      <c r="AF764" s="19" t="n">
        <v>0.0713499171013165</v>
      </c>
      <c r="AG764" s="19" t="n">
        <v>0.0654242198435367</v>
      </c>
      <c r="AH764" s="19" t="n">
        <v>0.144415926976317</v>
      </c>
      <c r="AI764" s="19" t="n">
        <v>0.0459649753166181</v>
      </c>
      <c r="AJ764" s="19" t="n">
        <v>0.228272169931495</v>
      </c>
      <c r="AK764" s="19" t="n">
        <v>0.0166477071559886</v>
      </c>
      <c r="AL764" s="19" t="n">
        <v>0.114541112026061</v>
      </c>
      <c r="AM764" s="19" t="n">
        <v>0</v>
      </c>
      <c r="AN764" s="19" t="n">
        <v>0.0670810839333689</v>
      </c>
      <c r="AO764" s="19" t="n">
        <v>0.158163266547074</v>
      </c>
      <c r="AP764" s="19" t="n">
        <v>0.135645149673428</v>
      </c>
      <c r="AQ764" s="19" t="n">
        <v>0.15201458629924</v>
      </c>
      <c r="AR764" s="19" t="n">
        <v>0.19426114637688</v>
      </c>
      <c r="AS764" s="19" t="n">
        <v>0.127743640436863</v>
      </c>
      <c r="AT764" s="19" t="n">
        <v>1</v>
      </c>
      <c r="AU764" s="19" t="n">
        <v>0</v>
      </c>
      <c r="AV764" s="19" t="n">
        <v>0</v>
      </c>
      <c r="AW764" s="19" t="n">
        <v>0</v>
      </c>
      <c r="AX764" s="19" t="n">
        <v>0</v>
      </c>
    </row>
    <row r="765">
      <c r="C765" s="19"/>
      <c r="D765" s="19"/>
      <c r="E765" s="19"/>
      <c r="F765" s="19"/>
      <c r="G765" s="19"/>
      <c r="H765" s="19"/>
      <c r="I765" s="19"/>
      <c r="J765" s="19"/>
      <c r="K765" s="19"/>
      <c r="L765" s="19"/>
      <c r="M765" s="19"/>
      <c r="N765" s="19"/>
      <c r="O765" s="19"/>
      <c r="P765" s="19"/>
      <c r="Q765" s="19"/>
      <c r="R765" s="19"/>
      <c r="S765" s="19"/>
      <c r="T765" s="19"/>
      <c r="U765" s="19"/>
      <c r="V765" s="19"/>
      <c r="W765" s="19"/>
      <c r="X765" s="19"/>
      <c r="Y765" s="19"/>
      <c r="Z765" s="19"/>
      <c r="AA765" s="19"/>
      <c r="AB765" s="19"/>
      <c r="AC765" s="19"/>
      <c r="AD765" s="19"/>
      <c r="AE765" s="19"/>
      <c r="AF765" s="19"/>
      <c r="AG765" s="19"/>
      <c r="AH765" s="19"/>
      <c r="AI765" s="19"/>
      <c r="AJ765" s="19"/>
      <c r="AK765" s="19"/>
      <c r="AL765" s="19"/>
      <c r="AM765" s="19"/>
      <c r="AN765" s="19"/>
      <c r="AO765" s="19"/>
      <c r="AP765" s="19"/>
      <c r="AQ765" s="19"/>
      <c r="AR765" s="19"/>
      <c r="AS765" s="19"/>
      <c r="AT765" s="19"/>
      <c r="AU765" s="19"/>
      <c r="AV765" s="19"/>
      <c r="AW765" s="19"/>
      <c r="AX765" s="19"/>
    </row>
    <row r="766">
      <c r="B766" s="7" t="s">
        <v>362</v>
      </c>
      <c r="C766" s="19"/>
      <c r="D766" s="19"/>
      <c r="E766" s="19"/>
      <c r="F766" s="19"/>
      <c r="G766" s="19"/>
      <c r="H766" s="19"/>
      <c r="I766" s="19"/>
      <c r="J766" s="19"/>
      <c r="K766" s="19"/>
      <c r="L766" s="19"/>
      <c r="M766" s="19"/>
      <c r="N766" s="19"/>
      <c r="O766" s="19"/>
      <c r="P766" s="19"/>
      <c r="Q766" s="19"/>
      <c r="R766" s="19"/>
      <c r="S766" s="19"/>
      <c r="T766" s="19"/>
      <c r="U766" s="19"/>
      <c r="V766" s="19"/>
      <c r="W766" s="19"/>
      <c r="X766" s="19"/>
      <c r="Y766" s="19"/>
      <c r="Z766" s="19"/>
      <c r="AA766" s="19"/>
      <c r="AB766" s="19"/>
      <c r="AC766" s="19"/>
      <c r="AD766" s="19"/>
      <c r="AE766" s="19"/>
      <c r="AF766" s="19"/>
      <c r="AG766" s="19"/>
      <c r="AH766" s="19"/>
      <c r="AI766" s="19"/>
      <c r="AJ766" s="19"/>
      <c r="AK766" s="19"/>
      <c r="AL766" s="19"/>
      <c r="AM766" s="19"/>
      <c r="AN766" s="19"/>
      <c r="AO766" s="19"/>
      <c r="AP766" s="19"/>
      <c r="AQ766" s="19"/>
      <c r="AR766" s="19"/>
      <c r="AS766" s="19"/>
      <c r="AT766" s="19"/>
      <c r="AU766" s="19"/>
      <c r="AV766" s="19"/>
      <c r="AW766" s="19"/>
      <c r="AX766" s="19"/>
    </row>
    <row r="767">
      <c r="B767" s="23" t="s">
        <v>353</v>
      </c>
      <c r="C767" s="19"/>
      <c r="D767" s="19"/>
      <c r="E767" s="19"/>
      <c r="F767" s="19"/>
      <c r="G767" s="19"/>
      <c r="H767" s="19"/>
      <c r="I767" s="19"/>
      <c r="J767" s="19"/>
      <c r="K767" s="19"/>
      <c r="L767" s="19"/>
      <c r="M767" s="19"/>
      <c r="N767" s="19"/>
      <c r="O767" s="19"/>
      <c r="P767" s="19"/>
      <c r="Q767" s="19"/>
      <c r="R767" s="19"/>
      <c r="S767" s="19"/>
      <c r="T767" s="19"/>
      <c r="U767" s="19"/>
      <c r="V767" s="19"/>
      <c r="W767" s="19"/>
      <c r="X767" s="19"/>
      <c r="Y767" s="19"/>
      <c r="Z767" s="19"/>
      <c r="AA767" s="19"/>
      <c r="AB767" s="19"/>
      <c r="AC767" s="19"/>
      <c r="AD767" s="19"/>
      <c r="AE767" s="19"/>
      <c r="AF767" s="19"/>
      <c r="AG767" s="19"/>
      <c r="AH767" s="19"/>
      <c r="AI767" s="19"/>
      <c r="AJ767" s="19"/>
      <c r="AK767" s="19"/>
      <c r="AL767" s="19"/>
      <c r="AM767" s="19"/>
      <c r="AN767" s="19"/>
      <c r="AO767" s="19"/>
      <c r="AP767" s="19"/>
      <c r="AQ767" s="19"/>
      <c r="AR767" s="19"/>
      <c r="AS767" s="19"/>
      <c r="AT767" s="19"/>
      <c r="AU767" s="19"/>
      <c r="AV767" s="19"/>
      <c r="AW767" s="19"/>
      <c r="AX767" s="19"/>
    </row>
    <row r="768">
      <c r="B768" t="s">
        <v>347</v>
      </c>
      <c r="C768" s="19" t="n">
        <v>0.0815027542400431</v>
      </c>
      <c r="D768" s="19" t="n">
        <v>0.0793930774255704</v>
      </c>
      <c r="E768" s="19" t="n">
        <v>0.146656298417713</v>
      </c>
      <c r="F768" s="19" t="n">
        <v>0.120282863919346</v>
      </c>
      <c r="G768" s="19" t="n">
        <v>0.0635562957634682</v>
      </c>
      <c r="H768" s="19" t="n">
        <v>0.0524562664709686</v>
      </c>
      <c r="I768" s="19" t="n">
        <v>0.0363003173709888</v>
      </c>
      <c r="J768" s="19"/>
      <c r="K768" s="19" t="n">
        <v>0.104916773937694</v>
      </c>
      <c r="L768" s="19" t="n">
        <v>0.0594253851231141</v>
      </c>
      <c r="M768" s="19"/>
      <c r="N768" s="19" t="n">
        <v>0.131102536485369</v>
      </c>
      <c r="O768" s="19" t="n">
        <v>0.0527783318323638</v>
      </c>
      <c r="P768" s="19" t="n">
        <v>0.125724673188344</v>
      </c>
      <c r="Q768" s="19" t="n">
        <v>0.0684825923355498</v>
      </c>
      <c r="R768" s="19" t="n">
        <v>0.0345946748772377</v>
      </c>
      <c r="S768" s="19" t="n">
        <v>0.0780735597310267</v>
      </c>
      <c r="T768" s="19" t="n">
        <v>0.0645430245670864</v>
      </c>
      <c r="U768" s="19" t="n">
        <v>0.0621301235948044</v>
      </c>
      <c r="V768" s="19" t="n">
        <v>0.125558329586784</v>
      </c>
      <c r="W768" s="19" t="n">
        <v>0.0695617637661102</v>
      </c>
      <c r="X768" s="19" t="n">
        <v>0.0303516128988146</v>
      </c>
      <c r="Y768" s="19" t="n">
        <v>0.0649266665944085</v>
      </c>
      <c r="Z768" s="19"/>
      <c r="AA768" s="19" t="n">
        <v>0.142530119433114</v>
      </c>
      <c r="AB768" s="19" t="n">
        <v>0.0591637706487992</v>
      </c>
      <c r="AC768" s="19" t="n">
        <v>0.063632641716282</v>
      </c>
      <c r="AD768" s="19" t="n">
        <v>0.0608011515642318</v>
      </c>
      <c r="AE768" s="19"/>
      <c r="AF768" s="19" t="n">
        <v>0.129374626366504</v>
      </c>
      <c r="AG768" s="19" t="n">
        <v>0.0335327446952676</v>
      </c>
      <c r="AH768" s="19" t="n">
        <v>0.137659411838935</v>
      </c>
      <c r="AI768" s="19" t="n">
        <v>0.227685416371256</v>
      </c>
      <c r="AJ768" s="19" t="n">
        <v>0.09277675044596</v>
      </c>
      <c r="AK768" s="19" t="n">
        <v>0.187799369418075</v>
      </c>
      <c r="AL768" s="19" t="n">
        <v>0.115327697439345</v>
      </c>
      <c r="AM768" s="19" t="n">
        <v>0.534445761093102</v>
      </c>
      <c r="AN768" s="19" t="n">
        <v>0.120064502502494</v>
      </c>
      <c r="AO768" s="19" t="n">
        <v>0.0611418853173099</v>
      </c>
      <c r="AP768" s="19" t="n">
        <v>0.0618746422757836</v>
      </c>
      <c r="AQ768" s="19" t="n">
        <v>0.0632356313870796</v>
      </c>
      <c r="AR768" s="19" t="n">
        <v>0.093885666242706</v>
      </c>
      <c r="AS768" s="19" t="n">
        <v>0</v>
      </c>
      <c r="AT768" s="19" t="n">
        <v>0</v>
      </c>
      <c r="AU768" s="19" t="n">
        <v>0</v>
      </c>
      <c r="AV768" s="19" t="n">
        <v>1</v>
      </c>
      <c r="AW768" s="19" t="n">
        <v>0.459111340745963</v>
      </c>
      <c r="AX768" s="19" t="n">
        <v>0</v>
      </c>
    </row>
    <row r="769">
      <c r="B769" t="s">
        <v>348</v>
      </c>
      <c r="C769" s="19" t="n">
        <v>0.209765001782601</v>
      </c>
      <c r="D769" s="19" t="n">
        <v>0.21260640078848</v>
      </c>
      <c r="E769" s="19" t="n">
        <v>0.266522287573281</v>
      </c>
      <c r="F769" s="19" t="n">
        <v>0.235779648792389</v>
      </c>
      <c r="G769" s="19" t="n">
        <v>0.21218532900581</v>
      </c>
      <c r="H769" s="19" t="n">
        <v>0.1565384750063</v>
      </c>
      <c r="I769" s="19" t="n">
        <v>0.178032190886053</v>
      </c>
      <c r="J769" s="19"/>
      <c r="K769" s="19" t="n">
        <v>0.249718855736618</v>
      </c>
      <c r="L769" s="19" t="n">
        <v>0.172167016937308</v>
      </c>
      <c r="M769" s="19"/>
      <c r="N769" s="19" t="n">
        <v>0.287998466475699</v>
      </c>
      <c r="O769" s="19" t="n">
        <v>0.214530168930095</v>
      </c>
      <c r="P769" s="19" t="n">
        <v>0.221308406412174</v>
      </c>
      <c r="Q769" s="19" t="n">
        <v>0.171195637511529</v>
      </c>
      <c r="R769" s="19" t="n">
        <v>0.268830223268549</v>
      </c>
      <c r="S769" s="19" t="n">
        <v>0.187054086130656</v>
      </c>
      <c r="T769" s="19" t="n">
        <v>0.15598890009673</v>
      </c>
      <c r="U769" s="19" t="n">
        <v>0.214308080298413</v>
      </c>
      <c r="V769" s="19" t="n">
        <v>0.180003028828377</v>
      </c>
      <c r="W769" s="19" t="n">
        <v>0.165945746810717</v>
      </c>
      <c r="X769" s="19" t="n">
        <v>0.202757668283478</v>
      </c>
      <c r="Y769" s="19" t="n">
        <v>0.264227663217295</v>
      </c>
      <c r="Z769" s="19"/>
      <c r="AA769" s="19" t="n">
        <v>0.276520982801895</v>
      </c>
      <c r="AB769" s="19" t="n">
        <v>0.191338664453276</v>
      </c>
      <c r="AC769" s="19" t="n">
        <v>0.201904395602585</v>
      </c>
      <c r="AD769" s="19" t="n">
        <v>0.168034754956032</v>
      </c>
      <c r="AE769" s="19"/>
      <c r="AF769" s="19" t="n">
        <v>0.28054874523923</v>
      </c>
      <c r="AG769" s="19" t="n">
        <v>0.158066972729325</v>
      </c>
      <c r="AH769" s="19" t="n">
        <v>0.210564451208452</v>
      </c>
      <c r="AI769" s="19" t="n">
        <v>0.313345077707111</v>
      </c>
      <c r="AJ769" s="19" t="n">
        <v>0.101786008623754</v>
      </c>
      <c r="AK769" s="19" t="n">
        <v>0.345883657121832</v>
      </c>
      <c r="AL769" s="19" t="n">
        <v>0.259685310273482</v>
      </c>
      <c r="AM769" s="19" t="n">
        <v>0.465554238906898</v>
      </c>
      <c r="AN769" s="19" t="n">
        <v>0.336345202168213</v>
      </c>
      <c r="AO769" s="19" t="n">
        <v>0.204824411979355</v>
      </c>
      <c r="AP769" s="19" t="n">
        <v>0.295358542840734</v>
      </c>
      <c r="AQ769" s="19" t="n">
        <v>0.190840373776379</v>
      </c>
      <c r="AR769" s="19" t="n">
        <v>0.197003454592722</v>
      </c>
      <c r="AS769" s="19" t="n">
        <v>0.496666653809276</v>
      </c>
      <c r="AT769" s="19" t="n">
        <v>0</v>
      </c>
      <c r="AU769" s="19" t="n">
        <v>0.495619982425437</v>
      </c>
      <c r="AV769" s="19" t="n">
        <v>0</v>
      </c>
      <c r="AW769" s="19" t="n">
        <v>0</v>
      </c>
      <c r="AX769" s="19" t="n">
        <v>0</v>
      </c>
    </row>
    <row r="770">
      <c r="B770" t="s">
        <v>349</v>
      </c>
      <c r="C770" s="19" t="n">
        <v>0.274244709310705</v>
      </c>
      <c r="D770" s="19" t="n">
        <v>0.295583073117586</v>
      </c>
      <c r="E770" s="19" t="n">
        <v>0.287666067190659</v>
      </c>
      <c r="F770" s="19" t="n">
        <v>0.264076979486394</v>
      </c>
      <c r="G770" s="19" t="n">
        <v>0.2821658942767</v>
      </c>
      <c r="H770" s="19" t="n">
        <v>0.269495522248282</v>
      </c>
      <c r="I770" s="19" t="n">
        <v>0.255541136295707</v>
      </c>
      <c r="J770" s="19"/>
      <c r="K770" s="19" t="n">
        <v>0.277499670025259</v>
      </c>
      <c r="L770" s="19" t="n">
        <v>0.271454513986293</v>
      </c>
      <c r="M770" s="19"/>
      <c r="N770" s="19" t="n">
        <v>0.263984056400548</v>
      </c>
      <c r="O770" s="19" t="n">
        <v>0.282806474567704</v>
      </c>
      <c r="P770" s="19" t="n">
        <v>0.261657520570405</v>
      </c>
      <c r="Q770" s="19" t="n">
        <v>0.311370939133108</v>
      </c>
      <c r="R770" s="19" t="n">
        <v>0.248397908180081</v>
      </c>
      <c r="S770" s="19" t="n">
        <v>0.281581399977608</v>
      </c>
      <c r="T770" s="19" t="n">
        <v>0.223265035004422</v>
      </c>
      <c r="U770" s="19" t="n">
        <v>0.250396256103916</v>
      </c>
      <c r="V770" s="19" t="n">
        <v>0.30497020060625</v>
      </c>
      <c r="W770" s="19" t="n">
        <v>0.258155152766898</v>
      </c>
      <c r="X770" s="19" t="n">
        <v>0.340768953352788</v>
      </c>
      <c r="Y770" s="19" t="n">
        <v>0.223176532676096</v>
      </c>
      <c r="Z770" s="19"/>
      <c r="AA770" s="19" t="n">
        <v>0.296932013154537</v>
      </c>
      <c r="AB770" s="19" t="n">
        <v>0.285881235153233</v>
      </c>
      <c r="AC770" s="19" t="n">
        <v>0.313872536118757</v>
      </c>
      <c r="AD770" s="19" t="n">
        <v>0.211183538987159</v>
      </c>
      <c r="AE770" s="19"/>
      <c r="AF770" s="19" t="n">
        <v>0.39553864079575</v>
      </c>
      <c r="AG770" s="19" t="n">
        <v>0.255938010051224</v>
      </c>
      <c r="AH770" s="19" t="n">
        <v>0.270716373943323</v>
      </c>
      <c r="AI770" s="19" t="n">
        <v>0.257094274578502</v>
      </c>
      <c r="AJ770" s="19" t="n">
        <v>0.273629619449329</v>
      </c>
      <c r="AK770" s="19" t="n">
        <v>0.255822331809188</v>
      </c>
      <c r="AL770" s="19" t="n">
        <v>0.247682098290981</v>
      </c>
      <c r="AM770" s="19" t="n">
        <v>0</v>
      </c>
      <c r="AN770" s="19" t="n">
        <v>0.309636584253467</v>
      </c>
      <c r="AO770" s="19" t="n">
        <v>0.279738141851801</v>
      </c>
      <c r="AP770" s="19" t="n">
        <v>0.280271468621114</v>
      </c>
      <c r="AQ770" s="19" t="n">
        <v>0.285732972351439</v>
      </c>
      <c r="AR770" s="19" t="n">
        <v>0.396172242235555</v>
      </c>
      <c r="AS770" s="19" t="n">
        <v>0.136758810321828</v>
      </c>
      <c r="AT770" s="19" t="n">
        <v>0</v>
      </c>
      <c r="AU770" s="19" t="n">
        <v>0.504380017574563</v>
      </c>
      <c r="AV770" s="19" t="n">
        <v>0</v>
      </c>
      <c r="AW770" s="19" t="n">
        <v>0</v>
      </c>
      <c r="AX770" s="19" t="n">
        <v>1</v>
      </c>
    </row>
    <row r="771">
      <c r="B771" t="s">
        <v>350</v>
      </c>
      <c r="C771" s="19" t="n">
        <v>0.149905855517158</v>
      </c>
      <c r="D771" s="19" t="n">
        <v>0.132295391749897</v>
      </c>
      <c r="E771" s="19" t="n">
        <v>0.129745173682131</v>
      </c>
      <c r="F771" s="19" t="n">
        <v>0.149876754086272</v>
      </c>
      <c r="G771" s="19" t="n">
        <v>0.157016905567897</v>
      </c>
      <c r="H771" s="19" t="n">
        <v>0.157955073063627</v>
      </c>
      <c r="I771" s="19" t="n">
        <v>0.165038440830195</v>
      </c>
      <c r="J771" s="19"/>
      <c r="K771" s="19" t="n">
        <v>0.148347047190105</v>
      </c>
      <c r="L771" s="19" t="n">
        <v>0.151540479618774</v>
      </c>
      <c r="M771" s="19"/>
      <c r="N771" s="19" t="n">
        <v>0.104965436559748</v>
      </c>
      <c r="O771" s="19" t="n">
        <v>0.15818934080612</v>
      </c>
      <c r="P771" s="19" t="n">
        <v>0.0906728716374357</v>
      </c>
      <c r="Q771" s="19" t="n">
        <v>0.182339339099003</v>
      </c>
      <c r="R771" s="19" t="n">
        <v>0.179281574391423</v>
      </c>
      <c r="S771" s="19" t="n">
        <v>0.175103026660689</v>
      </c>
      <c r="T771" s="19" t="n">
        <v>0.151330487672776</v>
      </c>
      <c r="U771" s="19" t="n">
        <v>0.192011730299255</v>
      </c>
      <c r="V771" s="19" t="n">
        <v>0.143992191330788</v>
      </c>
      <c r="W771" s="19" t="n">
        <v>0.163792909732822</v>
      </c>
      <c r="X771" s="19" t="n">
        <v>0.137255049713037</v>
      </c>
      <c r="Y771" s="19" t="n">
        <v>0.171971996353214</v>
      </c>
      <c r="Z771" s="19"/>
      <c r="AA771" s="19" t="n">
        <v>0.115177171948433</v>
      </c>
      <c r="AB771" s="19" t="n">
        <v>0.169677422057001</v>
      </c>
      <c r="AC771" s="19" t="n">
        <v>0.171700424278173</v>
      </c>
      <c r="AD771" s="19" t="n">
        <v>0.145239250577005</v>
      </c>
      <c r="AE771" s="19"/>
      <c r="AF771" s="19" t="n">
        <v>0.0682092154487738</v>
      </c>
      <c r="AG771" s="19" t="n">
        <v>0.183283928918021</v>
      </c>
      <c r="AH771" s="19" t="n">
        <v>0.141464107317237</v>
      </c>
      <c r="AI771" s="19" t="n">
        <v>0.126954291921688</v>
      </c>
      <c r="AJ771" s="19" t="n">
        <v>0.19976319705509</v>
      </c>
      <c r="AK771" s="19" t="n">
        <v>0.125758402968648</v>
      </c>
      <c r="AL771" s="19" t="n">
        <v>0.125688832180987</v>
      </c>
      <c r="AM771" s="19" t="n">
        <v>0</v>
      </c>
      <c r="AN771" s="19" t="n">
        <v>0.0998770517574052</v>
      </c>
      <c r="AO771" s="19" t="n">
        <v>0.166395184649596</v>
      </c>
      <c r="AP771" s="19" t="n">
        <v>0.107306228770592</v>
      </c>
      <c r="AQ771" s="19" t="n">
        <v>0.100339761755581</v>
      </c>
      <c r="AR771" s="19" t="n">
        <v>0.100638579105013</v>
      </c>
      <c r="AS771" s="19" t="n">
        <v>0.136812381430027</v>
      </c>
      <c r="AT771" s="19" t="n">
        <v>0.296096190633258</v>
      </c>
      <c r="AU771" s="19" t="n">
        <v>0</v>
      </c>
      <c r="AV771" s="19" t="n">
        <v>0</v>
      </c>
      <c r="AW771" s="19" t="n">
        <v>0.540888659254037</v>
      </c>
      <c r="AX771" s="19" t="n">
        <v>0</v>
      </c>
    </row>
    <row r="772">
      <c r="B772" t="s">
        <v>351</v>
      </c>
      <c r="C772" s="19" t="n">
        <v>0.19028951943222</v>
      </c>
      <c r="D772" s="19" t="n">
        <v>0.118904248293404</v>
      </c>
      <c r="E772" s="19" t="n">
        <v>0.0872780474686248</v>
      </c>
      <c r="F772" s="19" t="n">
        <v>0.12247980659173</v>
      </c>
      <c r="G772" s="19" t="n">
        <v>0.197994870540545</v>
      </c>
      <c r="H772" s="19" t="n">
        <v>0.266982880681988</v>
      </c>
      <c r="I772" s="19" t="n">
        <v>0.311598649837283</v>
      </c>
      <c r="J772" s="19"/>
      <c r="K772" s="19" t="n">
        <v>0.153001952579175</v>
      </c>
      <c r="L772" s="19" t="n">
        <v>0.224727050626615</v>
      </c>
      <c r="M772" s="19"/>
      <c r="N772" s="19" t="n">
        <v>0.126299207217656</v>
      </c>
      <c r="O772" s="19" t="n">
        <v>0.18843665729025</v>
      </c>
      <c r="P772" s="19" t="n">
        <v>0.206116451666663</v>
      </c>
      <c r="Q772" s="19" t="n">
        <v>0.160780871898327</v>
      </c>
      <c r="R772" s="19" t="n">
        <v>0.238882494149808</v>
      </c>
      <c r="S772" s="19" t="n">
        <v>0.170069498903344</v>
      </c>
      <c r="T772" s="19" t="n">
        <v>0.258194650994885</v>
      </c>
      <c r="U772" s="19" t="n">
        <v>0.168764021421904</v>
      </c>
      <c r="V772" s="19" t="n">
        <v>0.186810169912321</v>
      </c>
      <c r="W772" s="19" t="n">
        <v>0.225212149283987</v>
      </c>
      <c r="X772" s="19" t="n">
        <v>0.201618965249582</v>
      </c>
      <c r="Y772" s="19" t="n">
        <v>0.20952616650431</v>
      </c>
      <c r="Z772" s="19"/>
      <c r="AA772" s="19" t="n">
        <v>0.102198514880099</v>
      </c>
      <c r="AB772" s="19" t="n">
        <v>0.206544672709662</v>
      </c>
      <c r="AC772" s="19" t="n">
        <v>0.145831458686101</v>
      </c>
      <c r="AD772" s="19" t="n">
        <v>0.298001580618949</v>
      </c>
      <c r="AE772" s="19"/>
      <c r="AF772" s="19" t="n">
        <v>0.0687584462811426</v>
      </c>
      <c r="AG772" s="19" t="n">
        <v>0.292364680800781</v>
      </c>
      <c r="AH772" s="19" t="n">
        <v>0.1215746960148</v>
      </c>
      <c r="AI772" s="19" t="n">
        <v>0.0436766308530799</v>
      </c>
      <c r="AJ772" s="19" t="n">
        <v>0.0707388486770456</v>
      </c>
      <c r="AK772" s="19" t="n">
        <v>0.0495496926864054</v>
      </c>
      <c r="AL772" s="19" t="n">
        <v>0.12709184413041</v>
      </c>
      <c r="AM772" s="19" t="n">
        <v>0</v>
      </c>
      <c r="AN772" s="19" t="n">
        <v>0.091499030629438</v>
      </c>
      <c r="AO772" s="19" t="n">
        <v>0.139306321564506</v>
      </c>
      <c r="AP772" s="19" t="n">
        <v>0.188562258246798</v>
      </c>
      <c r="AQ772" s="19" t="n">
        <v>0.193542179796</v>
      </c>
      <c r="AR772" s="19" t="n">
        <v>0.122057392965152</v>
      </c>
      <c r="AS772" s="19" t="n">
        <v>0.119488582294331</v>
      </c>
      <c r="AT772" s="19" t="n">
        <v>0</v>
      </c>
      <c r="AU772" s="19" t="n">
        <v>0</v>
      </c>
      <c r="AV772" s="19" t="n">
        <v>0</v>
      </c>
      <c r="AW772" s="19" t="n">
        <v>0</v>
      </c>
      <c r="AX772" s="19" t="n">
        <v>0</v>
      </c>
    </row>
    <row r="773">
      <c r="B773" t="s">
        <v>242</v>
      </c>
      <c r="C773" s="19" t="n">
        <v>0.0942921597172731</v>
      </c>
      <c r="D773" s="19" t="n">
        <v>0.161217808625062</v>
      </c>
      <c r="E773" s="19" t="n">
        <v>0.0821321256675921</v>
      </c>
      <c r="F773" s="19" t="n">
        <v>0.107503947123868</v>
      </c>
      <c r="G773" s="19" t="n">
        <v>0.0870807048455802</v>
      </c>
      <c r="H773" s="19" t="n">
        <v>0.0965717825288337</v>
      </c>
      <c r="I773" s="19" t="n">
        <v>0.0534892647797736</v>
      </c>
      <c r="J773" s="19"/>
      <c r="K773" s="19" t="n">
        <v>0.0665157005311492</v>
      </c>
      <c r="L773" s="19" t="n">
        <v>0.120685553707895</v>
      </c>
      <c r="M773" s="19"/>
      <c r="N773" s="19" t="n">
        <v>0.0856502968609792</v>
      </c>
      <c r="O773" s="19" t="n">
        <v>0.103259026573467</v>
      </c>
      <c r="P773" s="19" t="n">
        <v>0.094520076524978</v>
      </c>
      <c r="Q773" s="19" t="n">
        <v>0.105830620022483</v>
      </c>
      <c r="R773" s="19" t="n">
        <v>0.0300131251329023</v>
      </c>
      <c r="S773" s="19" t="n">
        <v>0.108118428596677</v>
      </c>
      <c r="T773" s="19" t="n">
        <v>0.1466779016641</v>
      </c>
      <c r="U773" s="19" t="n">
        <v>0.112389788281709</v>
      </c>
      <c r="V773" s="19" t="n">
        <v>0.0586660797354811</v>
      </c>
      <c r="W773" s="19" t="n">
        <v>0.117332277639465</v>
      </c>
      <c r="X773" s="19" t="n">
        <v>0.0872477505023016</v>
      </c>
      <c r="Y773" s="19" t="n">
        <v>0.0661709746546762</v>
      </c>
      <c r="Z773" s="19"/>
      <c r="AA773" s="19" t="n">
        <v>0.066641197781922</v>
      </c>
      <c r="AB773" s="19" t="n">
        <v>0.0873942349780292</v>
      </c>
      <c r="AC773" s="19" t="n">
        <v>0.103058543598103</v>
      </c>
      <c r="AD773" s="19" t="n">
        <v>0.116739723296622</v>
      </c>
      <c r="AE773" s="19"/>
      <c r="AF773" s="19" t="n">
        <v>0.0575703258685997</v>
      </c>
      <c r="AG773" s="19" t="n">
        <v>0.0768136628053824</v>
      </c>
      <c r="AH773" s="19" t="n">
        <v>0.118020959677252</v>
      </c>
      <c r="AI773" s="19" t="n">
        <v>0.0312443085683636</v>
      </c>
      <c r="AJ773" s="19" t="n">
        <v>0.261305575748821</v>
      </c>
      <c r="AK773" s="19" t="n">
        <v>0.0351865459958516</v>
      </c>
      <c r="AL773" s="19" t="n">
        <v>0.124524217684794</v>
      </c>
      <c r="AM773" s="19" t="n">
        <v>0</v>
      </c>
      <c r="AN773" s="19" t="n">
        <v>0.0425776286889831</v>
      </c>
      <c r="AO773" s="19" t="n">
        <v>0.148594054637431</v>
      </c>
      <c r="AP773" s="19" t="n">
        <v>0.0666268592449787</v>
      </c>
      <c r="AQ773" s="19" t="n">
        <v>0.166309080933522</v>
      </c>
      <c r="AR773" s="19" t="n">
        <v>0.0902426648588534</v>
      </c>
      <c r="AS773" s="19" t="n">
        <v>0.110273572144538</v>
      </c>
      <c r="AT773" s="19" t="n">
        <v>0.703903809366742</v>
      </c>
      <c r="AU773" s="19" t="n">
        <v>0</v>
      </c>
      <c r="AV773" s="19" t="n">
        <v>0</v>
      </c>
      <c r="AW773" s="19" t="n">
        <v>0</v>
      </c>
      <c r="AX773" s="19" t="n">
        <v>0</v>
      </c>
    </row>
    <row r="774">
      <c r="C774" s="19"/>
      <c r="D774" s="19"/>
      <c r="E774" s="19"/>
      <c r="F774" s="19"/>
      <c r="G774" s="19"/>
      <c r="H774" s="19"/>
      <c r="I774" s="19"/>
      <c r="J774" s="19"/>
      <c r="K774" s="19"/>
      <c r="L774" s="19"/>
      <c r="M774" s="19"/>
      <c r="N774" s="19"/>
      <c r="O774" s="19"/>
      <c r="P774" s="19"/>
      <c r="Q774" s="19"/>
      <c r="R774" s="19"/>
      <c r="S774" s="19"/>
      <c r="T774" s="19"/>
      <c r="U774" s="19"/>
      <c r="V774" s="19"/>
      <c r="W774" s="19"/>
      <c r="X774" s="19"/>
      <c r="Y774" s="19"/>
      <c r="Z774" s="19"/>
      <c r="AA774" s="19"/>
      <c r="AB774" s="19"/>
      <c r="AC774" s="19"/>
      <c r="AD774" s="19"/>
      <c r="AE774" s="19"/>
      <c r="AF774" s="19"/>
      <c r="AG774" s="19"/>
      <c r="AH774" s="19"/>
      <c r="AI774" s="19"/>
      <c r="AJ774" s="19"/>
      <c r="AK774" s="19"/>
      <c r="AL774" s="19"/>
      <c r="AM774" s="19"/>
      <c r="AN774" s="19"/>
      <c r="AO774" s="19"/>
      <c r="AP774" s="19"/>
      <c r="AQ774" s="19"/>
      <c r="AR774" s="19"/>
      <c r="AS774" s="19"/>
      <c r="AT774" s="19"/>
      <c r="AU774" s="19"/>
      <c r="AV774" s="19"/>
      <c r="AW774" s="19"/>
      <c r="AX774" s="19"/>
    </row>
    <row r="775">
      <c r="B775" s="7" t="s">
        <v>369</v>
      </c>
      <c r="C775" s="19"/>
      <c r="D775" s="19"/>
      <c r="E775" s="19"/>
      <c r="F775" s="19"/>
      <c r="G775" s="19"/>
      <c r="H775" s="19"/>
      <c r="I775" s="19"/>
      <c r="J775" s="19"/>
      <c r="K775" s="19"/>
      <c r="L775" s="19"/>
      <c r="M775" s="19"/>
      <c r="N775" s="19"/>
      <c r="O775" s="19"/>
      <c r="P775" s="19"/>
      <c r="Q775" s="19"/>
      <c r="R775" s="19"/>
      <c r="S775" s="19"/>
      <c r="T775" s="19"/>
      <c r="U775" s="19"/>
      <c r="V775" s="19"/>
      <c r="W775" s="19"/>
      <c r="X775" s="19"/>
      <c r="Y775" s="19"/>
      <c r="Z775" s="19"/>
      <c r="AA775" s="19"/>
      <c r="AB775" s="19"/>
      <c r="AC775" s="19"/>
      <c r="AD775" s="19"/>
      <c r="AE775" s="19"/>
      <c r="AF775" s="19"/>
      <c r="AG775" s="19"/>
      <c r="AH775" s="19"/>
      <c r="AI775" s="19"/>
      <c r="AJ775" s="19"/>
      <c r="AK775" s="19"/>
      <c r="AL775" s="19"/>
      <c r="AM775" s="19"/>
      <c r="AN775" s="19"/>
      <c r="AO775" s="19"/>
      <c r="AP775" s="19"/>
      <c r="AQ775" s="19"/>
      <c r="AR775" s="19"/>
      <c r="AS775" s="19"/>
      <c r="AT775" s="19"/>
      <c r="AU775" s="19"/>
      <c r="AV775" s="19"/>
      <c r="AW775" s="19"/>
      <c r="AX775" s="19"/>
    </row>
    <row r="776">
      <c r="B776" s="23" t="s">
        <v>79</v>
      </c>
      <c r="C776" s="19"/>
      <c r="D776" s="19"/>
      <c r="E776" s="19"/>
      <c r="F776" s="19"/>
      <c r="G776" s="19"/>
      <c r="H776" s="19"/>
      <c r="I776" s="19"/>
      <c r="J776" s="19"/>
      <c r="K776" s="19"/>
      <c r="L776" s="19"/>
      <c r="M776" s="19"/>
      <c r="N776" s="19"/>
      <c r="O776" s="19"/>
      <c r="P776" s="19"/>
      <c r="Q776" s="19"/>
      <c r="R776" s="19"/>
      <c r="S776" s="19"/>
      <c r="T776" s="19"/>
      <c r="U776" s="19"/>
      <c r="V776" s="19"/>
      <c r="W776" s="19"/>
      <c r="X776" s="19"/>
      <c r="Y776" s="19"/>
      <c r="Z776" s="19"/>
      <c r="AA776" s="19"/>
      <c r="AB776" s="19"/>
      <c r="AC776" s="19"/>
      <c r="AD776" s="19"/>
      <c r="AE776" s="19"/>
      <c r="AF776" s="19"/>
      <c r="AG776" s="19"/>
      <c r="AH776" s="19"/>
      <c r="AI776" s="19"/>
      <c r="AJ776" s="19"/>
      <c r="AK776" s="19"/>
      <c r="AL776" s="19"/>
      <c r="AM776" s="19"/>
      <c r="AN776" s="19"/>
      <c r="AO776" s="19"/>
      <c r="AP776" s="19"/>
      <c r="AQ776" s="19"/>
      <c r="AR776" s="19"/>
      <c r="AS776" s="19"/>
      <c r="AT776" s="19"/>
      <c r="AU776" s="19"/>
      <c r="AV776" s="19"/>
      <c r="AW776" s="19"/>
      <c r="AX776" s="19"/>
    </row>
    <row r="777">
      <c r="B777" t="s">
        <v>363</v>
      </c>
      <c r="C777" s="19" t="n">
        <v>0.34678599417754</v>
      </c>
      <c r="D777" s="19" t="n">
        <v>0.169565121383175</v>
      </c>
      <c r="E777" s="19" t="n">
        <v>0.237336096075927</v>
      </c>
      <c r="F777" s="19" t="n">
        <v>0.264562153123522</v>
      </c>
      <c r="G777" s="19" t="n">
        <v>0.375982870536072</v>
      </c>
      <c r="H777" s="19" t="n">
        <v>0.474103968004817</v>
      </c>
      <c r="I777" s="19" t="n">
        <v>0.510068210187893</v>
      </c>
      <c r="J777" s="19"/>
      <c r="K777" s="19" t="n">
        <v>0.373084670445214</v>
      </c>
      <c r="L777" s="19" t="n">
        <v>0.321477996148459</v>
      </c>
      <c r="M777" s="19"/>
      <c r="N777" s="19" t="n">
        <v>0.208480742458941</v>
      </c>
      <c r="O777" s="19" t="n">
        <v>0.440756405650152</v>
      </c>
      <c r="P777" s="19" t="n">
        <v>0.409450272428703</v>
      </c>
      <c r="Q777" s="19" t="n">
        <v>0.269411875792283</v>
      </c>
      <c r="R777" s="19" t="n">
        <v>0.367642695977334</v>
      </c>
      <c r="S777" s="19" t="n">
        <v>0.301868014498409</v>
      </c>
      <c r="T777" s="19" t="n">
        <v>0.289360498140959</v>
      </c>
      <c r="U777" s="19" t="n">
        <v>0.490172011603894</v>
      </c>
      <c r="V777" s="19" t="n">
        <v>0.363677696259717</v>
      </c>
      <c r="W777" s="19" t="n">
        <v>0.406816836035045</v>
      </c>
      <c r="X777" s="19" t="n">
        <v>0.404148846329387</v>
      </c>
      <c r="Y777" s="19" t="n">
        <v>0.359624116079429</v>
      </c>
      <c r="Z777" s="19"/>
      <c r="AA777" s="19" t="n">
        <v>0.365510762256856</v>
      </c>
      <c r="AB777" s="19" t="n">
        <v>0.409698140477124</v>
      </c>
      <c r="AC777" s="19" t="n">
        <v>0.282061790594442</v>
      </c>
      <c r="AD777" s="19" t="n">
        <v>0.317126191928801</v>
      </c>
      <c r="AE777" s="19"/>
      <c r="AF777" s="19" t="n">
        <v>0.166732157541216</v>
      </c>
      <c r="AG777" s="19" t="n">
        <v>0.482920233103578</v>
      </c>
      <c r="AH777" s="19" t="n">
        <v>0.389877447431711</v>
      </c>
      <c r="AI777" s="19" t="n">
        <v>0.17438165832634</v>
      </c>
      <c r="AJ777" s="19" t="n">
        <v>0.172854814599104</v>
      </c>
      <c r="AK777" s="19" t="n">
        <v>0.22384580490107</v>
      </c>
      <c r="AL777" s="19" t="n">
        <v>0.24032787610068</v>
      </c>
      <c r="AM777" s="19" t="n">
        <v>1</v>
      </c>
      <c r="AN777" s="19" t="n">
        <v>0.224815634357037</v>
      </c>
      <c r="AO777" s="19" t="n">
        <v>0.224354183607645</v>
      </c>
      <c r="AP777" s="19" t="n">
        <v>0.386757309966758</v>
      </c>
      <c r="AQ777" s="19" t="n">
        <v>0.323532794673345</v>
      </c>
      <c r="AR777" s="19" t="n">
        <v>0.434864572837294</v>
      </c>
      <c r="AS777" s="19" t="n">
        <v>0.111537085003805</v>
      </c>
      <c r="AT777" s="19" t="n">
        <v>0</v>
      </c>
      <c r="AU777" s="19" t="n">
        <v>0</v>
      </c>
      <c r="AV777" s="19" t="n">
        <v>0</v>
      </c>
      <c r="AW777" s="19" t="n">
        <v>0</v>
      </c>
      <c r="AX777" s="19" t="n">
        <v>0.277914084528257</v>
      </c>
    </row>
    <row r="778">
      <c r="B778" t="s">
        <v>364</v>
      </c>
      <c r="C778" s="19" t="n">
        <v>0.217040128955026</v>
      </c>
      <c r="D778" s="19" t="n">
        <v>0.22387479028419</v>
      </c>
      <c r="E778" s="19" t="n">
        <v>0.185915207314627</v>
      </c>
      <c r="F778" s="19" t="n">
        <v>0.232671413141012</v>
      </c>
      <c r="G778" s="19" t="n">
        <v>0.236395681197496</v>
      </c>
      <c r="H778" s="19" t="n">
        <v>0.197635407935904</v>
      </c>
      <c r="I778" s="19" t="n">
        <v>0.222451516550736</v>
      </c>
      <c r="J778" s="19"/>
      <c r="K778" s="19" t="n">
        <v>0.213048005201902</v>
      </c>
      <c r="L778" s="19" t="n">
        <v>0.221141539384366</v>
      </c>
      <c r="M778" s="19"/>
      <c r="N778" s="19" t="n">
        <v>0.218194588049641</v>
      </c>
      <c r="O778" s="19" t="n">
        <v>0.218992948502456</v>
      </c>
      <c r="P778" s="19" t="n">
        <v>0.2090178168046</v>
      </c>
      <c r="Q778" s="19" t="n">
        <v>0.251387950982682</v>
      </c>
      <c r="R778" s="19" t="n">
        <v>0.186961165494099</v>
      </c>
      <c r="S778" s="19" t="n">
        <v>0.191909817361334</v>
      </c>
      <c r="T778" s="19" t="n">
        <v>0.260350852778853</v>
      </c>
      <c r="U778" s="19" t="n">
        <v>0.20120557301292</v>
      </c>
      <c r="V778" s="19" t="n">
        <v>0.179356854493251</v>
      </c>
      <c r="W778" s="19" t="n">
        <v>0.243338578782437</v>
      </c>
      <c r="X778" s="19" t="n">
        <v>0.204628510689334</v>
      </c>
      <c r="Y778" s="19" t="n">
        <v>0.253329399889488</v>
      </c>
      <c r="Z778" s="19"/>
      <c r="AA778" s="19" t="n">
        <v>0.209852913860681</v>
      </c>
      <c r="AB778" s="19" t="n">
        <v>0.238078233861196</v>
      </c>
      <c r="AC778" s="19" t="n">
        <v>0.208203027273695</v>
      </c>
      <c r="AD778" s="19" t="n">
        <v>0.214383244323742</v>
      </c>
      <c r="AE778" s="19"/>
      <c r="AF778" s="19" t="n">
        <v>0.212019308122616</v>
      </c>
      <c r="AG778" s="19" t="n">
        <v>0.220159478170281</v>
      </c>
      <c r="AH778" s="19" t="n">
        <v>0.192062366768229</v>
      </c>
      <c r="AI778" s="19" t="n">
        <v>0.158244484092142</v>
      </c>
      <c r="AJ778" s="19" t="n">
        <v>0.176030318263452</v>
      </c>
      <c r="AK778" s="19" t="n">
        <v>0.268759578716505</v>
      </c>
      <c r="AL778" s="19" t="n">
        <v>0.218373140222763</v>
      </c>
      <c r="AM778" s="19" t="n">
        <v>0</v>
      </c>
      <c r="AN778" s="19" t="n">
        <v>0.303533745080772</v>
      </c>
      <c r="AO778" s="19" t="n">
        <v>0.20356921583656</v>
      </c>
      <c r="AP778" s="19" t="n">
        <v>0.293567901753405</v>
      </c>
      <c r="AQ778" s="19" t="n">
        <v>0.214098681612471</v>
      </c>
      <c r="AR778" s="19" t="n">
        <v>0.0944187737802553</v>
      </c>
      <c r="AS778" s="19" t="n">
        <v>0</v>
      </c>
      <c r="AT778" s="19" t="n">
        <v>0.314801217298716</v>
      </c>
      <c r="AU778" s="19" t="n">
        <v>0.495619982425437</v>
      </c>
      <c r="AV778" s="19" t="n">
        <v>0</v>
      </c>
      <c r="AW778" s="19" t="n">
        <v>0</v>
      </c>
      <c r="AX778" s="19" t="n">
        <v>0</v>
      </c>
    </row>
    <row r="779">
      <c r="B779" t="s">
        <v>365</v>
      </c>
      <c r="C779" s="19" t="n">
        <v>0.174940979117335</v>
      </c>
      <c r="D779" s="19" t="n">
        <v>0.26599124338397</v>
      </c>
      <c r="E779" s="19" t="n">
        <v>0.228906989706261</v>
      </c>
      <c r="F779" s="19" t="n">
        <v>0.191163437784559</v>
      </c>
      <c r="G779" s="19" t="n">
        <v>0.164227357404207</v>
      </c>
      <c r="H779" s="19" t="n">
        <v>0.151701129595024</v>
      </c>
      <c r="I779" s="19" t="n">
        <v>0.0822092017223898</v>
      </c>
      <c r="J779" s="19"/>
      <c r="K779" s="19" t="n">
        <v>0.177172229965171</v>
      </c>
      <c r="L779" s="19" t="n">
        <v>0.171971018381364</v>
      </c>
      <c r="M779" s="19"/>
      <c r="N779" s="19" t="n">
        <v>0.188416150065307</v>
      </c>
      <c r="O779" s="19" t="n">
        <v>0.148490083279187</v>
      </c>
      <c r="P779" s="19" t="n">
        <v>0.126624590433261</v>
      </c>
      <c r="Q779" s="19" t="n">
        <v>0.220034615098551</v>
      </c>
      <c r="R779" s="19" t="n">
        <v>0.19059919087697</v>
      </c>
      <c r="S779" s="19" t="n">
        <v>0.198638538793592</v>
      </c>
      <c r="T779" s="19" t="n">
        <v>0.171853038132434</v>
      </c>
      <c r="U779" s="19" t="n">
        <v>0.126746281172975</v>
      </c>
      <c r="V779" s="19" t="n">
        <v>0.219803886940643</v>
      </c>
      <c r="W779" s="19" t="n">
        <v>0.116978130634877</v>
      </c>
      <c r="X779" s="19" t="n">
        <v>0.19632135331196</v>
      </c>
      <c r="Y779" s="19" t="n">
        <v>0.158150593247164</v>
      </c>
      <c r="Z779" s="19"/>
      <c r="AA779" s="19" t="n">
        <v>0.158644015187496</v>
      </c>
      <c r="AB779" s="19" t="n">
        <v>0.135467123880477</v>
      </c>
      <c r="AC779" s="19" t="n">
        <v>0.231613909211125</v>
      </c>
      <c r="AD779" s="19" t="n">
        <v>0.184324149506243</v>
      </c>
      <c r="AE779" s="19"/>
      <c r="AF779" s="19" t="n">
        <v>0.303373902064257</v>
      </c>
      <c r="AG779" s="19" t="n">
        <v>0.106672467878259</v>
      </c>
      <c r="AH779" s="19" t="n">
        <v>0.180010453143845</v>
      </c>
      <c r="AI779" s="19" t="n">
        <v>0.270768736216592</v>
      </c>
      <c r="AJ779" s="19" t="n">
        <v>0.27880033463012</v>
      </c>
      <c r="AK779" s="19" t="n">
        <v>0.198644467179179</v>
      </c>
      <c r="AL779" s="19" t="n">
        <v>0.179287121268345</v>
      </c>
      <c r="AM779" s="19" t="n">
        <v>0</v>
      </c>
      <c r="AN779" s="19" t="n">
        <v>0.255168248500302</v>
      </c>
      <c r="AO779" s="19" t="n">
        <v>0.19635796190062</v>
      </c>
      <c r="AP779" s="19" t="n">
        <v>0.188338244439715</v>
      </c>
      <c r="AQ779" s="19" t="n">
        <v>0.177103610123848</v>
      </c>
      <c r="AR779" s="19" t="n">
        <v>0.193420104217876</v>
      </c>
      <c r="AS779" s="19" t="n">
        <v>0.32038667295033</v>
      </c>
      <c r="AT779" s="19" t="n">
        <v>0.296096190633258</v>
      </c>
      <c r="AU779" s="19" t="n">
        <v>0.504380017574563</v>
      </c>
      <c r="AV779" s="19" t="n">
        <v>0.425333372107052</v>
      </c>
      <c r="AW779" s="19" t="n">
        <v>0.294727388085214</v>
      </c>
      <c r="AX779" s="19" t="n">
        <v>0.242293032388405</v>
      </c>
    </row>
    <row r="780">
      <c r="B780" t="s">
        <v>366</v>
      </c>
      <c r="C780" s="19" t="n">
        <v>0.0900209163916913</v>
      </c>
      <c r="D780" s="19" t="n">
        <v>0.142464429702179</v>
      </c>
      <c r="E780" s="19" t="n">
        <v>0.194189064309955</v>
      </c>
      <c r="F780" s="19" t="n">
        <v>0.102946162042945</v>
      </c>
      <c r="G780" s="19" t="n">
        <v>0.0664659028677164</v>
      </c>
      <c r="H780" s="19" t="n">
        <v>0.0318888750877644</v>
      </c>
      <c r="I780" s="19" t="n">
        <v>0.0184550926721134</v>
      </c>
      <c r="J780" s="19"/>
      <c r="K780" s="19" t="n">
        <v>0.104090203369942</v>
      </c>
      <c r="L780" s="19" t="n">
        <v>0.0763896655266281</v>
      </c>
      <c r="M780" s="19"/>
      <c r="N780" s="19" t="n">
        <v>0.15579270464085</v>
      </c>
      <c r="O780" s="19" t="n">
        <v>0.0737920320980209</v>
      </c>
      <c r="P780" s="19" t="n">
        <v>0.0724532927059087</v>
      </c>
      <c r="Q780" s="19" t="n">
        <v>0.0965998567159866</v>
      </c>
      <c r="R780" s="19" t="n">
        <v>0.11197574737163</v>
      </c>
      <c r="S780" s="19" t="n">
        <v>0.0912741969481482</v>
      </c>
      <c r="T780" s="19" t="n">
        <v>0.0917466913822265</v>
      </c>
      <c r="U780" s="19" t="n">
        <v>0.0686025222136719</v>
      </c>
      <c r="V780" s="19" t="n">
        <v>0.052616767232206</v>
      </c>
      <c r="W780" s="19" t="n">
        <v>0.0884034436694426</v>
      </c>
      <c r="X780" s="19" t="n">
        <v>0.0385979466048754</v>
      </c>
      <c r="Y780" s="19" t="n">
        <v>0.0777053240675335</v>
      </c>
      <c r="Z780" s="19"/>
      <c r="AA780" s="19" t="n">
        <v>0.111558712145027</v>
      </c>
      <c r="AB780" s="19" t="n">
        <v>0.0564470256176719</v>
      </c>
      <c r="AC780" s="19" t="n">
        <v>0.129390858321072</v>
      </c>
      <c r="AD780" s="19" t="n">
        <v>0.067315359570904</v>
      </c>
      <c r="AE780" s="19"/>
      <c r="AF780" s="19" t="n">
        <v>0.214896027003514</v>
      </c>
      <c r="AG780" s="19" t="n">
        <v>0.0230869653928023</v>
      </c>
      <c r="AH780" s="19" t="n">
        <v>0.0602826761840018</v>
      </c>
      <c r="AI780" s="19" t="n">
        <v>0.220820593215125</v>
      </c>
      <c r="AJ780" s="19" t="n">
        <v>0.116037531568171</v>
      </c>
      <c r="AK780" s="19" t="n">
        <v>0.139067394006074</v>
      </c>
      <c r="AL780" s="19" t="n">
        <v>0.172119682149876</v>
      </c>
      <c r="AM780" s="19" t="n">
        <v>0</v>
      </c>
      <c r="AN780" s="19" t="n">
        <v>0.11464738075849</v>
      </c>
      <c r="AO780" s="19" t="n">
        <v>0.14022374184477</v>
      </c>
      <c r="AP780" s="19" t="n">
        <v>0.105782953939756</v>
      </c>
      <c r="AQ780" s="19" t="n">
        <v>0.0786242026045029</v>
      </c>
      <c r="AR780" s="19" t="n">
        <v>0.093885666242706</v>
      </c>
      <c r="AS780" s="19" t="n">
        <v>0.385304427045428</v>
      </c>
      <c r="AT780" s="19" t="n">
        <v>0</v>
      </c>
      <c r="AU780" s="19" t="n">
        <v>0</v>
      </c>
      <c r="AV780" s="19" t="n">
        <v>0</v>
      </c>
      <c r="AW780" s="19" t="n">
        <v>0</v>
      </c>
      <c r="AX780" s="19" t="n">
        <v>0.259244151683178</v>
      </c>
    </row>
    <row r="781">
      <c r="B781" t="s">
        <v>367</v>
      </c>
      <c r="C781" s="19" t="n">
        <v>0.0469242473077281</v>
      </c>
      <c r="D781" s="19" t="n">
        <v>0.0506403863685508</v>
      </c>
      <c r="E781" s="19" t="n">
        <v>0.0865291220223703</v>
      </c>
      <c r="F781" s="19" t="n">
        <v>0.0944822507388216</v>
      </c>
      <c r="G781" s="19" t="n">
        <v>0.0334101184640277</v>
      </c>
      <c r="H781" s="19" t="n">
        <v>0.0142112187095326</v>
      </c>
      <c r="I781" s="19" t="n">
        <v>0.00668465484383829</v>
      </c>
      <c r="J781" s="19"/>
      <c r="K781" s="19" t="n">
        <v>0.0579977579647299</v>
      </c>
      <c r="L781" s="19" t="n">
        <v>0.036172461403795</v>
      </c>
      <c r="M781" s="19"/>
      <c r="N781" s="19" t="n">
        <v>0.12424414109364</v>
      </c>
      <c r="O781" s="19" t="n">
        <v>0.0279655668377371</v>
      </c>
      <c r="P781" s="19" t="n">
        <v>0.016719435434592</v>
      </c>
      <c r="Q781" s="19" t="n">
        <v>0.0239758213811521</v>
      </c>
      <c r="R781" s="19" t="n">
        <v>0.0447765990925569</v>
      </c>
      <c r="S781" s="19" t="n">
        <v>0.0593480276666307</v>
      </c>
      <c r="T781" s="19" t="n">
        <v>0.0311890668682578</v>
      </c>
      <c r="U781" s="19" t="n">
        <v>0.0237440629204851</v>
      </c>
      <c r="V781" s="19" t="n">
        <v>0.0511293660698937</v>
      </c>
      <c r="W781" s="19" t="n">
        <v>0.0165744659485119</v>
      </c>
      <c r="X781" s="19" t="n">
        <v>0.0318758973960555</v>
      </c>
      <c r="Y781" s="19" t="n">
        <v>0.0596271586479564</v>
      </c>
      <c r="Z781" s="19"/>
      <c r="AA781" s="19" t="n">
        <v>0.0667856643901718</v>
      </c>
      <c r="AB781" s="19" t="n">
        <v>0.0293226276617883</v>
      </c>
      <c r="AC781" s="19" t="n">
        <v>0.0561759894570307</v>
      </c>
      <c r="AD781" s="19" t="n">
        <v>0.0368089543467188</v>
      </c>
      <c r="AE781" s="19"/>
      <c r="AF781" s="19" t="n">
        <v>0.05029987942833</v>
      </c>
      <c r="AG781" s="19" t="n">
        <v>0.017556288175216</v>
      </c>
      <c r="AH781" s="19" t="n">
        <v>0.0545202590003683</v>
      </c>
      <c r="AI781" s="19" t="n">
        <v>0.148849630152705</v>
      </c>
      <c r="AJ781" s="19" t="n">
        <v>0.059748700867206</v>
      </c>
      <c r="AK781" s="19" t="n">
        <v>0.0890124395201309</v>
      </c>
      <c r="AL781" s="19" t="n">
        <v>0.0910429609893677</v>
      </c>
      <c r="AM781" s="19" t="n">
        <v>0</v>
      </c>
      <c r="AN781" s="19" t="n">
        <v>0.0528952349945845</v>
      </c>
      <c r="AO781" s="19" t="n">
        <v>0.0722366970080985</v>
      </c>
      <c r="AP781" s="19" t="n">
        <v>0</v>
      </c>
      <c r="AQ781" s="19" t="n">
        <v>0.0204101167718057</v>
      </c>
      <c r="AR781" s="19" t="n">
        <v>0</v>
      </c>
      <c r="AS781" s="19" t="n">
        <v>0</v>
      </c>
      <c r="AT781" s="19" t="n">
        <v>0</v>
      </c>
      <c r="AU781" s="19" t="n">
        <v>0</v>
      </c>
      <c r="AV781" s="19" t="n">
        <v>0.574666627892949</v>
      </c>
      <c r="AW781" s="19" t="n">
        <v>0.705272611914786</v>
      </c>
      <c r="AX781" s="19" t="n">
        <v>0.22054873140016</v>
      </c>
    </row>
    <row r="782">
      <c r="B782" t="s">
        <v>77</v>
      </c>
      <c r="C782" s="19" t="n">
        <v>0.12428773405068</v>
      </c>
      <c r="D782" s="19" t="n">
        <v>0.147464028877935</v>
      </c>
      <c r="E782" s="19" t="n">
        <v>0.0671235205708601</v>
      </c>
      <c r="F782" s="19" t="n">
        <v>0.11417458316914</v>
      </c>
      <c r="G782" s="19" t="n">
        <v>0.123518069530481</v>
      </c>
      <c r="H782" s="19" t="n">
        <v>0.130459400666958</v>
      </c>
      <c r="I782" s="19" t="n">
        <v>0.160131324023029</v>
      </c>
      <c r="J782" s="19"/>
      <c r="K782" s="19" t="n">
        <v>0.0746071330530407</v>
      </c>
      <c r="L782" s="19" t="n">
        <v>0.172847319155388</v>
      </c>
      <c r="M782" s="19"/>
      <c r="N782" s="19" t="n">
        <v>0.104871673691621</v>
      </c>
      <c r="O782" s="19" t="n">
        <v>0.0900029636324473</v>
      </c>
      <c r="P782" s="19" t="n">
        <v>0.165734592192935</v>
      </c>
      <c r="Q782" s="19" t="n">
        <v>0.138589880029345</v>
      </c>
      <c r="R782" s="19" t="n">
        <v>0.0980446011874088</v>
      </c>
      <c r="S782" s="19" t="n">
        <v>0.156961404731886</v>
      </c>
      <c r="T782" s="19" t="n">
        <v>0.15549985269727</v>
      </c>
      <c r="U782" s="19" t="n">
        <v>0.0895295490760535</v>
      </c>
      <c r="V782" s="19" t="n">
        <v>0.133415429004289</v>
      </c>
      <c r="W782" s="19" t="n">
        <v>0.127888544929686</v>
      </c>
      <c r="X782" s="19" t="n">
        <v>0.124427445668389</v>
      </c>
      <c r="Y782" s="19" t="n">
        <v>0.0915634080684297</v>
      </c>
      <c r="Z782" s="19"/>
      <c r="AA782" s="19" t="n">
        <v>0.0876479321597685</v>
      </c>
      <c r="AB782" s="19" t="n">
        <v>0.130986848501743</v>
      </c>
      <c r="AC782" s="19" t="n">
        <v>0.0925544251426357</v>
      </c>
      <c r="AD782" s="19" t="n">
        <v>0.180042100323592</v>
      </c>
      <c r="AE782" s="19"/>
      <c r="AF782" s="19" t="n">
        <v>0.0526787258400672</v>
      </c>
      <c r="AG782" s="19" t="n">
        <v>0.149604567279864</v>
      </c>
      <c r="AH782" s="19" t="n">
        <v>0.123246797471844</v>
      </c>
      <c r="AI782" s="19" t="n">
        <v>0.0269348979970951</v>
      </c>
      <c r="AJ782" s="19" t="n">
        <v>0.196528300071947</v>
      </c>
      <c r="AK782" s="19" t="n">
        <v>0.0806703156770412</v>
      </c>
      <c r="AL782" s="19" t="n">
        <v>0.0988492192689684</v>
      </c>
      <c r="AM782" s="19" t="n">
        <v>0</v>
      </c>
      <c r="AN782" s="19" t="n">
        <v>0.048939756308815</v>
      </c>
      <c r="AO782" s="19" t="n">
        <v>0.163258199802306</v>
      </c>
      <c r="AP782" s="19" t="n">
        <v>0.0255535899003658</v>
      </c>
      <c r="AQ782" s="19" t="n">
        <v>0.186230594214028</v>
      </c>
      <c r="AR782" s="19" t="n">
        <v>0.183410882921869</v>
      </c>
      <c r="AS782" s="19" t="n">
        <v>0.182771815000437</v>
      </c>
      <c r="AT782" s="19" t="n">
        <v>0.389102592068026</v>
      </c>
      <c r="AU782" s="19" t="n">
        <v>0</v>
      </c>
      <c r="AV782" s="19" t="n">
        <v>0</v>
      </c>
      <c r="AW782" s="19" t="n">
        <v>0</v>
      </c>
      <c r="AX782" s="19" t="n">
        <v>0</v>
      </c>
    </row>
    <row r="783">
      <c r="C783" s="19"/>
      <c r="D783" s="19"/>
      <c r="E783" s="19"/>
      <c r="F783" s="19"/>
      <c r="G783" s="19"/>
      <c r="H783" s="19"/>
      <c r="I783" s="19"/>
      <c r="J783" s="19"/>
      <c r="K783" s="19"/>
      <c r="L783" s="19"/>
      <c r="M783" s="19"/>
      <c r="N783" s="19"/>
      <c r="O783" s="19"/>
      <c r="P783" s="19"/>
      <c r="Q783" s="19"/>
      <c r="R783" s="19"/>
      <c r="S783" s="19"/>
      <c r="T783" s="19"/>
      <c r="U783" s="19"/>
      <c r="V783" s="19"/>
      <c r="W783" s="19"/>
      <c r="X783" s="19"/>
      <c r="Y783" s="19"/>
      <c r="Z783" s="19"/>
      <c r="AA783" s="19"/>
      <c r="AB783" s="19"/>
      <c r="AC783" s="19"/>
      <c r="AD783" s="19"/>
      <c r="AE783" s="19"/>
      <c r="AF783" s="19"/>
      <c r="AG783" s="19"/>
      <c r="AH783" s="19"/>
      <c r="AI783" s="19"/>
      <c r="AJ783" s="19"/>
      <c r="AK783" s="19"/>
      <c r="AL783" s="19"/>
      <c r="AM783" s="19"/>
      <c r="AN783" s="19"/>
      <c r="AO783" s="19"/>
      <c r="AP783" s="19"/>
      <c r="AQ783" s="19"/>
      <c r="AR783" s="19"/>
      <c r="AS783" s="19"/>
      <c r="AT783" s="19"/>
      <c r="AU783" s="19"/>
      <c r="AV783" s="19"/>
      <c r="AW783" s="19"/>
      <c r="AX783" s="19"/>
    </row>
    <row r="784">
      <c r="B784" s="7" t="s">
        <v>370</v>
      </c>
      <c r="C784" s="19"/>
      <c r="D784" s="19"/>
      <c r="E784" s="19"/>
      <c r="F784" s="19"/>
      <c r="G784" s="19"/>
      <c r="H784" s="19"/>
      <c r="I784" s="19"/>
      <c r="J784" s="19"/>
      <c r="K784" s="19"/>
      <c r="L784" s="19"/>
      <c r="M784" s="19"/>
      <c r="N784" s="19"/>
      <c r="O784" s="19"/>
      <c r="P784" s="19"/>
      <c r="Q784" s="19"/>
      <c r="R784" s="19"/>
      <c r="S784" s="19"/>
      <c r="T784" s="19"/>
      <c r="U784" s="19"/>
      <c r="V784" s="19"/>
      <c r="W784" s="19"/>
      <c r="X784" s="19"/>
      <c r="Y784" s="19"/>
      <c r="Z784" s="19"/>
      <c r="AA784" s="19"/>
      <c r="AB784" s="19"/>
      <c r="AC784" s="19"/>
      <c r="AD784" s="19"/>
      <c r="AE784" s="19"/>
      <c r="AF784" s="19"/>
      <c r="AG784" s="19"/>
      <c r="AH784" s="19"/>
      <c r="AI784" s="19"/>
      <c r="AJ784" s="19"/>
      <c r="AK784" s="19"/>
      <c r="AL784" s="19"/>
      <c r="AM784" s="19"/>
      <c r="AN784" s="19"/>
      <c r="AO784" s="19"/>
      <c r="AP784" s="19"/>
      <c r="AQ784" s="19"/>
      <c r="AR784" s="19"/>
      <c r="AS784" s="19"/>
      <c r="AT784" s="19"/>
      <c r="AU784" s="19"/>
      <c r="AV784" s="19"/>
      <c r="AW784" s="19"/>
      <c r="AX784" s="19"/>
    </row>
    <row r="785">
      <c r="B785" s="23" t="s">
        <v>79</v>
      </c>
      <c r="C785" s="19"/>
      <c r="D785" s="19"/>
      <c r="E785" s="19"/>
      <c r="F785" s="19"/>
      <c r="G785" s="19"/>
      <c r="H785" s="19"/>
      <c r="I785" s="19"/>
      <c r="J785" s="19"/>
      <c r="K785" s="19"/>
      <c r="L785" s="19"/>
      <c r="M785" s="19"/>
      <c r="N785" s="19"/>
      <c r="O785" s="19"/>
      <c r="P785" s="19"/>
      <c r="Q785" s="19"/>
      <c r="R785" s="19"/>
      <c r="S785" s="19"/>
      <c r="T785" s="19"/>
      <c r="U785" s="19"/>
      <c r="V785" s="19"/>
      <c r="W785" s="19"/>
      <c r="X785" s="19"/>
      <c r="Y785" s="19"/>
      <c r="Z785" s="19"/>
      <c r="AA785" s="19"/>
      <c r="AB785" s="19"/>
      <c r="AC785" s="19"/>
      <c r="AD785" s="19"/>
      <c r="AE785" s="19"/>
      <c r="AF785" s="19"/>
      <c r="AG785" s="19"/>
      <c r="AH785" s="19"/>
      <c r="AI785" s="19"/>
      <c r="AJ785" s="19"/>
      <c r="AK785" s="19"/>
      <c r="AL785" s="19"/>
      <c r="AM785" s="19"/>
      <c r="AN785" s="19"/>
      <c r="AO785" s="19"/>
      <c r="AP785" s="19"/>
      <c r="AQ785" s="19"/>
      <c r="AR785" s="19"/>
      <c r="AS785" s="19"/>
      <c r="AT785" s="19"/>
      <c r="AU785" s="19"/>
      <c r="AV785" s="19"/>
      <c r="AW785" s="19"/>
      <c r="AX785" s="19"/>
    </row>
    <row r="786">
      <c r="B786" t="s">
        <v>363</v>
      </c>
      <c r="C786" s="19" t="n">
        <v>0.0234242239896012</v>
      </c>
      <c r="D786" s="19" t="n">
        <v>0.0399986311512431</v>
      </c>
      <c r="E786" s="19" t="n">
        <v>0.0376768097370386</v>
      </c>
      <c r="F786" s="19" t="n">
        <v>0.0324423941376028</v>
      </c>
      <c r="G786" s="19" t="n">
        <v>0.0144432915528464</v>
      </c>
      <c r="H786" s="19" t="n">
        <v>0.0131586609749527</v>
      </c>
      <c r="I786" s="19" t="n">
        <v>0.00779001668149918</v>
      </c>
      <c r="J786" s="19"/>
      <c r="K786" s="19" t="n">
        <v>0.0243177547464767</v>
      </c>
      <c r="L786" s="19" t="n">
        <v>0.0225755623515323</v>
      </c>
      <c r="M786" s="19"/>
      <c r="N786" s="19" t="n">
        <v>0.0174157730695319</v>
      </c>
      <c r="O786" s="19" t="n">
        <v>0.0225599598249126</v>
      </c>
      <c r="P786" s="19" t="n">
        <v>0.0236980073754402</v>
      </c>
      <c r="Q786" s="19" t="n">
        <v>0.00524125457829694</v>
      </c>
      <c r="R786" s="19" t="n">
        <v>0.0266952839972967</v>
      </c>
      <c r="S786" s="19" t="n">
        <v>0.0173235415877026</v>
      </c>
      <c r="T786" s="19" t="n">
        <v>0.0183162241169914</v>
      </c>
      <c r="U786" s="19" t="n">
        <v>0.0353805606717858</v>
      </c>
      <c r="V786" s="19" t="n">
        <v>0.0424754260170502</v>
      </c>
      <c r="W786" s="19" t="n">
        <v>0.0284500156026619</v>
      </c>
      <c r="X786" s="19" t="n">
        <v>0.0206272807676764</v>
      </c>
      <c r="Y786" s="19" t="n">
        <v>0.0372264850286102</v>
      </c>
      <c r="Z786" s="19"/>
      <c r="AA786" s="19" t="n">
        <v>0.0122357715924775</v>
      </c>
      <c r="AB786" s="19" t="n">
        <v>0.020284466843578</v>
      </c>
      <c r="AC786" s="19" t="n">
        <v>0.0360644245373329</v>
      </c>
      <c r="AD786" s="19" t="n">
        <v>0.0282437797232103</v>
      </c>
      <c r="AE786" s="19"/>
      <c r="AF786" s="19" t="n">
        <v>0.04243429293932</v>
      </c>
      <c r="AG786" s="19" t="n">
        <v>0.00937480212016603</v>
      </c>
      <c r="AH786" s="19" t="n">
        <v>0.0225810090024761</v>
      </c>
      <c r="AI786" s="19" t="n">
        <v>0.0289503268721999</v>
      </c>
      <c r="AJ786" s="19" t="n">
        <v>0.0330976176775987</v>
      </c>
      <c r="AK786" s="19" t="n">
        <v>0.0479386470714688</v>
      </c>
      <c r="AL786" s="19" t="n">
        <v>0.0283595565732549</v>
      </c>
      <c r="AM786" s="19" t="n">
        <v>0</v>
      </c>
      <c r="AN786" s="19" t="n">
        <v>0.0359614188467337</v>
      </c>
      <c r="AO786" s="19" t="n">
        <v>0.0637438349435174</v>
      </c>
      <c r="AP786" s="19" t="n">
        <v>0.0537106427307891</v>
      </c>
      <c r="AQ786" s="19" t="n">
        <v>0.00647804378468227</v>
      </c>
      <c r="AR786" s="19" t="n">
        <v>0</v>
      </c>
      <c r="AS786" s="19" t="n">
        <v>0</v>
      </c>
      <c r="AT786" s="19" t="n">
        <v>0</v>
      </c>
      <c r="AU786" s="19" t="n">
        <v>0</v>
      </c>
      <c r="AV786" s="19" t="n">
        <v>0</v>
      </c>
      <c r="AW786" s="19" t="n">
        <v>0</v>
      </c>
      <c r="AX786" s="19" t="n">
        <v>0</v>
      </c>
    </row>
    <row r="787">
      <c r="B787" t="s">
        <v>364</v>
      </c>
      <c r="C787" s="19" t="n">
        <v>0.0573225933774839</v>
      </c>
      <c r="D787" s="19" t="n">
        <v>0.116328072959213</v>
      </c>
      <c r="E787" s="19" t="n">
        <v>0.100980513421409</v>
      </c>
      <c r="F787" s="19" t="n">
        <v>0.0720462352215478</v>
      </c>
      <c r="G787" s="19" t="n">
        <v>0.0446954571202114</v>
      </c>
      <c r="H787" s="19" t="n">
        <v>0.0102558879853853</v>
      </c>
      <c r="I787" s="19" t="n">
        <v>0.0128406244547245</v>
      </c>
      <c r="J787" s="19"/>
      <c r="K787" s="19" t="n">
        <v>0.060306494466633</v>
      </c>
      <c r="L787" s="19" t="n">
        <v>0.05446840492195</v>
      </c>
      <c r="M787" s="19"/>
      <c r="N787" s="19" t="n">
        <v>0.0734053065115938</v>
      </c>
      <c r="O787" s="19" t="n">
        <v>0.0328768541475974</v>
      </c>
      <c r="P787" s="19" t="n">
        <v>0.0375985472469883</v>
      </c>
      <c r="Q787" s="19" t="n">
        <v>0.0854568968429637</v>
      </c>
      <c r="R787" s="19" t="n">
        <v>0.0304987513149493</v>
      </c>
      <c r="S787" s="19" t="n">
        <v>0.089875021676698</v>
      </c>
      <c r="T787" s="19" t="n">
        <v>0.0682907594607345</v>
      </c>
      <c r="U787" s="19" t="n">
        <v>0.0697657107115332</v>
      </c>
      <c r="V787" s="19" t="n">
        <v>0.070813090119043</v>
      </c>
      <c r="W787" s="19" t="n">
        <v>0.0273463074930518</v>
      </c>
      <c r="X787" s="19" t="n">
        <v>0.0212111128115091</v>
      </c>
      <c r="Y787" s="19" t="n">
        <v>0.0766087378872384</v>
      </c>
      <c r="Z787" s="19"/>
      <c r="AA787" s="19" t="n">
        <v>0.0476948615298805</v>
      </c>
      <c r="AB787" s="19" t="n">
        <v>0.0546144551269752</v>
      </c>
      <c r="AC787" s="19" t="n">
        <v>0.0760195799378881</v>
      </c>
      <c r="AD787" s="19" t="n">
        <v>0.055539142924709</v>
      </c>
      <c r="AE787" s="19"/>
      <c r="AF787" s="19" t="n">
        <v>0.129974158008001</v>
      </c>
      <c r="AG787" s="19" t="n">
        <v>0.0193696780289542</v>
      </c>
      <c r="AH787" s="19" t="n">
        <v>0.0237104406926608</v>
      </c>
      <c r="AI787" s="19" t="n">
        <v>0.151571753565557</v>
      </c>
      <c r="AJ787" s="19" t="n">
        <v>0.102933009751466</v>
      </c>
      <c r="AK787" s="19" t="n">
        <v>0.0751927855836626</v>
      </c>
      <c r="AL787" s="19" t="n">
        <v>0.0897675290478903</v>
      </c>
      <c r="AM787" s="19" t="n">
        <v>0</v>
      </c>
      <c r="AN787" s="19" t="n">
        <v>0.0921888216650124</v>
      </c>
      <c r="AO787" s="19" t="n">
        <v>0.0614799485336518</v>
      </c>
      <c r="AP787" s="19" t="n">
        <v>0.103753791605888</v>
      </c>
      <c r="AQ787" s="19" t="n">
        <v>0.0521512027332376</v>
      </c>
      <c r="AR787" s="19" t="n">
        <v>0</v>
      </c>
      <c r="AS787" s="19" t="n">
        <v>0</v>
      </c>
      <c r="AT787" s="19" t="n">
        <v>0</v>
      </c>
      <c r="AU787" s="19" t="n">
        <v>0.495619982425437</v>
      </c>
      <c r="AV787" s="19" t="n">
        <v>0.425333372107052</v>
      </c>
      <c r="AW787" s="19" t="n">
        <v>0</v>
      </c>
      <c r="AX787" s="19" t="n">
        <v>0</v>
      </c>
    </row>
    <row r="788">
      <c r="B788" t="s">
        <v>365</v>
      </c>
      <c r="C788" s="19" t="n">
        <v>0.0945579802950812</v>
      </c>
      <c r="D788" s="19" t="n">
        <v>0.180032429319624</v>
      </c>
      <c r="E788" s="19" t="n">
        <v>0.156544696517143</v>
      </c>
      <c r="F788" s="19" t="n">
        <v>0.118206143561471</v>
      </c>
      <c r="G788" s="19" t="n">
        <v>0.0863326286945263</v>
      </c>
      <c r="H788" s="19" t="n">
        <v>0.0481199885321966</v>
      </c>
      <c r="I788" s="19" t="n">
        <v>0.00650618530673458</v>
      </c>
      <c r="J788" s="19"/>
      <c r="K788" s="19" t="n">
        <v>0.102064180741169</v>
      </c>
      <c r="L788" s="19" t="n">
        <v>0.087330282498518</v>
      </c>
      <c r="M788" s="19"/>
      <c r="N788" s="19" t="n">
        <v>0.133602901421416</v>
      </c>
      <c r="O788" s="19" t="n">
        <v>0.059576855572912</v>
      </c>
      <c r="P788" s="19" t="n">
        <v>0.0898355410896231</v>
      </c>
      <c r="Q788" s="19" t="n">
        <v>0.0698036097903553</v>
      </c>
      <c r="R788" s="19" t="n">
        <v>0.11664387900943</v>
      </c>
      <c r="S788" s="19" t="n">
        <v>0.136940553597161</v>
      </c>
      <c r="T788" s="19" t="n">
        <v>0.104419968889819</v>
      </c>
      <c r="U788" s="19" t="n">
        <v>0.0820120000492528</v>
      </c>
      <c r="V788" s="19" t="n">
        <v>0.104245987502813</v>
      </c>
      <c r="W788" s="19" t="n">
        <v>0.0520390933258715</v>
      </c>
      <c r="X788" s="19" t="n">
        <v>0.11488976341397</v>
      </c>
      <c r="Y788" s="19" t="n">
        <v>0.0201121184837479</v>
      </c>
      <c r="Z788" s="19"/>
      <c r="AA788" s="19" t="n">
        <v>0.0880588973999987</v>
      </c>
      <c r="AB788" s="19" t="n">
        <v>0.0655059693834047</v>
      </c>
      <c r="AC788" s="19" t="n">
        <v>0.12420785014159</v>
      </c>
      <c r="AD788" s="19" t="n">
        <v>0.108077632532597</v>
      </c>
      <c r="AE788" s="19"/>
      <c r="AF788" s="19" t="n">
        <v>0.175062114993669</v>
      </c>
      <c r="AG788" s="19" t="n">
        <v>0.0340770677909284</v>
      </c>
      <c r="AH788" s="19" t="n">
        <v>0.0898315106385105</v>
      </c>
      <c r="AI788" s="19" t="n">
        <v>0.187500100799686</v>
      </c>
      <c r="AJ788" s="19" t="n">
        <v>0.184730200923602</v>
      </c>
      <c r="AK788" s="19" t="n">
        <v>0.0744758942850405</v>
      </c>
      <c r="AL788" s="19" t="n">
        <v>0.154212614085162</v>
      </c>
      <c r="AM788" s="19" t="n">
        <v>0</v>
      </c>
      <c r="AN788" s="19" t="n">
        <v>0.140722116703629</v>
      </c>
      <c r="AO788" s="19" t="n">
        <v>0.147572242422674</v>
      </c>
      <c r="AP788" s="19" t="n">
        <v>0.104130685793778</v>
      </c>
      <c r="AQ788" s="19" t="n">
        <v>0.102998635954314</v>
      </c>
      <c r="AR788" s="19" t="n">
        <v>0.100638579105013</v>
      </c>
      <c r="AS788" s="19" t="n">
        <v>0.295400139966604</v>
      </c>
      <c r="AT788" s="19" t="n">
        <v>0</v>
      </c>
      <c r="AU788" s="19" t="n">
        <v>0</v>
      </c>
      <c r="AV788" s="19" t="n">
        <v>0</v>
      </c>
      <c r="AW788" s="19" t="n">
        <v>0.294727388085214</v>
      </c>
      <c r="AX788" s="19" t="n">
        <v>0</v>
      </c>
    </row>
    <row r="789">
      <c r="B789" t="s">
        <v>366</v>
      </c>
      <c r="C789" s="19" t="n">
        <v>0.397716531859824</v>
      </c>
      <c r="D789" s="19" t="n">
        <v>0.338607239052246</v>
      </c>
      <c r="E789" s="19" t="n">
        <v>0.352232282017107</v>
      </c>
      <c r="F789" s="19" t="n">
        <v>0.385703418113977</v>
      </c>
      <c r="G789" s="19" t="n">
        <v>0.441068639011392</v>
      </c>
      <c r="H789" s="19" t="n">
        <v>0.421486069914795</v>
      </c>
      <c r="I789" s="19" t="n">
        <v>0.432222080446943</v>
      </c>
      <c r="J789" s="19"/>
      <c r="K789" s="19" t="n">
        <v>0.395333999718236</v>
      </c>
      <c r="L789" s="19" t="n">
        <v>0.400422516970369</v>
      </c>
      <c r="M789" s="19"/>
      <c r="N789" s="19" t="n">
        <v>0.337983889073961</v>
      </c>
      <c r="O789" s="19" t="n">
        <v>0.448770911926182</v>
      </c>
      <c r="P789" s="19" t="n">
        <v>0.317727747832228</v>
      </c>
      <c r="Q789" s="19" t="n">
        <v>0.344520874738535</v>
      </c>
      <c r="R789" s="19" t="n">
        <v>0.429243618193433</v>
      </c>
      <c r="S789" s="19" t="n">
        <v>0.416356144522074</v>
      </c>
      <c r="T789" s="19" t="n">
        <v>0.351155356889617</v>
      </c>
      <c r="U789" s="19" t="n">
        <v>0.338009459440196</v>
      </c>
      <c r="V789" s="19" t="n">
        <v>0.395576354430208</v>
      </c>
      <c r="W789" s="19" t="n">
        <v>0.481424772189689</v>
      </c>
      <c r="X789" s="19" t="n">
        <v>0.427726946603767</v>
      </c>
      <c r="Y789" s="19" t="n">
        <v>0.609551436720857</v>
      </c>
      <c r="Z789" s="19"/>
      <c r="AA789" s="19" t="n">
        <v>0.378371021849602</v>
      </c>
      <c r="AB789" s="19" t="n">
        <v>0.412878713937238</v>
      </c>
      <c r="AC789" s="19" t="n">
        <v>0.404550764287557</v>
      </c>
      <c r="AD789" s="19" t="n">
        <v>0.401318119904881</v>
      </c>
      <c r="AE789" s="19"/>
      <c r="AF789" s="19" t="n">
        <v>0.373174327864866</v>
      </c>
      <c r="AG789" s="19" t="n">
        <v>0.429901396425302</v>
      </c>
      <c r="AH789" s="19" t="n">
        <v>0.381928041876874</v>
      </c>
      <c r="AI789" s="19" t="n">
        <v>0.317435710982299</v>
      </c>
      <c r="AJ789" s="19" t="n">
        <v>0.303633425527414</v>
      </c>
      <c r="AK789" s="19" t="n">
        <v>0.453747797766722</v>
      </c>
      <c r="AL789" s="19" t="n">
        <v>0.37441829685413</v>
      </c>
      <c r="AM789" s="19" t="n">
        <v>0.465554238906898</v>
      </c>
      <c r="AN789" s="19" t="n">
        <v>0.38531607881789</v>
      </c>
      <c r="AO789" s="19" t="n">
        <v>0.353728179611665</v>
      </c>
      <c r="AP789" s="19" t="n">
        <v>0.412093538549287</v>
      </c>
      <c r="AQ789" s="19" t="n">
        <v>0.386559782141029</v>
      </c>
      <c r="AR789" s="19" t="n">
        <v>0.68288525414958</v>
      </c>
      <c r="AS789" s="19" t="n">
        <v>0.220326350324136</v>
      </c>
      <c r="AT789" s="19" t="n">
        <v>1</v>
      </c>
      <c r="AU789" s="19" t="n">
        <v>0.504380017574563</v>
      </c>
      <c r="AV789" s="19" t="n">
        <v>0.195491110655052</v>
      </c>
      <c r="AW789" s="19" t="n">
        <v>0.323798654447605</v>
      </c>
      <c r="AX789" s="19" t="n">
        <v>0.520207116916662</v>
      </c>
    </row>
    <row r="790">
      <c r="B790" t="s">
        <v>367</v>
      </c>
      <c r="C790" s="19" t="n">
        <v>0.378098982571497</v>
      </c>
      <c r="D790" s="19" t="n">
        <v>0.241288451593977</v>
      </c>
      <c r="E790" s="19" t="n">
        <v>0.310421244231975</v>
      </c>
      <c r="F790" s="19" t="n">
        <v>0.319918220619606</v>
      </c>
      <c r="G790" s="19" t="n">
        <v>0.374052737824572</v>
      </c>
      <c r="H790" s="19" t="n">
        <v>0.463434270383509</v>
      </c>
      <c r="I790" s="19" t="n">
        <v>0.516477900956977</v>
      </c>
      <c r="J790" s="19"/>
      <c r="K790" s="19" t="n">
        <v>0.385068958480741</v>
      </c>
      <c r="L790" s="19" t="n">
        <v>0.370704254990563</v>
      </c>
      <c r="M790" s="19"/>
      <c r="N790" s="19" t="n">
        <v>0.372390142054876</v>
      </c>
      <c r="O790" s="19" t="n">
        <v>0.400665176901374</v>
      </c>
      <c r="P790" s="19" t="n">
        <v>0.483019765840279</v>
      </c>
      <c r="Q790" s="19" t="n">
        <v>0.462380637896384</v>
      </c>
      <c r="R790" s="19" t="n">
        <v>0.383107352570731</v>
      </c>
      <c r="S790" s="19" t="n">
        <v>0.267036859787219</v>
      </c>
      <c r="T790" s="19" t="n">
        <v>0.405985619003233</v>
      </c>
      <c r="U790" s="19" t="n">
        <v>0.3982958024033</v>
      </c>
      <c r="V790" s="19" t="n">
        <v>0.344873440887293</v>
      </c>
      <c r="W790" s="19" t="n">
        <v>0.346602205905552</v>
      </c>
      <c r="X790" s="19" t="n">
        <v>0.374089234028378</v>
      </c>
      <c r="Y790" s="19" t="n">
        <v>0.216833437599955</v>
      </c>
      <c r="Z790" s="19"/>
      <c r="AA790" s="19" t="n">
        <v>0.450645344843495</v>
      </c>
      <c r="AB790" s="19" t="n">
        <v>0.400094145970598</v>
      </c>
      <c r="AC790" s="19" t="n">
        <v>0.311961165177917</v>
      </c>
      <c r="AD790" s="19" t="n">
        <v>0.329015582728461</v>
      </c>
      <c r="AE790" s="19"/>
      <c r="AF790" s="19" t="n">
        <v>0.250821133405199</v>
      </c>
      <c r="AG790" s="19" t="n">
        <v>0.466628169088314</v>
      </c>
      <c r="AH790" s="19" t="n">
        <v>0.430157860774241</v>
      </c>
      <c r="AI790" s="19" t="n">
        <v>0.285475689660337</v>
      </c>
      <c r="AJ790" s="19" t="n">
        <v>0.225437378502042</v>
      </c>
      <c r="AK790" s="19" t="n">
        <v>0.333835826212312</v>
      </c>
      <c r="AL790" s="19" t="n">
        <v>0.324749606643949</v>
      </c>
      <c r="AM790" s="19" t="n">
        <v>0.534445761093102</v>
      </c>
      <c r="AN790" s="19" t="n">
        <v>0.323647799205693</v>
      </c>
      <c r="AO790" s="19" t="n">
        <v>0.270543479271393</v>
      </c>
      <c r="AP790" s="19" t="n">
        <v>0.300347448285262</v>
      </c>
      <c r="AQ790" s="19" t="n">
        <v>0.353781785247292</v>
      </c>
      <c r="AR790" s="19" t="n">
        <v>0.216476166745407</v>
      </c>
      <c r="AS790" s="19" t="n">
        <v>0.396552792706664</v>
      </c>
      <c r="AT790" s="19" t="n">
        <v>0</v>
      </c>
      <c r="AU790" s="19" t="n">
        <v>0</v>
      </c>
      <c r="AV790" s="19" t="n">
        <v>0.379175517237897</v>
      </c>
      <c r="AW790" s="19" t="n">
        <v>0.381473957467181</v>
      </c>
      <c r="AX790" s="19" t="n">
        <v>0.479792883083338</v>
      </c>
    </row>
    <row r="791">
      <c r="B791" t="s">
        <v>77</v>
      </c>
      <c r="C791" s="19" t="n">
        <v>0.0488796879065119</v>
      </c>
      <c r="D791" s="19" t="n">
        <v>0.0837451759236979</v>
      </c>
      <c r="E791" s="19" t="n">
        <v>0.042144454075327</v>
      </c>
      <c r="F791" s="19" t="n">
        <v>0.071683588345795</v>
      </c>
      <c r="G791" s="19" t="n">
        <v>0.0394072457964517</v>
      </c>
      <c r="H791" s="19" t="n">
        <v>0.0435451222091614</v>
      </c>
      <c r="I791" s="19" t="n">
        <v>0.0241631921531225</v>
      </c>
      <c r="J791" s="19"/>
      <c r="K791" s="19" t="n">
        <v>0.0329086118467444</v>
      </c>
      <c r="L791" s="19" t="n">
        <v>0.0644989782670682</v>
      </c>
      <c r="M791" s="19"/>
      <c r="N791" s="19" t="n">
        <v>0.0652019878686214</v>
      </c>
      <c r="O791" s="19" t="n">
        <v>0.0355502416270213</v>
      </c>
      <c r="P791" s="19" t="n">
        <v>0.048120390615442</v>
      </c>
      <c r="Q791" s="19" t="n">
        <v>0.0325967261534653</v>
      </c>
      <c r="R791" s="19" t="n">
        <v>0.0138111149141607</v>
      </c>
      <c r="S791" s="19" t="n">
        <v>0.0724678788291453</v>
      </c>
      <c r="T791" s="19" t="n">
        <v>0.0518320716396047</v>
      </c>
      <c r="U791" s="19" t="n">
        <v>0.0765364667239318</v>
      </c>
      <c r="V791" s="19" t="n">
        <v>0.0420157010435935</v>
      </c>
      <c r="W791" s="19" t="n">
        <v>0.0641376054831735</v>
      </c>
      <c r="X791" s="19" t="n">
        <v>0.0414556623746992</v>
      </c>
      <c r="Y791" s="19" t="n">
        <v>0.0396677842795921</v>
      </c>
      <c r="Z791" s="19"/>
      <c r="AA791" s="19" t="n">
        <v>0.0229941027845462</v>
      </c>
      <c r="AB791" s="19" t="n">
        <v>0.0466222487382067</v>
      </c>
      <c r="AC791" s="19" t="n">
        <v>0.047196215917715</v>
      </c>
      <c r="AD791" s="19" t="n">
        <v>0.0778057421861415</v>
      </c>
      <c r="AE791" s="19"/>
      <c r="AF791" s="19" t="n">
        <v>0.0285339727889453</v>
      </c>
      <c r="AG791" s="19" t="n">
        <v>0.0406488865463356</v>
      </c>
      <c r="AH791" s="19" t="n">
        <v>0.0517911370152379</v>
      </c>
      <c r="AI791" s="19" t="n">
        <v>0.0290664181199207</v>
      </c>
      <c r="AJ791" s="19" t="n">
        <v>0.150168367617877</v>
      </c>
      <c r="AK791" s="19" t="n">
        <v>0.0148090490807934</v>
      </c>
      <c r="AL791" s="19" t="n">
        <v>0.0284923967956142</v>
      </c>
      <c r="AM791" s="19" t="n">
        <v>0</v>
      </c>
      <c r="AN791" s="19" t="n">
        <v>0.0221637647610412</v>
      </c>
      <c r="AO791" s="19" t="n">
        <v>0.102932315217099</v>
      </c>
      <c r="AP791" s="19" t="n">
        <v>0.0259638930349957</v>
      </c>
      <c r="AQ791" s="19" t="n">
        <v>0.0980305501394454</v>
      </c>
      <c r="AR791" s="19" t="n">
        <v>0</v>
      </c>
      <c r="AS791" s="19" t="n">
        <v>0.0877207170025964</v>
      </c>
      <c r="AT791" s="19" t="n">
        <v>0</v>
      </c>
      <c r="AU791" s="19" t="n">
        <v>0</v>
      </c>
      <c r="AV791" s="19" t="n">
        <v>0</v>
      </c>
      <c r="AW791" s="19" t="n">
        <v>0</v>
      </c>
      <c r="AX791" s="19" t="n">
        <v>0</v>
      </c>
    </row>
    <row r="792">
      <c r="C792" s="19"/>
      <c r="D792" s="19"/>
      <c r="E792" s="19"/>
      <c r="F792" s="19"/>
      <c r="G792" s="19"/>
      <c r="H792" s="19"/>
      <c r="I792" s="19"/>
      <c r="J792" s="19"/>
      <c r="K792" s="19"/>
      <c r="L792" s="19"/>
      <c r="M792" s="19"/>
      <c r="N792" s="19"/>
      <c r="O792" s="19"/>
      <c r="P792" s="19"/>
      <c r="Q792" s="19"/>
      <c r="R792" s="19"/>
      <c r="S792" s="19"/>
      <c r="T792" s="19"/>
      <c r="U792" s="19"/>
      <c r="V792" s="19"/>
      <c r="W792" s="19"/>
      <c r="X792" s="19"/>
      <c r="Y792" s="19"/>
      <c r="Z792" s="19"/>
      <c r="AA792" s="19"/>
      <c r="AB792" s="19"/>
      <c r="AC792" s="19"/>
      <c r="AD792" s="19"/>
      <c r="AE792" s="19"/>
      <c r="AF792" s="19"/>
      <c r="AG792" s="19"/>
      <c r="AH792" s="19"/>
      <c r="AI792" s="19"/>
      <c r="AJ792" s="19"/>
      <c r="AK792" s="19"/>
      <c r="AL792" s="19"/>
      <c r="AM792" s="19"/>
      <c r="AN792" s="19"/>
      <c r="AO792" s="19"/>
      <c r="AP792" s="19"/>
      <c r="AQ792" s="19"/>
      <c r="AR792" s="19"/>
      <c r="AS792" s="19"/>
      <c r="AT792" s="19"/>
      <c r="AU792" s="19"/>
      <c r="AV792" s="19"/>
      <c r="AW792" s="19"/>
      <c r="AX792" s="19"/>
    </row>
    <row r="793">
      <c r="B793" s="7" t="s">
        <v>371</v>
      </c>
      <c r="C793" s="19"/>
      <c r="D793" s="19"/>
      <c r="E793" s="19"/>
      <c r="F793" s="19"/>
      <c r="G793" s="19"/>
      <c r="H793" s="19"/>
      <c r="I793" s="19"/>
      <c r="J793" s="19"/>
      <c r="K793" s="19"/>
      <c r="L793" s="19"/>
      <c r="M793" s="19"/>
      <c r="N793" s="19"/>
      <c r="O793" s="19"/>
      <c r="P793" s="19"/>
      <c r="Q793" s="19"/>
      <c r="R793" s="19"/>
      <c r="S793" s="19"/>
      <c r="T793" s="19"/>
      <c r="U793" s="19"/>
      <c r="V793" s="19"/>
      <c r="W793" s="19"/>
      <c r="X793" s="19"/>
      <c r="Y793" s="19"/>
      <c r="Z793" s="19"/>
      <c r="AA793" s="19"/>
      <c r="AB793" s="19"/>
      <c r="AC793" s="19"/>
      <c r="AD793" s="19"/>
      <c r="AE793" s="19"/>
      <c r="AF793" s="19"/>
      <c r="AG793" s="19"/>
      <c r="AH793" s="19"/>
      <c r="AI793" s="19"/>
      <c r="AJ793" s="19"/>
      <c r="AK793" s="19"/>
      <c r="AL793" s="19"/>
      <c r="AM793" s="19"/>
      <c r="AN793" s="19"/>
      <c r="AO793" s="19"/>
      <c r="AP793" s="19"/>
      <c r="AQ793" s="19"/>
      <c r="AR793" s="19"/>
      <c r="AS793" s="19"/>
      <c r="AT793" s="19"/>
      <c r="AU793" s="19"/>
      <c r="AV793" s="19"/>
      <c r="AW793" s="19"/>
      <c r="AX793" s="19"/>
    </row>
    <row r="794">
      <c r="B794" s="23" t="s">
        <v>79</v>
      </c>
      <c r="C794" s="19"/>
      <c r="D794" s="19"/>
      <c r="E794" s="19"/>
      <c r="F794" s="19"/>
      <c r="G794" s="19"/>
      <c r="H794" s="19"/>
      <c r="I794" s="19"/>
      <c r="J794" s="19"/>
      <c r="K794" s="19"/>
      <c r="L794" s="19"/>
      <c r="M794" s="19"/>
      <c r="N794" s="19"/>
      <c r="O794" s="19"/>
      <c r="P794" s="19"/>
      <c r="Q794" s="19"/>
      <c r="R794" s="19"/>
      <c r="S794" s="19"/>
      <c r="T794" s="19"/>
      <c r="U794" s="19"/>
      <c r="V794" s="19"/>
      <c r="W794" s="19"/>
      <c r="X794" s="19"/>
      <c r="Y794" s="19"/>
      <c r="Z794" s="19"/>
      <c r="AA794" s="19"/>
      <c r="AB794" s="19"/>
      <c r="AC794" s="19"/>
      <c r="AD794" s="19"/>
      <c r="AE794" s="19"/>
      <c r="AF794" s="19"/>
      <c r="AG794" s="19"/>
      <c r="AH794" s="19"/>
      <c r="AI794" s="19"/>
      <c r="AJ794" s="19"/>
      <c r="AK794" s="19"/>
      <c r="AL794" s="19"/>
      <c r="AM794" s="19"/>
      <c r="AN794" s="19"/>
      <c r="AO794" s="19"/>
      <c r="AP794" s="19"/>
      <c r="AQ794" s="19"/>
      <c r="AR794" s="19"/>
      <c r="AS794" s="19"/>
      <c r="AT794" s="19"/>
      <c r="AU794" s="19"/>
      <c r="AV794" s="19"/>
      <c r="AW794" s="19"/>
      <c r="AX794" s="19"/>
    </row>
    <row r="795">
      <c r="B795" t="s">
        <v>363</v>
      </c>
      <c r="C795" s="19" t="n">
        <v>0.0357656872154751</v>
      </c>
      <c r="D795" s="19" t="n">
        <v>0.0583221743676632</v>
      </c>
      <c r="E795" s="19" t="n">
        <v>0.0395816976857809</v>
      </c>
      <c r="F795" s="19" t="n">
        <v>0.0284939896885077</v>
      </c>
      <c r="G795" s="19" t="n">
        <v>0.0317724037594296</v>
      </c>
      <c r="H795" s="19" t="n">
        <v>0.0330552855996883</v>
      </c>
      <c r="I795" s="19" t="n">
        <v>0.0287452439318954</v>
      </c>
      <c r="J795" s="19"/>
      <c r="K795" s="19" t="n">
        <v>0.0330686797754039</v>
      </c>
      <c r="L795" s="19" t="n">
        <v>0.0384297794207083</v>
      </c>
      <c r="M795" s="19"/>
      <c r="N795" s="19" t="n">
        <v>0.0375328124810638</v>
      </c>
      <c r="O795" s="19" t="n">
        <v>0.0290835047599124</v>
      </c>
      <c r="P795" s="19" t="n">
        <v>0.0489818962293506</v>
      </c>
      <c r="Q795" s="19" t="n">
        <v>0.0168954455314815</v>
      </c>
      <c r="R795" s="19" t="n">
        <v>0.0457889809180867</v>
      </c>
      <c r="S795" s="19" t="n">
        <v>0.025912748296518</v>
      </c>
      <c r="T795" s="19" t="n">
        <v>0.046159397682674</v>
      </c>
      <c r="U795" s="19" t="n">
        <v>0.0241943232563682</v>
      </c>
      <c r="V795" s="19" t="n">
        <v>0.0443000328679096</v>
      </c>
      <c r="W795" s="19" t="n">
        <v>0.041540534146842</v>
      </c>
      <c r="X795" s="19" t="n">
        <v>0.0397949335503829</v>
      </c>
      <c r="Y795" s="19" t="n">
        <v>0.016292224074244</v>
      </c>
      <c r="Z795" s="19"/>
      <c r="AA795" s="19" t="n">
        <v>0.0224137031150301</v>
      </c>
      <c r="AB795" s="19" t="n">
        <v>0.0269881602933693</v>
      </c>
      <c r="AC795" s="19" t="n">
        <v>0.0562855266144201</v>
      </c>
      <c r="AD795" s="19" t="n">
        <v>0.0400515473476624</v>
      </c>
      <c r="AE795" s="19"/>
      <c r="AF795" s="19" t="n">
        <v>0.0542444475748251</v>
      </c>
      <c r="AG795" s="19" t="n">
        <v>0.0299752758662755</v>
      </c>
      <c r="AH795" s="19" t="n">
        <v>0.0141024525849464</v>
      </c>
      <c r="AI795" s="19" t="n">
        <v>0.0540377392591132</v>
      </c>
      <c r="AJ795" s="19" t="n">
        <v>0.0457904208177415</v>
      </c>
      <c r="AK795" s="19" t="n">
        <v>0.0614807762930182</v>
      </c>
      <c r="AL795" s="19" t="n">
        <v>0.0136090209348387</v>
      </c>
      <c r="AM795" s="19" t="n">
        <v>0.465554238906898</v>
      </c>
      <c r="AN795" s="19" t="n">
        <v>0.0426329095462394</v>
      </c>
      <c r="AO795" s="19" t="n">
        <v>0.0669646616797946</v>
      </c>
      <c r="AP795" s="19" t="n">
        <v>0.0291516560010116</v>
      </c>
      <c r="AQ795" s="19" t="n">
        <v>0.0202129408770082</v>
      </c>
      <c r="AR795" s="19" t="n">
        <v>0.104221929479858</v>
      </c>
      <c r="AS795" s="19" t="n">
        <v>0</v>
      </c>
      <c r="AT795" s="19" t="n">
        <v>0</v>
      </c>
      <c r="AU795" s="19" t="n">
        <v>0</v>
      </c>
      <c r="AV795" s="19" t="n">
        <v>0</v>
      </c>
      <c r="AW795" s="19" t="n">
        <v>0</v>
      </c>
      <c r="AX795" s="19" t="n">
        <v>0</v>
      </c>
    </row>
    <row r="796">
      <c r="B796" t="s">
        <v>364</v>
      </c>
      <c r="C796" s="19" t="n">
        <v>0.093803504459254</v>
      </c>
      <c r="D796" s="19" t="n">
        <v>0.12079337268988</v>
      </c>
      <c r="E796" s="19" t="n">
        <v>0.116570043940612</v>
      </c>
      <c r="F796" s="19" t="n">
        <v>0.0915705348167778</v>
      </c>
      <c r="G796" s="19" t="n">
        <v>0.0949643410915172</v>
      </c>
      <c r="H796" s="19" t="n">
        <v>0.0760854340842133</v>
      </c>
      <c r="I796" s="19" t="n">
        <v>0.0702591395651218</v>
      </c>
      <c r="J796" s="19"/>
      <c r="K796" s="19" t="n">
        <v>0.0951024716155613</v>
      </c>
      <c r="L796" s="19" t="n">
        <v>0.0926272982179644</v>
      </c>
      <c r="M796" s="19"/>
      <c r="N796" s="19" t="n">
        <v>0.0816046046310588</v>
      </c>
      <c r="O796" s="19" t="n">
        <v>0.0725541203921499</v>
      </c>
      <c r="P796" s="19" t="n">
        <v>0.0765719104284627</v>
      </c>
      <c r="Q796" s="19" t="n">
        <v>0.0861926252531845</v>
      </c>
      <c r="R796" s="19" t="n">
        <v>0.0696704010619847</v>
      </c>
      <c r="S796" s="19" t="n">
        <v>0.12292618065416</v>
      </c>
      <c r="T796" s="19" t="n">
        <v>0.16489637641961</v>
      </c>
      <c r="U796" s="19" t="n">
        <v>0.0830331917019062</v>
      </c>
      <c r="V796" s="19" t="n">
        <v>0.100299816435654</v>
      </c>
      <c r="W796" s="19" t="n">
        <v>0.0793650309597363</v>
      </c>
      <c r="X796" s="19" t="n">
        <v>0.109839329987362</v>
      </c>
      <c r="Y796" s="19" t="n">
        <v>0.0982043591670375</v>
      </c>
      <c r="Z796" s="19"/>
      <c r="AA796" s="19" t="n">
        <v>0.0944357503222083</v>
      </c>
      <c r="AB796" s="19" t="n">
        <v>0.0843270432795486</v>
      </c>
      <c r="AC796" s="19" t="n">
        <v>0.101657325345272</v>
      </c>
      <c r="AD796" s="19" t="n">
        <v>0.0984451455080863</v>
      </c>
      <c r="AE796" s="19"/>
      <c r="AF796" s="19" t="n">
        <v>0.114593298751972</v>
      </c>
      <c r="AG796" s="19" t="n">
        <v>0.0777153430495332</v>
      </c>
      <c r="AH796" s="19" t="n">
        <v>0.112863980009455</v>
      </c>
      <c r="AI796" s="19" t="n">
        <v>0.0990670563865837</v>
      </c>
      <c r="AJ796" s="19" t="n">
        <v>0.0991422991838634</v>
      </c>
      <c r="AK796" s="19" t="n">
        <v>0.0164460276108911</v>
      </c>
      <c r="AL796" s="19" t="n">
        <v>0.147431598848829</v>
      </c>
      <c r="AM796" s="19" t="n">
        <v>0.534445761093102</v>
      </c>
      <c r="AN796" s="19" t="n">
        <v>0.138137670607415</v>
      </c>
      <c r="AO796" s="19" t="n">
        <v>0.0878304191302037</v>
      </c>
      <c r="AP796" s="19" t="n">
        <v>0.178041772522161</v>
      </c>
      <c r="AQ796" s="19" t="n">
        <v>0.0643481182294031</v>
      </c>
      <c r="AR796" s="19" t="n">
        <v>0.122057392965152</v>
      </c>
      <c r="AS796" s="19" t="n">
        <v>0</v>
      </c>
      <c r="AT796" s="19" t="n">
        <v>0</v>
      </c>
      <c r="AU796" s="19" t="n">
        <v>0.495619982425437</v>
      </c>
      <c r="AV796" s="19" t="n">
        <v>0.197100656412845</v>
      </c>
      <c r="AW796" s="19" t="n">
        <v>0</v>
      </c>
      <c r="AX796" s="19" t="n">
        <v>0</v>
      </c>
    </row>
    <row r="797">
      <c r="B797" t="s">
        <v>365</v>
      </c>
      <c r="C797" s="19" t="n">
        <v>0.191226376142235</v>
      </c>
      <c r="D797" s="19" t="n">
        <v>0.243783931645026</v>
      </c>
      <c r="E797" s="19" t="n">
        <v>0.263553643980593</v>
      </c>
      <c r="F797" s="19" t="n">
        <v>0.202556244783574</v>
      </c>
      <c r="G797" s="19" t="n">
        <v>0.182800853301689</v>
      </c>
      <c r="H797" s="19" t="n">
        <v>0.127226750598062</v>
      </c>
      <c r="I797" s="19" t="n">
        <v>0.138394013167438</v>
      </c>
      <c r="J797" s="19"/>
      <c r="K797" s="19" t="n">
        <v>0.211552228536813</v>
      </c>
      <c r="L797" s="19" t="n">
        <v>0.170629377118209</v>
      </c>
      <c r="M797" s="19"/>
      <c r="N797" s="19" t="n">
        <v>0.22254942575502</v>
      </c>
      <c r="O797" s="19" t="n">
        <v>0.132841073068585</v>
      </c>
      <c r="P797" s="19" t="n">
        <v>0.180878180477005</v>
      </c>
      <c r="Q797" s="19" t="n">
        <v>0.187020607686458</v>
      </c>
      <c r="R797" s="19" t="n">
        <v>0.246877434741588</v>
      </c>
      <c r="S797" s="19" t="n">
        <v>0.184815307577012</v>
      </c>
      <c r="T797" s="19" t="n">
        <v>0.160425953309567</v>
      </c>
      <c r="U797" s="19" t="n">
        <v>0.19950462840952</v>
      </c>
      <c r="V797" s="19" t="n">
        <v>0.201506589963389</v>
      </c>
      <c r="W797" s="19" t="n">
        <v>0.184258608674031</v>
      </c>
      <c r="X797" s="19" t="n">
        <v>0.219154143072395</v>
      </c>
      <c r="Y797" s="19" t="n">
        <v>0.23561252186953</v>
      </c>
      <c r="Z797" s="19"/>
      <c r="AA797" s="19" t="n">
        <v>0.161477596482922</v>
      </c>
      <c r="AB797" s="19" t="n">
        <v>0.195112025360986</v>
      </c>
      <c r="AC797" s="19" t="n">
        <v>0.237150033802598</v>
      </c>
      <c r="AD797" s="19" t="n">
        <v>0.183772266547509</v>
      </c>
      <c r="AE797" s="19"/>
      <c r="AF797" s="19" t="n">
        <v>0.283164949556429</v>
      </c>
      <c r="AG797" s="19" t="n">
        <v>0.136341067539088</v>
      </c>
      <c r="AH797" s="19" t="n">
        <v>0.195085948356174</v>
      </c>
      <c r="AI797" s="19" t="n">
        <v>0.23903186814991</v>
      </c>
      <c r="AJ797" s="19" t="n">
        <v>0.288562500780351</v>
      </c>
      <c r="AK797" s="19" t="n">
        <v>0.181976906352958</v>
      </c>
      <c r="AL797" s="19" t="n">
        <v>0.190972219234409</v>
      </c>
      <c r="AM797" s="19" t="n">
        <v>0</v>
      </c>
      <c r="AN797" s="19" t="n">
        <v>0.172796941735851</v>
      </c>
      <c r="AO797" s="19" t="n">
        <v>0.278267080927704</v>
      </c>
      <c r="AP797" s="19" t="n">
        <v>0.204032940951933</v>
      </c>
      <c r="AQ797" s="19" t="n">
        <v>0.233028961010046</v>
      </c>
      <c r="AR797" s="19" t="n">
        <v>0.395252441747853</v>
      </c>
      <c r="AS797" s="19" t="n">
        <v>0.431881143065269</v>
      </c>
      <c r="AT797" s="19" t="n">
        <v>0.314801217298716</v>
      </c>
      <c r="AU797" s="19" t="n">
        <v>0</v>
      </c>
      <c r="AV797" s="19" t="n">
        <v>0.448074263789266</v>
      </c>
      <c r="AW797" s="19" t="n">
        <v>0</v>
      </c>
      <c r="AX797" s="19" t="n">
        <v>0</v>
      </c>
    </row>
    <row r="798">
      <c r="B798" t="s">
        <v>366</v>
      </c>
      <c r="C798" s="19" t="n">
        <v>0.384878236038547</v>
      </c>
      <c r="D798" s="19" t="n">
        <v>0.316933114235972</v>
      </c>
      <c r="E798" s="19" t="n">
        <v>0.346540889182802</v>
      </c>
      <c r="F798" s="19" t="n">
        <v>0.385591537138283</v>
      </c>
      <c r="G798" s="19" t="n">
        <v>0.411370732643452</v>
      </c>
      <c r="H798" s="19" t="n">
        <v>0.421156048044578</v>
      </c>
      <c r="I798" s="19" t="n">
        <v>0.414399229553616</v>
      </c>
      <c r="J798" s="19"/>
      <c r="K798" s="19" t="n">
        <v>0.389760026943589</v>
      </c>
      <c r="L798" s="19" t="n">
        <v>0.380488950696547</v>
      </c>
      <c r="M798" s="19"/>
      <c r="N798" s="19" t="n">
        <v>0.343023699449628</v>
      </c>
      <c r="O798" s="19" t="n">
        <v>0.507227506961252</v>
      </c>
      <c r="P798" s="19" t="n">
        <v>0.35720370701841</v>
      </c>
      <c r="Q798" s="19" t="n">
        <v>0.427829761586473</v>
      </c>
      <c r="R798" s="19" t="n">
        <v>0.395293428790767</v>
      </c>
      <c r="S798" s="19" t="n">
        <v>0.36204151351764</v>
      </c>
      <c r="T798" s="19" t="n">
        <v>0.343943055465131</v>
      </c>
      <c r="U798" s="19" t="n">
        <v>0.387194370344255</v>
      </c>
      <c r="V798" s="19" t="n">
        <v>0.308948974831089</v>
      </c>
      <c r="W798" s="19" t="n">
        <v>0.394436914882367</v>
      </c>
      <c r="X798" s="19" t="n">
        <v>0.3964590602875</v>
      </c>
      <c r="Y798" s="19" t="n">
        <v>0.374870779853406</v>
      </c>
      <c r="Z798" s="19"/>
      <c r="AA798" s="19" t="n">
        <v>0.404707894768776</v>
      </c>
      <c r="AB798" s="19" t="n">
        <v>0.40154881004819</v>
      </c>
      <c r="AC798" s="19" t="n">
        <v>0.356795394621391</v>
      </c>
      <c r="AD798" s="19" t="n">
        <v>0.371123253614935</v>
      </c>
      <c r="AE798" s="19"/>
      <c r="AF798" s="19" t="n">
        <v>0.329466776414403</v>
      </c>
      <c r="AG798" s="19" t="n">
        <v>0.421439016295897</v>
      </c>
      <c r="AH798" s="19" t="n">
        <v>0.39119789729305</v>
      </c>
      <c r="AI798" s="19" t="n">
        <v>0.325805885036042</v>
      </c>
      <c r="AJ798" s="19" t="n">
        <v>0.279655499617025</v>
      </c>
      <c r="AK798" s="19" t="n">
        <v>0.465904740496743</v>
      </c>
      <c r="AL798" s="19" t="n">
        <v>0.374012894191826</v>
      </c>
      <c r="AM798" s="19" t="n">
        <v>0</v>
      </c>
      <c r="AN798" s="19" t="n">
        <v>0.459337009185076</v>
      </c>
      <c r="AO798" s="19" t="n">
        <v>0.339631239711597</v>
      </c>
      <c r="AP798" s="19" t="n">
        <v>0.354231418774601</v>
      </c>
      <c r="AQ798" s="19" t="n">
        <v>0.282852865943987</v>
      </c>
      <c r="AR798" s="19" t="n">
        <v>0.288225570948284</v>
      </c>
      <c r="AS798" s="19" t="n">
        <v>0.1807871097649</v>
      </c>
      <c r="AT798" s="19" t="n">
        <v>0.389102592068026</v>
      </c>
      <c r="AU798" s="19" t="n">
        <v>0.504380017574563</v>
      </c>
      <c r="AV798" s="19" t="n">
        <v>0.354825079797889</v>
      </c>
      <c r="AW798" s="19" t="n">
        <v>0.705272611914786</v>
      </c>
      <c r="AX798" s="19" t="n">
        <v>0.77945126859984</v>
      </c>
    </row>
    <row r="799">
      <c r="B799" t="s">
        <v>367</v>
      </c>
      <c r="C799" s="19" t="n">
        <v>0.190316011105193</v>
      </c>
      <c r="D799" s="19" t="n">
        <v>0.189545439567833</v>
      </c>
      <c r="E799" s="19" t="n">
        <v>0.174759488617154</v>
      </c>
      <c r="F799" s="19" t="n">
        <v>0.197391639767263</v>
      </c>
      <c r="G799" s="19" t="n">
        <v>0.192074650675631</v>
      </c>
      <c r="H799" s="19" t="n">
        <v>0.18980758300804</v>
      </c>
      <c r="I799" s="19" t="n">
        <v>0.196644241685429</v>
      </c>
      <c r="J799" s="19"/>
      <c r="K799" s="19" t="n">
        <v>0.199588658784552</v>
      </c>
      <c r="L799" s="19" t="n">
        <v>0.181458183494668</v>
      </c>
      <c r="M799" s="19"/>
      <c r="N799" s="19" t="n">
        <v>0.233360243203119</v>
      </c>
      <c r="O799" s="19" t="n">
        <v>0.156631152070066</v>
      </c>
      <c r="P799" s="19" t="n">
        <v>0.229918968300373</v>
      </c>
      <c r="Q799" s="19" t="n">
        <v>0.186328823031635</v>
      </c>
      <c r="R799" s="19" t="n">
        <v>0.137784496062882</v>
      </c>
      <c r="S799" s="19" t="n">
        <v>0.188427468086306</v>
      </c>
      <c r="T799" s="19" t="n">
        <v>0.15859614393732</v>
      </c>
      <c r="U799" s="19" t="n">
        <v>0.196680942413699</v>
      </c>
      <c r="V799" s="19" t="n">
        <v>0.23566128720898</v>
      </c>
      <c r="W799" s="19" t="n">
        <v>0.18929039306445</v>
      </c>
      <c r="X799" s="19" t="n">
        <v>0.121488479985236</v>
      </c>
      <c r="Y799" s="19" t="n">
        <v>0.198626200292021</v>
      </c>
      <c r="Z799" s="19"/>
      <c r="AA799" s="19" t="n">
        <v>0.244327901917746</v>
      </c>
      <c r="AB799" s="19" t="n">
        <v>0.192564634380724</v>
      </c>
      <c r="AC799" s="19" t="n">
        <v>0.167913195343352</v>
      </c>
      <c r="AD799" s="19" t="n">
        <v>0.148094433867321</v>
      </c>
      <c r="AE799" s="19"/>
      <c r="AF799" s="19" t="n">
        <v>0.197861281717909</v>
      </c>
      <c r="AG799" s="19" t="n">
        <v>0.192210800083939</v>
      </c>
      <c r="AH799" s="19" t="n">
        <v>0.205283504112844</v>
      </c>
      <c r="AI799" s="19" t="n">
        <v>0.253336049741101</v>
      </c>
      <c r="AJ799" s="19" t="n">
        <v>0.138547066718832</v>
      </c>
      <c r="AK799" s="19" t="n">
        <v>0.242624712973738</v>
      </c>
      <c r="AL799" s="19" t="n">
        <v>0.202121988836457</v>
      </c>
      <c r="AM799" s="19" t="n">
        <v>0</v>
      </c>
      <c r="AN799" s="19" t="n">
        <v>0.160714416001943</v>
      </c>
      <c r="AO799" s="19" t="n">
        <v>0.1391592483371</v>
      </c>
      <c r="AP799" s="19" t="n">
        <v>0.208877284150701</v>
      </c>
      <c r="AQ799" s="19" t="n">
        <v>0.197753819143333</v>
      </c>
      <c r="AR799" s="19" t="n">
        <v>0</v>
      </c>
      <c r="AS799" s="19" t="n">
        <v>0.299611030167235</v>
      </c>
      <c r="AT799" s="19" t="n">
        <v>0</v>
      </c>
      <c r="AU799" s="19" t="n">
        <v>0</v>
      </c>
      <c r="AV799" s="19" t="n">
        <v>0</v>
      </c>
      <c r="AW799" s="19" t="n">
        <v>0.294727388085214</v>
      </c>
      <c r="AX799" s="19" t="n">
        <v>0.22054873140016</v>
      </c>
    </row>
    <row r="800">
      <c r="B800" t="s">
        <v>77</v>
      </c>
      <c r="C800" s="19" t="n">
        <v>0.104010185039296</v>
      </c>
      <c r="D800" s="19" t="n">
        <v>0.0706219674936256</v>
      </c>
      <c r="E800" s="19" t="n">
        <v>0.0589942365930589</v>
      </c>
      <c r="F800" s="19" t="n">
        <v>0.0943960538055944</v>
      </c>
      <c r="G800" s="19" t="n">
        <v>0.0870170185282802</v>
      </c>
      <c r="H800" s="19" t="n">
        <v>0.152668898665419</v>
      </c>
      <c r="I800" s="19" t="n">
        <v>0.1515581320965</v>
      </c>
      <c r="J800" s="19"/>
      <c r="K800" s="19" t="n">
        <v>0.0709279343440812</v>
      </c>
      <c r="L800" s="19" t="n">
        <v>0.136366411051904</v>
      </c>
      <c r="M800" s="19"/>
      <c r="N800" s="19" t="n">
        <v>0.0819292144801108</v>
      </c>
      <c r="O800" s="19" t="n">
        <v>0.101662642748034</v>
      </c>
      <c r="P800" s="19" t="n">
        <v>0.106445337546399</v>
      </c>
      <c r="Q800" s="19" t="n">
        <v>0.0957327369107687</v>
      </c>
      <c r="R800" s="19" t="n">
        <v>0.104585258424691</v>
      </c>
      <c r="S800" s="19" t="n">
        <v>0.115876781868364</v>
      </c>
      <c r="T800" s="19" t="n">
        <v>0.125979073185698</v>
      </c>
      <c r="U800" s="19" t="n">
        <v>0.109392543874252</v>
      </c>
      <c r="V800" s="19" t="n">
        <v>0.109283298692979</v>
      </c>
      <c r="W800" s="19" t="n">
        <v>0.111108518272573</v>
      </c>
      <c r="X800" s="19" t="n">
        <v>0.113264053117123</v>
      </c>
      <c r="Y800" s="19" t="n">
        <v>0.0763939147437608</v>
      </c>
      <c r="Z800" s="19"/>
      <c r="AA800" s="19" t="n">
        <v>0.0726371533933178</v>
      </c>
      <c r="AB800" s="19" t="n">
        <v>0.0994593266371813</v>
      </c>
      <c r="AC800" s="19" t="n">
        <v>0.0801985242729669</v>
      </c>
      <c r="AD800" s="19" t="n">
        <v>0.158513353114487</v>
      </c>
      <c r="AE800" s="19"/>
      <c r="AF800" s="19" t="n">
        <v>0.0206692459844615</v>
      </c>
      <c r="AG800" s="19" t="n">
        <v>0.142318497165267</v>
      </c>
      <c r="AH800" s="19" t="n">
        <v>0.08146621764353</v>
      </c>
      <c r="AI800" s="19" t="n">
        <v>0.0287214014272499</v>
      </c>
      <c r="AJ800" s="19" t="n">
        <v>0.148302212882188</v>
      </c>
      <c r="AK800" s="19" t="n">
        <v>0.0315668362726513</v>
      </c>
      <c r="AL800" s="19" t="n">
        <v>0.0718522779536415</v>
      </c>
      <c r="AM800" s="19" t="n">
        <v>0</v>
      </c>
      <c r="AN800" s="19" t="n">
        <v>0.026381052923475</v>
      </c>
      <c r="AO800" s="19" t="n">
        <v>0.0881473502136005</v>
      </c>
      <c r="AP800" s="19" t="n">
        <v>0.025664927599593</v>
      </c>
      <c r="AQ800" s="19" t="n">
        <v>0.201803294796222</v>
      </c>
      <c r="AR800" s="19" t="n">
        <v>0.0902426648588534</v>
      </c>
      <c r="AS800" s="19" t="n">
        <v>0.0877207170025964</v>
      </c>
      <c r="AT800" s="19" t="n">
        <v>0.296096190633258</v>
      </c>
      <c r="AU800" s="19" t="n">
        <v>0</v>
      </c>
      <c r="AV800" s="19" t="n">
        <v>0</v>
      </c>
      <c r="AW800" s="19" t="n">
        <v>0</v>
      </c>
      <c r="AX800" s="19" t="n">
        <v>0</v>
      </c>
    </row>
    <row r="801">
      <c r="C801" s="19"/>
      <c r="D801" s="19"/>
      <c r="E801" s="19"/>
      <c r="F801" s="19"/>
      <c r="G801" s="19"/>
      <c r="H801" s="19"/>
      <c r="I801" s="19"/>
      <c r="J801" s="19"/>
      <c r="K801" s="19"/>
      <c r="L801" s="19"/>
      <c r="M801" s="19"/>
      <c r="N801" s="19"/>
      <c r="O801" s="19"/>
      <c r="P801" s="19"/>
      <c r="Q801" s="19"/>
      <c r="R801" s="19"/>
      <c r="S801" s="19"/>
      <c r="T801" s="19"/>
      <c r="U801" s="19"/>
      <c r="V801" s="19"/>
      <c r="W801" s="19"/>
      <c r="X801" s="19"/>
      <c r="Y801" s="19"/>
      <c r="Z801" s="19"/>
      <c r="AA801" s="19"/>
      <c r="AB801" s="19"/>
      <c r="AC801" s="19"/>
      <c r="AD801" s="19"/>
      <c r="AE801" s="19"/>
      <c r="AF801" s="19"/>
      <c r="AG801" s="19"/>
      <c r="AH801" s="19"/>
      <c r="AI801" s="19"/>
      <c r="AJ801" s="19"/>
      <c r="AK801" s="19"/>
      <c r="AL801" s="19"/>
      <c r="AM801" s="19"/>
      <c r="AN801" s="19"/>
      <c r="AO801" s="19"/>
      <c r="AP801" s="19"/>
      <c r="AQ801" s="19"/>
      <c r="AR801" s="19"/>
      <c r="AS801" s="19"/>
      <c r="AT801" s="19"/>
      <c r="AU801" s="19"/>
      <c r="AV801" s="19"/>
      <c r="AW801" s="19"/>
      <c r="AX801" s="19"/>
    </row>
    <row r="802">
      <c r="B802" s="7" t="s">
        <v>372</v>
      </c>
      <c r="C802" s="19"/>
      <c r="D802" s="19"/>
      <c r="E802" s="19"/>
      <c r="F802" s="19"/>
      <c r="G802" s="19"/>
      <c r="H802" s="19"/>
      <c r="I802" s="19"/>
      <c r="J802" s="19"/>
      <c r="K802" s="19"/>
      <c r="L802" s="19"/>
      <c r="M802" s="19"/>
      <c r="N802" s="19"/>
      <c r="O802" s="19"/>
      <c r="P802" s="19"/>
      <c r="Q802" s="19"/>
      <c r="R802" s="19"/>
      <c r="S802" s="19"/>
      <c r="T802" s="19"/>
      <c r="U802" s="19"/>
      <c r="V802" s="19"/>
      <c r="W802" s="19"/>
      <c r="X802" s="19"/>
      <c r="Y802" s="19"/>
      <c r="Z802" s="19"/>
      <c r="AA802" s="19"/>
      <c r="AB802" s="19"/>
      <c r="AC802" s="19"/>
      <c r="AD802" s="19"/>
      <c r="AE802" s="19"/>
      <c r="AF802" s="19"/>
      <c r="AG802" s="19"/>
      <c r="AH802" s="19"/>
      <c r="AI802" s="19"/>
      <c r="AJ802" s="19"/>
      <c r="AK802" s="19"/>
      <c r="AL802" s="19"/>
      <c r="AM802" s="19"/>
      <c r="AN802" s="19"/>
      <c r="AO802" s="19"/>
      <c r="AP802" s="19"/>
      <c r="AQ802" s="19"/>
      <c r="AR802" s="19"/>
      <c r="AS802" s="19"/>
      <c r="AT802" s="19"/>
      <c r="AU802" s="19"/>
      <c r="AV802" s="19"/>
      <c r="AW802" s="19"/>
      <c r="AX802" s="19"/>
    </row>
    <row r="803">
      <c r="B803" s="23" t="s">
        <v>79</v>
      </c>
      <c r="C803" s="19"/>
      <c r="D803" s="19"/>
      <c r="E803" s="19"/>
      <c r="F803" s="19"/>
      <c r="G803" s="19"/>
      <c r="H803" s="19"/>
      <c r="I803" s="19"/>
      <c r="J803" s="19"/>
      <c r="K803" s="19"/>
      <c r="L803" s="19"/>
      <c r="M803" s="19"/>
      <c r="N803" s="19"/>
      <c r="O803" s="19"/>
      <c r="P803" s="19"/>
      <c r="Q803" s="19"/>
      <c r="R803" s="19"/>
      <c r="S803" s="19"/>
      <c r="T803" s="19"/>
      <c r="U803" s="19"/>
      <c r="V803" s="19"/>
      <c r="W803" s="19"/>
      <c r="X803" s="19"/>
      <c r="Y803" s="19"/>
      <c r="Z803" s="19"/>
      <c r="AA803" s="19"/>
      <c r="AB803" s="19"/>
      <c r="AC803" s="19"/>
      <c r="AD803" s="19"/>
      <c r="AE803" s="19"/>
      <c r="AF803" s="19"/>
      <c r="AG803" s="19"/>
      <c r="AH803" s="19"/>
      <c r="AI803" s="19"/>
      <c r="AJ803" s="19"/>
      <c r="AK803" s="19"/>
      <c r="AL803" s="19"/>
      <c r="AM803" s="19"/>
      <c r="AN803" s="19"/>
      <c r="AO803" s="19"/>
      <c r="AP803" s="19"/>
      <c r="AQ803" s="19"/>
      <c r="AR803" s="19"/>
      <c r="AS803" s="19"/>
      <c r="AT803" s="19"/>
      <c r="AU803" s="19"/>
      <c r="AV803" s="19"/>
      <c r="AW803" s="19"/>
      <c r="AX803" s="19"/>
    </row>
    <row r="804">
      <c r="B804" t="s">
        <v>363</v>
      </c>
      <c r="C804" s="19" t="n">
        <v>0.0270396250162204</v>
      </c>
      <c r="D804" s="19" t="n">
        <v>0.0246221545174135</v>
      </c>
      <c r="E804" s="19" t="n">
        <v>0.0484428232213085</v>
      </c>
      <c r="F804" s="19" t="n">
        <v>0.0390935442014952</v>
      </c>
      <c r="G804" s="19" t="n">
        <v>0.0143024365466708</v>
      </c>
      <c r="H804" s="19" t="n">
        <v>0.0234989600659864</v>
      </c>
      <c r="I804" s="19" t="n">
        <v>0.0141992588406006</v>
      </c>
      <c r="J804" s="19"/>
      <c r="K804" s="19" t="n">
        <v>0.0252523377928165</v>
      </c>
      <c r="L804" s="19" t="n">
        <v>0.0288083136068804</v>
      </c>
      <c r="M804" s="19"/>
      <c r="N804" s="19" t="n">
        <v>0.0204139251304111</v>
      </c>
      <c r="O804" s="19" t="n">
        <v>0.0315858787478824</v>
      </c>
      <c r="P804" s="19" t="n">
        <v>0.0180364923267789</v>
      </c>
      <c r="Q804" s="19" t="n">
        <v>0.0156327678800374</v>
      </c>
      <c r="R804" s="19" t="n">
        <v>0.0320914185179652</v>
      </c>
      <c r="S804" s="19" t="n">
        <v>0.0343417243088931</v>
      </c>
      <c r="T804" s="19" t="n">
        <v>0.0242154121181187</v>
      </c>
      <c r="U804" s="19" t="n">
        <v>0.033862063206423</v>
      </c>
      <c r="V804" s="19" t="n">
        <v>0.0277953219406399</v>
      </c>
      <c r="W804" s="19" t="n">
        <v>0.0499566505011794</v>
      </c>
      <c r="X804" s="19" t="n">
        <v>0.0206272807676764</v>
      </c>
      <c r="Y804" s="19" t="n">
        <v>0</v>
      </c>
      <c r="Z804" s="19"/>
      <c r="AA804" s="19" t="n">
        <v>0.0213205526193947</v>
      </c>
      <c r="AB804" s="19" t="n">
        <v>0.0340198248129255</v>
      </c>
      <c r="AC804" s="19" t="n">
        <v>0.0243197898802545</v>
      </c>
      <c r="AD804" s="19" t="n">
        <v>0.0290482997214298</v>
      </c>
      <c r="AE804" s="19"/>
      <c r="AF804" s="19" t="n">
        <v>0.0339446800163544</v>
      </c>
      <c r="AG804" s="19" t="n">
        <v>0.0172286626047046</v>
      </c>
      <c r="AH804" s="19" t="n">
        <v>0.0443095079800016</v>
      </c>
      <c r="AI804" s="19" t="n">
        <v>0.0463087536770511</v>
      </c>
      <c r="AJ804" s="19" t="n">
        <v>0.0441135403985836</v>
      </c>
      <c r="AK804" s="19" t="n">
        <v>0.0148431580221418</v>
      </c>
      <c r="AL804" s="19" t="n">
        <v>0.0487482584081472</v>
      </c>
      <c r="AM804" s="19" t="n">
        <v>0</v>
      </c>
      <c r="AN804" s="19" t="n">
        <v>0.0132059613062132</v>
      </c>
      <c r="AO804" s="19" t="n">
        <v>0.0183825914239206</v>
      </c>
      <c r="AP804" s="19" t="n">
        <v>0.078071754358844</v>
      </c>
      <c r="AQ804" s="19" t="n">
        <v>0.0273320359648964</v>
      </c>
      <c r="AR804" s="19" t="n">
        <v>0</v>
      </c>
      <c r="AS804" s="19" t="n">
        <v>0.0957280519601972</v>
      </c>
      <c r="AT804" s="19" t="n">
        <v>0</v>
      </c>
      <c r="AU804" s="19" t="n">
        <v>0.495619982425437</v>
      </c>
      <c r="AV804" s="19" t="n">
        <v>0</v>
      </c>
      <c r="AW804" s="19" t="n">
        <v>0</v>
      </c>
      <c r="AX804" s="19" t="n">
        <v>0</v>
      </c>
    </row>
    <row r="805">
      <c r="B805" t="s">
        <v>364</v>
      </c>
      <c r="C805" s="19" t="n">
        <v>0.0421012091006866</v>
      </c>
      <c r="D805" s="19" t="n">
        <v>0.0901223618393758</v>
      </c>
      <c r="E805" s="19" t="n">
        <v>0.0809816691362242</v>
      </c>
      <c r="F805" s="19" t="n">
        <v>0.0504266209738317</v>
      </c>
      <c r="G805" s="19" t="n">
        <v>0.0136910084882031</v>
      </c>
      <c r="H805" s="19" t="n">
        <v>0.0251356799557625</v>
      </c>
      <c r="I805" s="19" t="n">
        <v>0.00655960167658978</v>
      </c>
      <c r="J805" s="19"/>
      <c r="K805" s="19" t="n">
        <v>0.0453986256089512</v>
      </c>
      <c r="L805" s="19" t="n">
        <v>0.0389266784044494</v>
      </c>
      <c r="M805" s="19"/>
      <c r="N805" s="19" t="n">
        <v>0.0534059655324361</v>
      </c>
      <c r="O805" s="19" t="n">
        <v>0.0288043617580817</v>
      </c>
      <c r="P805" s="19" t="n">
        <v>0.0362995967527354</v>
      </c>
      <c r="Q805" s="19" t="n">
        <v>0.0160043971315384</v>
      </c>
      <c r="R805" s="19" t="n">
        <v>0.0258263478313553</v>
      </c>
      <c r="S805" s="19" t="n">
        <v>0.0629115632536394</v>
      </c>
      <c r="T805" s="19" t="n">
        <v>0.0685789887850639</v>
      </c>
      <c r="U805" s="19" t="n">
        <v>0.0592743127011193</v>
      </c>
      <c r="V805" s="19" t="n">
        <v>0.0541425343875553</v>
      </c>
      <c r="W805" s="19" t="n">
        <v>0.0349010345503218</v>
      </c>
      <c r="X805" s="19" t="n">
        <v>0.0202649520620165</v>
      </c>
      <c r="Y805" s="19" t="n">
        <v>0.0369640669014813</v>
      </c>
      <c r="Z805" s="19"/>
      <c r="AA805" s="19" t="n">
        <v>0.0384871660387082</v>
      </c>
      <c r="AB805" s="19" t="n">
        <v>0.0421790103785552</v>
      </c>
      <c r="AC805" s="19" t="n">
        <v>0.0631167142623259</v>
      </c>
      <c r="AD805" s="19" t="n">
        <v>0.0284962227293389</v>
      </c>
      <c r="AE805" s="19"/>
      <c r="AF805" s="19" t="n">
        <v>0.0529872090702092</v>
      </c>
      <c r="AG805" s="19" t="n">
        <v>0.0106683180951354</v>
      </c>
      <c r="AH805" s="19" t="n">
        <v>0.0328195864682196</v>
      </c>
      <c r="AI805" s="19" t="n">
        <v>0.115808687401805</v>
      </c>
      <c r="AJ805" s="19" t="n">
        <v>0.0524214410478502</v>
      </c>
      <c r="AK805" s="19" t="n">
        <v>0.0145929754442246</v>
      </c>
      <c r="AL805" s="19" t="n">
        <v>0.0857493957675799</v>
      </c>
      <c r="AM805" s="19" t="n">
        <v>0.465554238906898</v>
      </c>
      <c r="AN805" s="19" t="n">
        <v>0.0798789618051157</v>
      </c>
      <c r="AO805" s="19" t="n">
        <v>0.0699021570524217</v>
      </c>
      <c r="AP805" s="19" t="n">
        <v>0.156663995969519</v>
      </c>
      <c r="AQ805" s="19" t="n">
        <v>0.030310459242282</v>
      </c>
      <c r="AR805" s="19" t="n">
        <v>0</v>
      </c>
      <c r="AS805" s="19" t="n">
        <v>0</v>
      </c>
      <c r="AT805" s="19" t="n">
        <v>0</v>
      </c>
      <c r="AU805" s="19" t="n">
        <v>0</v>
      </c>
      <c r="AV805" s="19" t="n">
        <v>0.425333372107052</v>
      </c>
      <c r="AW805" s="19" t="n">
        <v>0</v>
      </c>
      <c r="AX805" s="19" t="n">
        <v>0</v>
      </c>
    </row>
    <row r="806">
      <c r="B806" t="s">
        <v>365</v>
      </c>
      <c r="C806" s="19" t="n">
        <v>0.120531786009648</v>
      </c>
      <c r="D806" s="19" t="n">
        <v>0.193499231443483</v>
      </c>
      <c r="E806" s="19" t="n">
        <v>0.209069086966939</v>
      </c>
      <c r="F806" s="19" t="n">
        <v>0.135864983136777</v>
      </c>
      <c r="G806" s="19" t="n">
        <v>0.117284913804551</v>
      </c>
      <c r="H806" s="19" t="n">
        <v>0.0547151149534893</v>
      </c>
      <c r="I806" s="19" t="n">
        <v>0.0348416009819049</v>
      </c>
      <c r="J806" s="19"/>
      <c r="K806" s="19" t="n">
        <v>0.120597225082867</v>
      </c>
      <c r="L806" s="19" t="n">
        <v>0.120584038640773</v>
      </c>
      <c r="M806" s="19"/>
      <c r="N806" s="19" t="n">
        <v>0.134659910030199</v>
      </c>
      <c r="O806" s="19" t="n">
        <v>0.0904302415486761</v>
      </c>
      <c r="P806" s="19" t="n">
        <v>0.108114223174539</v>
      </c>
      <c r="Q806" s="19" t="n">
        <v>0.134926764363183</v>
      </c>
      <c r="R806" s="19" t="n">
        <v>0.152701980667046</v>
      </c>
      <c r="S806" s="19" t="n">
        <v>0.132971163586824</v>
      </c>
      <c r="T806" s="19" t="n">
        <v>0.128991174233837</v>
      </c>
      <c r="U806" s="19" t="n">
        <v>0.0829560194452447</v>
      </c>
      <c r="V806" s="19" t="n">
        <v>0.122482274131876</v>
      </c>
      <c r="W806" s="19" t="n">
        <v>0.0914196739053429</v>
      </c>
      <c r="X806" s="19" t="n">
        <v>0.151258930846606</v>
      </c>
      <c r="Y806" s="19" t="n">
        <v>0.118798520525311</v>
      </c>
      <c r="Z806" s="19"/>
      <c r="AA806" s="19" t="n">
        <v>0.092946760872869</v>
      </c>
      <c r="AB806" s="19" t="n">
        <v>0.0989740056208465</v>
      </c>
      <c r="AC806" s="19" t="n">
        <v>0.168860174377849</v>
      </c>
      <c r="AD806" s="19" t="n">
        <v>0.133262059141478</v>
      </c>
      <c r="AE806" s="19"/>
      <c r="AF806" s="19" t="n">
        <v>0.275829020542647</v>
      </c>
      <c r="AG806" s="19" t="n">
        <v>0.0572152032930634</v>
      </c>
      <c r="AH806" s="19" t="n">
        <v>0.105741243324495</v>
      </c>
      <c r="AI806" s="19" t="n">
        <v>0.141151934383754</v>
      </c>
      <c r="AJ806" s="19" t="n">
        <v>0.180035937427463</v>
      </c>
      <c r="AK806" s="19" t="n">
        <v>0.0755334794051642</v>
      </c>
      <c r="AL806" s="19" t="n">
        <v>0.139053813175002</v>
      </c>
      <c r="AM806" s="19" t="n">
        <v>0</v>
      </c>
      <c r="AN806" s="19" t="n">
        <v>0.156693681842692</v>
      </c>
      <c r="AO806" s="19" t="n">
        <v>0.209744404698315</v>
      </c>
      <c r="AP806" s="19" t="n">
        <v>0.194491168748151</v>
      </c>
      <c r="AQ806" s="19" t="n">
        <v>0.156667201485366</v>
      </c>
      <c r="AR806" s="19" t="n">
        <v>0</v>
      </c>
      <c r="AS806" s="19" t="n">
        <v>0.220326350324136</v>
      </c>
      <c r="AT806" s="19" t="n">
        <v>0.296096190633258</v>
      </c>
      <c r="AU806" s="19" t="n">
        <v>0</v>
      </c>
      <c r="AV806" s="19" t="n">
        <v>0</v>
      </c>
      <c r="AW806" s="19" t="n">
        <v>0</v>
      </c>
      <c r="AX806" s="19" t="n">
        <v>0.479792883083338</v>
      </c>
    </row>
    <row r="807">
      <c r="B807" t="s">
        <v>366</v>
      </c>
      <c r="C807" s="19" t="n">
        <v>0.388458344241834</v>
      </c>
      <c r="D807" s="19" t="n">
        <v>0.350116919006752</v>
      </c>
      <c r="E807" s="19" t="n">
        <v>0.323917025319556</v>
      </c>
      <c r="F807" s="19" t="n">
        <v>0.405741084108645</v>
      </c>
      <c r="G807" s="19" t="n">
        <v>0.418775638705053</v>
      </c>
      <c r="H807" s="19" t="n">
        <v>0.396248800414174</v>
      </c>
      <c r="I807" s="19" t="n">
        <v>0.422326414149484</v>
      </c>
      <c r="J807" s="19"/>
      <c r="K807" s="19" t="n">
        <v>0.364882638318201</v>
      </c>
      <c r="L807" s="19" t="n">
        <v>0.411819324567778</v>
      </c>
      <c r="M807" s="19"/>
      <c r="N807" s="19" t="n">
        <v>0.358606880074881</v>
      </c>
      <c r="O807" s="19" t="n">
        <v>0.447071423974915</v>
      </c>
      <c r="P807" s="19" t="n">
        <v>0.320404763241381</v>
      </c>
      <c r="Q807" s="19" t="n">
        <v>0.300103458716931</v>
      </c>
      <c r="R807" s="19" t="n">
        <v>0.460133784631216</v>
      </c>
      <c r="S807" s="19" t="n">
        <v>0.447028940448363</v>
      </c>
      <c r="T807" s="19" t="n">
        <v>0.338079050206544</v>
      </c>
      <c r="U807" s="19" t="n">
        <v>0.449808800515363</v>
      </c>
      <c r="V807" s="19" t="n">
        <v>0.372226502879237</v>
      </c>
      <c r="W807" s="19" t="n">
        <v>0.384014726075976</v>
      </c>
      <c r="X807" s="19" t="n">
        <v>0.43139645866673</v>
      </c>
      <c r="Y807" s="19" t="n">
        <v>0.430561198187517</v>
      </c>
      <c r="Z807" s="19"/>
      <c r="AA807" s="19" t="n">
        <v>0.422312774580676</v>
      </c>
      <c r="AB807" s="19" t="n">
        <v>0.373401656438127</v>
      </c>
      <c r="AC807" s="19" t="n">
        <v>0.381137176553857</v>
      </c>
      <c r="AD807" s="19" t="n">
        <v>0.374443115888244</v>
      </c>
      <c r="AE807" s="19"/>
      <c r="AF807" s="19" t="n">
        <v>0.365470700212678</v>
      </c>
      <c r="AG807" s="19" t="n">
        <v>0.419682576159065</v>
      </c>
      <c r="AH807" s="19" t="n">
        <v>0.34803769187971</v>
      </c>
      <c r="AI807" s="19" t="n">
        <v>0.38517377899772</v>
      </c>
      <c r="AJ807" s="19" t="n">
        <v>0.338184783725112</v>
      </c>
      <c r="AK807" s="19" t="n">
        <v>0.415990474644597</v>
      </c>
      <c r="AL807" s="19" t="n">
        <v>0.330647000683057</v>
      </c>
      <c r="AM807" s="19" t="n">
        <v>0</v>
      </c>
      <c r="AN807" s="19" t="n">
        <v>0.421547197733633</v>
      </c>
      <c r="AO807" s="19" t="n">
        <v>0.333542188852499</v>
      </c>
      <c r="AP807" s="19" t="n">
        <v>0.216816303381886</v>
      </c>
      <c r="AQ807" s="19" t="n">
        <v>0.413478119256816</v>
      </c>
      <c r="AR807" s="19" t="n">
        <v>0.387681250594756</v>
      </c>
      <c r="AS807" s="19" t="n">
        <v>0.486128972297025</v>
      </c>
      <c r="AT807" s="19" t="n">
        <v>0.389102592068026</v>
      </c>
      <c r="AU807" s="19" t="n">
        <v>0.504380017574563</v>
      </c>
      <c r="AV807" s="19" t="n">
        <v>0.195491110655052</v>
      </c>
      <c r="AW807" s="19" t="n">
        <v>0.294727388085214</v>
      </c>
      <c r="AX807" s="19" t="n">
        <v>0.277914084528257</v>
      </c>
    </row>
    <row r="808">
      <c r="B808" t="s">
        <v>367</v>
      </c>
      <c r="C808" s="19" t="n">
        <v>0.376757566002779</v>
      </c>
      <c r="D808" s="19" t="n">
        <v>0.276556031626384</v>
      </c>
      <c r="E808" s="19" t="n">
        <v>0.290513367859523</v>
      </c>
      <c r="F808" s="19" t="n">
        <v>0.311415624738056</v>
      </c>
      <c r="G808" s="19" t="n">
        <v>0.397481198226803</v>
      </c>
      <c r="H808" s="19" t="n">
        <v>0.435141610771254</v>
      </c>
      <c r="I808" s="19" t="n">
        <v>0.509840317152304</v>
      </c>
      <c r="J808" s="19"/>
      <c r="K808" s="19" t="n">
        <v>0.410150288748344</v>
      </c>
      <c r="L808" s="19" t="n">
        <v>0.343598663857785</v>
      </c>
      <c r="M808" s="19"/>
      <c r="N808" s="19" t="n">
        <v>0.386657083007361</v>
      </c>
      <c r="O808" s="19" t="n">
        <v>0.373958383360094</v>
      </c>
      <c r="P808" s="19" t="n">
        <v>0.474769991048874</v>
      </c>
      <c r="Q808" s="19" t="n">
        <v>0.485487142601044</v>
      </c>
      <c r="R808" s="19" t="n">
        <v>0.304678617226343</v>
      </c>
      <c r="S808" s="19" t="n">
        <v>0.26420185802211</v>
      </c>
      <c r="T808" s="19" t="n">
        <v>0.364473324799068</v>
      </c>
      <c r="U808" s="19" t="n">
        <v>0.307931701207168</v>
      </c>
      <c r="V808" s="19" t="n">
        <v>0.380121166760065</v>
      </c>
      <c r="W808" s="19" t="n">
        <v>0.39297247514346</v>
      </c>
      <c r="X808" s="19" t="n">
        <v>0.33518932449024</v>
      </c>
      <c r="Y808" s="19" t="n">
        <v>0.394805027111623</v>
      </c>
      <c r="Z808" s="19"/>
      <c r="AA808" s="19" t="n">
        <v>0.403742444209298</v>
      </c>
      <c r="AB808" s="19" t="n">
        <v>0.400049301249069</v>
      </c>
      <c r="AC808" s="19" t="n">
        <v>0.322528558535636</v>
      </c>
      <c r="AD808" s="19" t="n">
        <v>0.368802654492282</v>
      </c>
      <c r="AE808" s="19"/>
      <c r="AF808" s="19" t="n">
        <v>0.25889903250078</v>
      </c>
      <c r="AG808" s="19" t="n">
        <v>0.45713057540324</v>
      </c>
      <c r="AH808" s="19" t="n">
        <v>0.41085449579388</v>
      </c>
      <c r="AI808" s="19" t="n">
        <v>0.292916428060374</v>
      </c>
      <c r="AJ808" s="19" t="n">
        <v>0.219284724258873</v>
      </c>
      <c r="AK808" s="19" t="n">
        <v>0.464230863403079</v>
      </c>
      <c r="AL808" s="19" t="n">
        <v>0.332157765248245</v>
      </c>
      <c r="AM808" s="19" t="n">
        <v>0.534445761093102</v>
      </c>
      <c r="AN808" s="19" t="n">
        <v>0.307472900554281</v>
      </c>
      <c r="AO808" s="19" t="n">
        <v>0.309231826172401</v>
      </c>
      <c r="AP808" s="19" t="n">
        <v>0.305427133982718</v>
      </c>
      <c r="AQ808" s="19" t="n">
        <v>0.298375238279104</v>
      </c>
      <c r="AR808" s="19" t="n">
        <v>0.612318749405244</v>
      </c>
      <c r="AS808" s="19" t="n">
        <v>0.102765527420802</v>
      </c>
      <c r="AT808" s="19" t="n">
        <v>0</v>
      </c>
      <c r="AU808" s="19" t="n">
        <v>0</v>
      </c>
      <c r="AV808" s="19" t="n">
        <v>0.379175517237897</v>
      </c>
      <c r="AW808" s="19" t="n">
        <v>0.705272611914786</v>
      </c>
      <c r="AX808" s="19" t="n">
        <v>0.242293032388405</v>
      </c>
    </row>
    <row r="809">
      <c r="B809" t="s">
        <v>77</v>
      </c>
      <c r="C809" s="19" t="n">
        <v>0.045111469628831</v>
      </c>
      <c r="D809" s="19" t="n">
        <v>0.065083301566592</v>
      </c>
      <c r="E809" s="19" t="n">
        <v>0.0470760274964495</v>
      </c>
      <c r="F809" s="19" t="n">
        <v>0.0574581428411951</v>
      </c>
      <c r="G809" s="19" t="n">
        <v>0.0384648042287195</v>
      </c>
      <c r="H809" s="19" t="n">
        <v>0.0652598338393339</v>
      </c>
      <c r="I809" s="19" t="n">
        <v>0.0122328071991164</v>
      </c>
      <c r="J809" s="19"/>
      <c r="K809" s="19" t="n">
        <v>0.0337188844488212</v>
      </c>
      <c r="L809" s="19" t="n">
        <v>0.056262980922334</v>
      </c>
      <c r="M809" s="19"/>
      <c r="N809" s="19" t="n">
        <v>0.0462562362247113</v>
      </c>
      <c r="O809" s="19" t="n">
        <v>0.0281497106103503</v>
      </c>
      <c r="P809" s="19" t="n">
        <v>0.0423749334556921</v>
      </c>
      <c r="Q809" s="19" t="n">
        <v>0.0478454693072659</v>
      </c>
      <c r="R809" s="19" t="n">
        <v>0.0245678511260743</v>
      </c>
      <c r="S809" s="19" t="n">
        <v>0.0585447503801702</v>
      </c>
      <c r="T809" s="19" t="n">
        <v>0.0756620498573679</v>
      </c>
      <c r="U809" s="19" t="n">
        <v>0.066167102924682</v>
      </c>
      <c r="V809" s="19" t="n">
        <v>0.0432321999006273</v>
      </c>
      <c r="W809" s="19" t="n">
        <v>0.0467354398237201</v>
      </c>
      <c r="X809" s="19" t="n">
        <v>0.0412630531667309</v>
      </c>
      <c r="Y809" s="19" t="n">
        <v>0.0188711872740681</v>
      </c>
      <c r="Z809" s="19"/>
      <c r="AA809" s="19" t="n">
        <v>0.0211903016790539</v>
      </c>
      <c r="AB809" s="19" t="n">
        <v>0.0513762015004772</v>
      </c>
      <c r="AC809" s="19" t="n">
        <v>0.0400375863900763</v>
      </c>
      <c r="AD809" s="19" t="n">
        <v>0.0659476480272273</v>
      </c>
      <c r="AE809" s="19"/>
      <c r="AF809" s="19" t="n">
        <v>0.012869357657332</v>
      </c>
      <c r="AG809" s="19" t="n">
        <v>0.0380746644447918</v>
      </c>
      <c r="AH809" s="19" t="n">
        <v>0.0582374745536934</v>
      </c>
      <c r="AI809" s="19" t="n">
        <v>0.0186404174792954</v>
      </c>
      <c r="AJ809" s="19" t="n">
        <v>0.165959573142118</v>
      </c>
      <c r="AK809" s="19" t="n">
        <v>0.0148090490807934</v>
      </c>
      <c r="AL809" s="19" t="n">
        <v>0.0636437667179696</v>
      </c>
      <c r="AM809" s="19" t="n">
        <v>0</v>
      </c>
      <c r="AN809" s="19" t="n">
        <v>0.0212012967580651</v>
      </c>
      <c r="AO809" s="19" t="n">
        <v>0.0591968318004425</v>
      </c>
      <c r="AP809" s="19" t="n">
        <v>0.0485296435588821</v>
      </c>
      <c r="AQ809" s="19" t="n">
        <v>0.0738369457715354</v>
      </c>
      <c r="AR809" s="19" t="n">
        <v>0</v>
      </c>
      <c r="AS809" s="19" t="n">
        <v>0.0950510979978406</v>
      </c>
      <c r="AT809" s="19" t="n">
        <v>0.314801217298716</v>
      </c>
      <c r="AU809" s="19" t="n">
        <v>0</v>
      </c>
      <c r="AV809" s="19" t="n">
        <v>0</v>
      </c>
      <c r="AW809" s="19" t="n">
        <v>0</v>
      </c>
      <c r="AX809" s="19" t="n">
        <v>0</v>
      </c>
    </row>
    <row r="810">
      <c r="C810" s="19"/>
      <c r="D810" s="19"/>
      <c r="E810" s="19"/>
      <c r="F810" s="19"/>
      <c r="G810" s="19"/>
      <c r="H810" s="19"/>
      <c r="I810" s="19"/>
      <c r="J810" s="19"/>
      <c r="K810" s="19"/>
      <c r="L810" s="19"/>
      <c r="M810" s="19"/>
      <c r="N810" s="19"/>
      <c r="O810" s="19"/>
      <c r="P810" s="19"/>
      <c r="Q810" s="19"/>
      <c r="R810" s="19"/>
      <c r="S810" s="19"/>
      <c r="T810" s="19"/>
      <c r="U810" s="19"/>
      <c r="V810" s="19"/>
      <c r="W810" s="19"/>
      <c r="X810" s="19"/>
      <c r="Y810" s="19"/>
      <c r="Z810" s="19"/>
      <c r="AA810" s="19"/>
      <c r="AB810" s="19"/>
      <c r="AC810" s="19"/>
      <c r="AD810" s="19"/>
      <c r="AE810" s="19"/>
      <c r="AF810" s="19"/>
      <c r="AG810" s="19"/>
      <c r="AH810" s="19"/>
      <c r="AI810" s="19"/>
      <c r="AJ810" s="19"/>
      <c r="AK810" s="19"/>
      <c r="AL810" s="19"/>
      <c r="AM810" s="19"/>
      <c r="AN810" s="19"/>
      <c r="AO810" s="19"/>
      <c r="AP810" s="19"/>
      <c r="AQ810" s="19"/>
      <c r="AR810" s="19"/>
      <c r="AS810" s="19"/>
      <c r="AT810" s="19"/>
      <c r="AU810" s="19"/>
      <c r="AV810" s="19"/>
      <c r="AW810" s="19"/>
      <c r="AX810" s="19"/>
    </row>
    <row r="811">
      <c r="B811" s="7" t="s">
        <v>373</v>
      </c>
      <c r="C811" s="19"/>
      <c r="D811" s="19"/>
      <c r="E811" s="19"/>
      <c r="F811" s="19"/>
      <c r="G811" s="19"/>
      <c r="H811" s="19"/>
      <c r="I811" s="19"/>
      <c r="J811" s="19"/>
      <c r="K811" s="19"/>
      <c r="L811" s="19"/>
      <c r="M811" s="19"/>
      <c r="N811" s="19"/>
      <c r="O811" s="19"/>
      <c r="P811" s="19"/>
      <c r="Q811" s="19"/>
      <c r="R811" s="19"/>
      <c r="S811" s="19"/>
      <c r="T811" s="19"/>
      <c r="U811" s="19"/>
      <c r="V811" s="19"/>
      <c r="W811" s="19"/>
      <c r="X811" s="19"/>
      <c r="Y811" s="19"/>
      <c r="Z811" s="19"/>
      <c r="AA811" s="19"/>
      <c r="AB811" s="19"/>
      <c r="AC811" s="19"/>
      <c r="AD811" s="19"/>
      <c r="AE811" s="19"/>
      <c r="AF811" s="19"/>
      <c r="AG811" s="19"/>
      <c r="AH811" s="19"/>
      <c r="AI811" s="19"/>
      <c r="AJ811" s="19"/>
      <c r="AK811" s="19"/>
      <c r="AL811" s="19"/>
      <c r="AM811" s="19"/>
      <c r="AN811" s="19"/>
      <c r="AO811" s="19"/>
      <c r="AP811" s="19"/>
      <c r="AQ811" s="19"/>
      <c r="AR811" s="19"/>
      <c r="AS811" s="19"/>
      <c r="AT811" s="19"/>
      <c r="AU811" s="19"/>
      <c r="AV811" s="19"/>
      <c r="AW811" s="19"/>
      <c r="AX811" s="19"/>
    </row>
    <row r="812">
      <c r="B812" s="23" t="s">
        <v>79</v>
      </c>
      <c r="C812" s="19"/>
      <c r="D812" s="19"/>
      <c r="E812" s="19"/>
      <c r="F812" s="19"/>
      <c r="G812" s="19"/>
      <c r="H812" s="19"/>
      <c r="I812" s="19"/>
      <c r="J812" s="19"/>
      <c r="K812" s="19"/>
      <c r="L812" s="19"/>
      <c r="M812" s="19"/>
      <c r="N812" s="19"/>
      <c r="O812" s="19"/>
      <c r="P812" s="19"/>
      <c r="Q812" s="19"/>
      <c r="R812" s="19"/>
      <c r="S812" s="19"/>
      <c r="T812" s="19"/>
      <c r="U812" s="19"/>
      <c r="V812" s="19"/>
      <c r="W812" s="19"/>
      <c r="X812" s="19"/>
      <c r="Y812" s="19"/>
      <c r="Z812" s="19"/>
      <c r="AA812" s="19"/>
      <c r="AB812" s="19"/>
      <c r="AC812" s="19"/>
      <c r="AD812" s="19"/>
      <c r="AE812" s="19"/>
      <c r="AF812" s="19"/>
      <c r="AG812" s="19"/>
      <c r="AH812" s="19"/>
      <c r="AI812" s="19"/>
      <c r="AJ812" s="19"/>
      <c r="AK812" s="19"/>
      <c r="AL812" s="19"/>
      <c r="AM812" s="19"/>
      <c r="AN812" s="19"/>
      <c r="AO812" s="19"/>
      <c r="AP812" s="19"/>
      <c r="AQ812" s="19"/>
      <c r="AR812" s="19"/>
      <c r="AS812" s="19"/>
      <c r="AT812" s="19"/>
      <c r="AU812" s="19"/>
      <c r="AV812" s="19"/>
      <c r="AW812" s="19"/>
      <c r="AX812" s="19"/>
    </row>
    <row r="813">
      <c r="B813" t="s">
        <v>363</v>
      </c>
      <c r="C813" s="19" t="n">
        <v>0.0275738474619418</v>
      </c>
      <c r="D813" s="19" t="n">
        <v>0.0442519017435585</v>
      </c>
      <c r="E813" s="19" t="n">
        <v>0.0351789306382874</v>
      </c>
      <c r="F813" s="19" t="n">
        <v>0.0364646555851938</v>
      </c>
      <c r="G813" s="19" t="n">
        <v>0.0256796384234846</v>
      </c>
      <c r="H813" s="19" t="n">
        <v>0.0227186965331069</v>
      </c>
      <c r="I813" s="19" t="n">
        <v>0.00799099468556036</v>
      </c>
      <c r="J813" s="19"/>
      <c r="K813" s="19" t="n">
        <v>0.0320927202986427</v>
      </c>
      <c r="L813" s="19" t="n">
        <v>0.0231943761803074</v>
      </c>
      <c r="M813" s="19"/>
      <c r="N813" s="19" t="n">
        <v>0.0385339935274764</v>
      </c>
      <c r="O813" s="19" t="n">
        <v>0.0245286894056159</v>
      </c>
      <c r="P813" s="19" t="n">
        <v>0.037146039550102</v>
      </c>
      <c r="Q813" s="19" t="n">
        <v>0.0168699766895716</v>
      </c>
      <c r="R813" s="19" t="n">
        <v>0.0275442330288889</v>
      </c>
      <c r="S813" s="19" t="n">
        <v>0.0384055078439383</v>
      </c>
      <c r="T813" s="19" t="n">
        <v>0.0061915230161134</v>
      </c>
      <c r="U813" s="19" t="n">
        <v>0.0487042299864656</v>
      </c>
      <c r="V813" s="19" t="n">
        <v>0.0283520058407746</v>
      </c>
      <c r="W813" s="19" t="n">
        <v>0.0280363837880012</v>
      </c>
      <c r="X813" s="19" t="n">
        <v>0.00908776276950595</v>
      </c>
      <c r="Y813" s="19" t="n">
        <v>0.0192993997998063</v>
      </c>
      <c r="Z813" s="19"/>
      <c r="AA813" s="19" t="n">
        <v>0.015711871908382</v>
      </c>
      <c r="AB813" s="19" t="n">
        <v>0.0127447331112493</v>
      </c>
      <c r="AC813" s="19" t="n">
        <v>0.040275700586238</v>
      </c>
      <c r="AD813" s="19" t="n">
        <v>0.0453203319718923</v>
      </c>
      <c r="AE813" s="19"/>
      <c r="AF813" s="19" t="n">
        <v>0.0343746965669358</v>
      </c>
      <c r="AG813" s="19" t="n">
        <v>0.0172234693747205</v>
      </c>
      <c r="AH813" s="19" t="n">
        <v>0.0454654986597212</v>
      </c>
      <c r="AI813" s="19" t="n">
        <v>0.0559102634096522</v>
      </c>
      <c r="AJ813" s="19" t="n">
        <v>0.0315392155458237</v>
      </c>
      <c r="AK813" s="19" t="n">
        <v>0.0291668567694233</v>
      </c>
      <c r="AL813" s="19" t="n">
        <v>0.0347541632638665</v>
      </c>
      <c r="AM813" s="19" t="n">
        <v>0</v>
      </c>
      <c r="AN813" s="19" t="n">
        <v>0.0291417262614834</v>
      </c>
      <c r="AO813" s="19" t="n">
        <v>0.0268680570534452</v>
      </c>
      <c r="AP813" s="19" t="n">
        <v>0.109255181441134</v>
      </c>
      <c r="AQ813" s="19" t="n">
        <v>0.00647804378468227</v>
      </c>
      <c r="AR813" s="19" t="n">
        <v>0</v>
      </c>
      <c r="AS813" s="19" t="n">
        <v>0.102765527420802</v>
      </c>
      <c r="AT813" s="19" t="n">
        <v>0</v>
      </c>
      <c r="AU813" s="19" t="n">
        <v>0</v>
      </c>
      <c r="AV813" s="19" t="n">
        <v>0.197100656412845</v>
      </c>
      <c r="AW813" s="19" t="n">
        <v>0</v>
      </c>
      <c r="AX813" s="19" t="n">
        <v>0</v>
      </c>
    </row>
    <row r="814">
      <c r="B814" t="s">
        <v>364</v>
      </c>
      <c r="C814" s="19" t="n">
        <v>0.0695185007998197</v>
      </c>
      <c r="D814" s="19" t="n">
        <v>0.111668304725902</v>
      </c>
      <c r="E814" s="19" t="n">
        <v>0.105657292481024</v>
      </c>
      <c r="F814" s="19" t="n">
        <v>0.0971381090887599</v>
      </c>
      <c r="G814" s="19" t="n">
        <v>0.0635656315568413</v>
      </c>
      <c r="H814" s="19" t="n">
        <v>0.0375301618370332</v>
      </c>
      <c r="I814" s="19" t="n">
        <v>0.0162792319987125</v>
      </c>
      <c r="J814" s="19"/>
      <c r="K814" s="19" t="n">
        <v>0.0811668915844049</v>
      </c>
      <c r="L814" s="19" t="n">
        <v>0.0582279469599871</v>
      </c>
      <c r="M814" s="19"/>
      <c r="N814" s="19" t="n">
        <v>0.0941520168046165</v>
      </c>
      <c r="O814" s="19" t="n">
        <v>0.0324040980287848</v>
      </c>
      <c r="P814" s="19" t="n">
        <v>0.0541489382530412</v>
      </c>
      <c r="Q814" s="19" t="n">
        <v>0.047898298017608</v>
      </c>
      <c r="R814" s="19" t="n">
        <v>0.0776875354837686</v>
      </c>
      <c r="S814" s="19" t="n">
        <v>0.0922052911903565</v>
      </c>
      <c r="T814" s="19" t="n">
        <v>0.0803830304536772</v>
      </c>
      <c r="U814" s="19" t="n">
        <v>0.0933451955834802</v>
      </c>
      <c r="V814" s="19" t="n">
        <v>0.0875525352257268</v>
      </c>
      <c r="W814" s="19" t="n">
        <v>0.0479664490790115</v>
      </c>
      <c r="X814" s="19" t="n">
        <v>0.0408170498287589</v>
      </c>
      <c r="Y814" s="19" t="n">
        <v>0.120607560733102</v>
      </c>
      <c r="Z814" s="19"/>
      <c r="AA814" s="19" t="n">
        <v>0.0474387134608008</v>
      </c>
      <c r="AB814" s="19" t="n">
        <v>0.0728744544431197</v>
      </c>
      <c r="AC814" s="19" t="n">
        <v>0.10303512222953</v>
      </c>
      <c r="AD814" s="19" t="n">
        <v>0.0621500397827765</v>
      </c>
      <c r="AE814" s="19"/>
      <c r="AF814" s="19" t="n">
        <v>0.131058901396756</v>
      </c>
      <c r="AG814" s="19" t="n">
        <v>0.0317248698951013</v>
      </c>
      <c r="AH814" s="19" t="n">
        <v>0.0456494195093058</v>
      </c>
      <c r="AI814" s="19" t="n">
        <v>0.148678414962696</v>
      </c>
      <c r="AJ814" s="19" t="n">
        <v>0.0821125723830173</v>
      </c>
      <c r="AK814" s="19" t="n">
        <v>0.0357738863911974</v>
      </c>
      <c r="AL814" s="19" t="n">
        <v>0.105751125711687</v>
      </c>
      <c r="AM814" s="19" t="n">
        <v>0</v>
      </c>
      <c r="AN814" s="19" t="n">
        <v>0.131909715739275</v>
      </c>
      <c r="AO814" s="19" t="n">
        <v>0.0893219703367552</v>
      </c>
      <c r="AP814" s="19" t="n">
        <v>0.137766587669636</v>
      </c>
      <c r="AQ814" s="19" t="n">
        <v>0.072971768851567</v>
      </c>
      <c r="AR814" s="19" t="n">
        <v>0.100638579105013</v>
      </c>
      <c r="AS814" s="19" t="n">
        <v>0</v>
      </c>
      <c r="AT814" s="19" t="n">
        <v>0</v>
      </c>
      <c r="AU814" s="19" t="n">
        <v>0.495619982425437</v>
      </c>
      <c r="AV814" s="19" t="n">
        <v>0</v>
      </c>
      <c r="AW814" s="19" t="n">
        <v>0</v>
      </c>
      <c r="AX814" s="19" t="n">
        <v>0</v>
      </c>
    </row>
    <row r="815">
      <c r="B815" t="s">
        <v>365</v>
      </c>
      <c r="C815" s="19" t="n">
        <v>0.142818273755948</v>
      </c>
      <c r="D815" s="19" t="n">
        <v>0.253623724222652</v>
      </c>
      <c r="E815" s="19" t="n">
        <v>0.240525147552379</v>
      </c>
      <c r="F815" s="19" t="n">
        <v>0.154293101023998</v>
      </c>
      <c r="G815" s="19" t="n">
        <v>0.132712495424956</v>
      </c>
      <c r="H815" s="19" t="n">
        <v>0.0952661028794555</v>
      </c>
      <c r="I815" s="19" t="n">
        <v>0.0211791057096239</v>
      </c>
      <c r="J815" s="19"/>
      <c r="K815" s="19" t="n">
        <v>0.144700650658538</v>
      </c>
      <c r="L815" s="19" t="n">
        <v>0.141120422721322</v>
      </c>
      <c r="M815" s="19"/>
      <c r="N815" s="19" t="n">
        <v>0.166319208725434</v>
      </c>
      <c r="O815" s="19" t="n">
        <v>0.111608581486588</v>
      </c>
      <c r="P815" s="19" t="n">
        <v>0.139765066169593</v>
      </c>
      <c r="Q815" s="19" t="n">
        <v>0.118210223450787</v>
      </c>
      <c r="R815" s="19" t="n">
        <v>0.173312012011033</v>
      </c>
      <c r="S815" s="19" t="n">
        <v>0.17586039205782</v>
      </c>
      <c r="T815" s="19" t="n">
        <v>0.129124229623286</v>
      </c>
      <c r="U815" s="19" t="n">
        <v>0.156173390724194</v>
      </c>
      <c r="V815" s="19" t="n">
        <v>0.15749622931694</v>
      </c>
      <c r="W815" s="19" t="n">
        <v>0.114386207501588</v>
      </c>
      <c r="X815" s="19" t="n">
        <v>0.0999934237232333</v>
      </c>
      <c r="Y815" s="19" t="n">
        <v>0.202487270074214</v>
      </c>
      <c r="Z815" s="19"/>
      <c r="AA815" s="19" t="n">
        <v>0.130647686581908</v>
      </c>
      <c r="AB815" s="19" t="n">
        <v>0.097220984676542</v>
      </c>
      <c r="AC815" s="19" t="n">
        <v>0.20696819082217</v>
      </c>
      <c r="AD815" s="19" t="n">
        <v>0.148644803424716</v>
      </c>
      <c r="AE815" s="19"/>
      <c r="AF815" s="19" t="n">
        <v>0.297768876420151</v>
      </c>
      <c r="AG815" s="19" t="n">
        <v>0.0704743198409558</v>
      </c>
      <c r="AH815" s="19" t="n">
        <v>0.12470847234682</v>
      </c>
      <c r="AI815" s="19" t="n">
        <v>0.241575682171193</v>
      </c>
      <c r="AJ815" s="19" t="n">
        <v>0.252155368783822</v>
      </c>
      <c r="AK815" s="19" t="n">
        <v>0.227816854057617</v>
      </c>
      <c r="AL815" s="19" t="n">
        <v>0.236036132072385</v>
      </c>
      <c r="AM815" s="19" t="n">
        <v>0.465554238906898</v>
      </c>
      <c r="AN815" s="19" t="n">
        <v>0.157423072188013</v>
      </c>
      <c r="AO815" s="19" t="n">
        <v>0.162456329964462</v>
      </c>
      <c r="AP815" s="19" t="n">
        <v>0.324738103437685</v>
      </c>
      <c r="AQ815" s="19" t="n">
        <v>0.0802246884194162</v>
      </c>
      <c r="AR815" s="19" t="n">
        <v>0.412229065620889</v>
      </c>
      <c r="AS815" s="19" t="n">
        <v>0.217621145529529</v>
      </c>
      <c r="AT815" s="19" t="n">
        <v>0</v>
      </c>
      <c r="AU815" s="19" t="n">
        <v>0</v>
      </c>
      <c r="AV815" s="19" t="n">
        <v>0</v>
      </c>
      <c r="AW815" s="19" t="n">
        <v>0</v>
      </c>
      <c r="AX815" s="19" t="n">
        <v>0.22054873140016</v>
      </c>
    </row>
    <row r="816">
      <c r="B816" t="s">
        <v>366</v>
      </c>
      <c r="C816" s="19" t="n">
        <v>0.365657663538995</v>
      </c>
      <c r="D816" s="19" t="n">
        <v>0.284876495407309</v>
      </c>
      <c r="E816" s="19" t="n">
        <v>0.359493806448605</v>
      </c>
      <c r="F816" s="19" t="n">
        <v>0.383470500039852</v>
      </c>
      <c r="G816" s="19" t="n">
        <v>0.396081744985368</v>
      </c>
      <c r="H816" s="19" t="n">
        <v>0.369866243672962</v>
      </c>
      <c r="I816" s="19" t="n">
        <v>0.381961745106707</v>
      </c>
      <c r="J816" s="19"/>
      <c r="K816" s="19" t="n">
        <v>0.367847750881752</v>
      </c>
      <c r="L816" s="19" t="n">
        <v>0.363874353889145</v>
      </c>
      <c r="M816" s="19"/>
      <c r="N816" s="19" t="n">
        <v>0.352448713612538</v>
      </c>
      <c r="O816" s="19" t="n">
        <v>0.408909039262202</v>
      </c>
      <c r="P816" s="19" t="n">
        <v>0.309591438112405</v>
      </c>
      <c r="Q816" s="19" t="n">
        <v>0.357040638825577</v>
      </c>
      <c r="R816" s="19" t="n">
        <v>0.392426851053587</v>
      </c>
      <c r="S816" s="19" t="n">
        <v>0.358939300371428</v>
      </c>
      <c r="T816" s="19" t="n">
        <v>0.329821915257047</v>
      </c>
      <c r="U816" s="19" t="n">
        <v>0.316732410292106</v>
      </c>
      <c r="V816" s="19" t="n">
        <v>0.331191275861185</v>
      </c>
      <c r="W816" s="19" t="n">
        <v>0.407497890964704</v>
      </c>
      <c r="X816" s="19" t="n">
        <v>0.463324992669027</v>
      </c>
      <c r="Y816" s="19" t="n">
        <v>0.370584431053249</v>
      </c>
      <c r="Z816" s="19"/>
      <c r="AA816" s="19" t="n">
        <v>0.402043551072744</v>
      </c>
      <c r="AB816" s="19" t="n">
        <v>0.378263871958553</v>
      </c>
      <c r="AC816" s="19" t="n">
        <v>0.349099114366823</v>
      </c>
      <c r="AD816" s="19" t="n">
        <v>0.329595073247594</v>
      </c>
      <c r="AE816" s="19"/>
      <c r="AF816" s="19" t="n">
        <v>0.408675791639421</v>
      </c>
      <c r="AG816" s="19" t="n">
        <v>0.379959923808084</v>
      </c>
      <c r="AH816" s="19" t="n">
        <v>0.3566345923068</v>
      </c>
      <c r="AI816" s="19" t="n">
        <v>0.326716099765354</v>
      </c>
      <c r="AJ816" s="19" t="n">
        <v>0.295948422446472</v>
      </c>
      <c r="AK816" s="19" t="n">
        <v>0.3255479371303</v>
      </c>
      <c r="AL816" s="19" t="n">
        <v>0.305089156548783</v>
      </c>
      <c r="AM816" s="19" t="n">
        <v>0.534445761093102</v>
      </c>
      <c r="AN816" s="19" t="n">
        <v>0.395618868921344</v>
      </c>
      <c r="AO816" s="19" t="n">
        <v>0.30817344488705</v>
      </c>
      <c r="AP816" s="19" t="n">
        <v>0.300758542952791</v>
      </c>
      <c r="AQ816" s="19" t="n">
        <v>0.413911191903652</v>
      </c>
      <c r="AR816" s="19" t="n">
        <v>0.393246689031392</v>
      </c>
      <c r="AS816" s="19" t="n">
        <v>0.385304427045428</v>
      </c>
      <c r="AT816" s="19" t="n">
        <v>0.296096190633258</v>
      </c>
      <c r="AU816" s="19" t="n">
        <v>0</v>
      </c>
      <c r="AV816" s="19" t="n">
        <v>0.802899343587155</v>
      </c>
      <c r="AW816" s="19" t="n">
        <v>0.323798654447605</v>
      </c>
      <c r="AX816" s="19" t="n">
        <v>0.520207116916662</v>
      </c>
    </row>
    <row r="817">
      <c r="B817" t="s">
        <v>367</v>
      </c>
      <c r="C817" s="19" t="n">
        <v>0.287897006118906</v>
      </c>
      <c r="D817" s="19" t="n">
        <v>0.0820353762925724</v>
      </c>
      <c r="E817" s="19" t="n">
        <v>0.15720035188324</v>
      </c>
      <c r="F817" s="19" t="n">
        <v>0.214276139407611</v>
      </c>
      <c r="G817" s="19" t="n">
        <v>0.280195361231012</v>
      </c>
      <c r="H817" s="19" t="n">
        <v>0.385538652653653</v>
      </c>
      <c r="I817" s="19" t="n">
        <v>0.530228370018919</v>
      </c>
      <c r="J817" s="19"/>
      <c r="K817" s="19" t="n">
        <v>0.290627089207157</v>
      </c>
      <c r="L817" s="19" t="n">
        <v>0.284549433580138</v>
      </c>
      <c r="M817" s="19"/>
      <c r="N817" s="19" t="n">
        <v>0.228076519335562</v>
      </c>
      <c r="O817" s="19" t="n">
        <v>0.347233882576137</v>
      </c>
      <c r="P817" s="19" t="n">
        <v>0.387927194196506</v>
      </c>
      <c r="Q817" s="19" t="n">
        <v>0.342794171075009</v>
      </c>
      <c r="R817" s="19" t="n">
        <v>0.268988710834202</v>
      </c>
      <c r="S817" s="19" t="n">
        <v>0.203235699115239</v>
      </c>
      <c r="T817" s="19" t="n">
        <v>0.290526985353311</v>
      </c>
      <c r="U817" s="19" t="n">
        <v>0.285676422608358</v>
      </c>
      <c r="V817" s="19" t="n">
        <v>0.280958583221899</v>
      </c>
      <c r="W817" s="19" t="n">
        <v>0.284744848431665</v>
      </c>
      <c r="X817" s="19" t="n">
        <v>0.295253365631624</v>
      </c>
      <c r="Y817" s="19" t="n">
        <v>0.194427868768372</v>
      </c>
      <c r="Z817" s="19"/>
      <c r="AA817" s="19" t="n">
        <v>0.332879017307529</v>
      </c>
      <c r="AB817" s="19" t="n">
        <v>0.3460538487484</v>
      </c>
      <c r="AC817" s="19" t="n">
        <v>0.205852623061119</v>
      </c>
      <c r="AD817" s="19" t="n">
        <v>0.246476413624676</v>
      </c>
      <c r="AE817" s="19"/>
      <c r="AF817" s="19" t="n">
        <v>0.0633019915132623</v>
      </c>
      <c r="AG817" s="19" t="n">
        <v>0.426798234841354</v>
      </c>
      <c r="AH817" s="19" t="n">
        <v>0.30430418582861</v>
      </c>
      <c r="AI817" s="19" t="n">
        <v>0.162446336453644</v>
      </c>
      <c r="AJ817" s="19" t="n">
        <v>0.091526383280061</v>
      </c>
      <c r="AK817" s="19" t="n">
        <v>0.331956174344627</v>
      </c>
      <c r="AL817" s="19" t="n">
        <v>0.162922767010863</v>
      </c>
      <c r="AM817" s="19" t="n">
        <v>0</v>
      </c>
      <c r="AN817" s="19" t="n">
        <v>0.214415663292758</v>
      </c>
      <c r="AO817" s="19" t="n">
        <v>0.16434573566183</v>
      </c>
      <c r="AP817" s="19" t="n">
        <v>0.0266731232966514</v>
      </c>
      <c r="AQ817" s="19" t="n">
        <v>0.272062017024033</v>
      </c>
      <c r="AR817" s="19" t="n">
        <v>0.093885666242706</v>
      </c>
      <c r="AS817" s="19" t="n">
        <v>0.111537085003805</v>
      </c>
      <c r="AT817" s="19" t="n">
        <v>0</v>
      </c>
      <c r="AU817" s="19" t="n">
        <v>0.504380017574563</v>
      </c>
      <c r="AV817" s="19" t="n">
        <v>0</v>
      </c>
      <c r="AW817" s="19" t="n">
        <v>0.676201345552395</v>
      </c>
      <c r="AX817" s="19" t="n">
        <v>0.259244151683178</v>
      </c>
    </row>
    <row r="818">
      <c r="B818" t="s">
        <v>77</v>
      </c>
      <c r="C818" s="19" t="n">
        <v>0.10653470832439</v>
      </c>
      <c r="D818" s="19" t="n">
        <v>0.223544197608006</v>
      </c>
      <c r="E818" s="19" t="n">
        <v>0.101944470996465</v>
      </c>
      <c r="F818" s="19" t="n">
        <v>0.114357494854585</v>
      </c>
      <c r="G818" s="19" t="n">
        <v>0.101765128378339</v>
      </c>
      <c r="H818" s="19" t="n">
        <v>0.0890801424237887</v>
      </c>
      <c r="I818" s="19" t="n">
        <v>0.0423605524804773</v>
      </c>
      <c r="J818" s="19"/>
      <c r="K818" s="19" t="n">
        <v>0.0835648973695056</v>
      </c>
      <c r="L818" s="19" t="n">
        <v>0.129033466669101</v>
      </c>
      <c r="M818" s="19"/>
      <c r="N818" s="19" t="n">
        <v>0.120469547994373</v>
      </c>
      <c r="O818" s="19" t="n">
        <v>0.0753157092406725</v>
      </c>
      <c r="P818" s="19" t="n">
        <v>0.0714213237183515</v>
      </c>
      <c r="Q818" s="19" t="n">
        <v>0.117186691941448</v>
      </c>
      <c r="R818" s="19" t="n">
        <v>0.0600406575885201</v>
      </c>
      <c r="S818" s="19" t="n">
        <v>0.13135380942122</v>
      </c>
      <c r="T818" s="19" t="n">
        <v>0.163952316296566</v>
      </c>
      <c r="U818" s="19" t="n">
        <v>0.0993683508053955</v>
      </c>
      <c r="V818" s="19" t="n">
        <v>0.114449370533476</v>
      </c>
      <c r="W818" s="19" t="n">
        <v>0.11736822023503</v>
      </c>
      <c r="X818" s="19" t="n">
        <v>0.0915234053778508</v>
      </c>
      <c r="Y818" s="19" t="n">
        <v>0.0925934695712567</v>
      </c>
      <c r="Z818" s="19"/>
      <c r="AA818" s="19" t="n">
        <v>0.0712791596686357</v>
      </c>
      <c r="AB818" s="19" t="n">
        <v>0.0928421070621353</v>
      </c>
      <c r="AC818" s="19" t="n">
        <v>0.0947692489341193</v>
      </c>
      <c r="AD818" s="19" t="n">
        <v>0.167813337948345</v>
      </c>
      <c r="AE818" s="19"/>
      <c r="AF818" s="19" t="n">
        <v>0.0648197424634738</v>
      </c>
      <c r="AG818" s="19" t="n">
        <v>0.0738191822397847</v>
      </c>
      <c r="AH818" s="19" t="n">
        <v>0.123237831348743</v>
      </c>
      <c r="AI818" s="19" t="n">
        <v>0.0646732032374611</v>
      </c>
      <c r="AJ818" s="19" t="n">
        <v>0.246718037560804</v>
      </c>
      <c r="AK818" s="19" t="n">
        <v>0.0497382913068346</v>
      </c>
      <c r="AL818" s="19" t="n">
        <v>0.155446655392416</v>
      </c>
      <c r="AM818" s="19" t="n">
        <v>0</v>
      </c>
      <c r="AN818" s="19" t="n">
        <v>0.0714909535971263</v>
      </c>
      <c r="AO818" s="19" t="n">
        <v>0.248834462096457</v>
      </c>
      <c r="AP818" s="19" t="n">
        <v>0.100808461202102</v>
      </c>
      <c r="AQ818" s="19" t="n">
        <v>0.154352290016649</v>
      </c>
      <c r="AR818" s="19" t="n">
        <v>0</v>
      </c>
      <c r="AS818" s="19" t="n">
        <v>0.182771815000437</v>
      </c>
      <c r="AT818" s="19" t="n">
        <v>0.703903809366742</v>
      </c>
      <c r="AU818" s="19" t="n">
        <v>0</v>
      </c>
      <c r="AV818" s="19" t="n">
        <v>0</v>
      </c>
      <c r="AW818" s="19" t="n">
        <v>0</v>
      </c>
      <c r="AX818" s="19" t="n">
        <v>0</v>
      </c>
    </row>
    <row r="819">
      <c r="C819" s="19"/>
      <c r="D819" s="19"/>
      <c r="E819" s="19"/>
      <c r="F819" s="19"/>
      <c r="G819" s="19"/>
      <c r="H819" s="19"/>
      <c r="I819" s="19"/>
      <c r="J819" s="19"/>
      <c r="K819" s="19"/>
      <c r="L819" s="19"/>
      <c r="M819" s="19"/>
      <c r="N819" s="19"/>
      <c r="O819" s="19"/>
      <c r="P819" s="19"/>
      <c r="Q819" s="19"/>
      <c r="R819" s="19"/>
      <c r="S819" s="19"/>
      <c r="T819" s="19"/>
      <c r="U819" s="19"/>
      <c r="V819" s="19"/>
      <c r="W819" s="19"/>
      <c r="X819" s="19"/>
      <c r="Y819" s="19"/>
      <c r="Z819" s="19"/>
      <c r="AA819" s="19"/>
      <c r="AB819" s="19"/>
      <c r="AC819" s="19"/>
      <c r="AD819" s="19"/>
      <c r="AE819" s="19"/>
      <c r="AF819" s="19"/>
      <c r="AG819" s="19"/>
      <c r="AH819" s="19"/>
      <c r="AI819" s="19"/>
      <c r="AJ819" s="19"/>
      <c r="AK819" s="19"/>
      <c r="AL819" s="19"/>
      <c r="AM819" s="19"/>
      <c r="AN819" s="19"/>
      <c r="AO819" s="19"/>
      <c r="AP819" s="19"/>
      <c r="AQ819" s="19"/>
      <c r="AR819" s="19"/>
      <c r="AS819" s="19"/>
      <c r="AT819" s="19"/>
      <c r="AU819" s="19"/>
      <c r="AV819" s="19"/>
      <c r="AW819" s="19"/>
      <c r="AX819" s="19"/>
    </row>
    <row r="820">
      <c r="B820" s="7" t="s">
        <v>374</v>
      </c>
      <c r="C820" s="19"/>
      <c r="D820" s="19"/>
      <c r="E820" s="19"/>
      <c r="F820" s="19"/>
      <c r="G820" s="19"/>
      <c r="H820" s="19"/>
      <c r="I820" s="19"/>
      <c r="J820" s="19"/>
      <c r="K820" s="19"/>
      <c r="L820" s="19"/>
      <c r="M820" s="19"/>
      <c r="N820" s="19"/>
      <c r="O820" s="19"/>
      <c r="P820" s="19"/>
      <c r="Q820" s="19"/>
      <c r="R820" s="19"/>
      <c r="S820" s="19"/>
      <c r="T820" s="19"/>
      <c r="U820" s="19"/>
      <c r="V820" s="19"/>
      <c r="W820" s="19"/>
      <c r="X820" s="19"/>
      <c r="Y820" s="19"/>
      <c r="Z820" s="19"/>
      <c r="AA820" s="19"/>
      <c r="AB820" s="19"/>
      <c r="AC820" s="19"/>
      <c r="AD820" s="19"/>
      <c r="AE820" s="19"/>
      <c r="AF820" s="19"/>
      <c r="AG820" s="19"/>
      <c r="AH820" s="19"/>
      <c r="AI820" s="19"/>
      <c r="AJ820" s="19"/>
      <c r="AK820" s="19"/>
      <c r="AL820" s="19"/>
      <c r="AM820" s="19"/>
      <c r="AN820" s="19"/>
      <c r="AO820" s="19"/>
      <c r="AP820" s="19"/>
      <c r="AQ820" s="19"/>
      <c r="AR820" s="19"/>
      <c r="AS820" s="19"/>
      <c r="AT820" s="19"/>
      <c r="AU820" s="19"/>
      <c r="AV820" s="19"/>
      <c r="AW820" s="19"/>
      <c r="AX820" s="19"/>
    </row>
    <row r="821">
      <c r="B821" s="23" t="s">
        <v>79</v>
      </c>
      <c r="C821" s="19"/>
      <c r="D821" s="19"/>
      <c r="E821" s="19"/>
      <c r="F821" s="19"/>
      <c r="G821" s="19"/>
      <c r="H821" s="19"/>
      <c r="I821" s="19"/>
      <c r="J821" s="19"/>
      <c r="K821" s="19"/>
      <c r="L821" s="19"/>
      <c r="M821" s="19"/>
      <c r="N821" s="19"/>
      <c r="O821" s="19"/>
      <c r="P821" s="19"/>
      <c r="Q821" s="19"/>
      <c r="R821" s="19"/>
      <c r="S821" s="19"/>
      <c r="T821" s="19"/>
      <c r="U821" s="19"/>
      <c r="V821" s="19"/>
      <c r="W821" s="19"/>
      <c r="X821" s="19"/>
      <c r="Y821" s="19"/>
      <c r="Z821" s="19"/>
      <c r="AA821" s="19"/>
      <c r="AB821" s="19"/>
      <c r="AC821" s="19"/>
      <c r="AD821" s="19"/>
      <c r="AE821" s="19"/>
      <c r="AF821" s="19"/>
      <c r="AG821" s="19"/>
      <c r="AH821" s="19"/>
      <c r="AI821" s="19"/>
      <c r="AJ821" s="19"/>
      <c r="AK821" s="19"/>
      <c r="AL821" s="19"/>
      <c r="AM821" s="19"/>
      <c r="AN821" s="19"/>
      <c r="AO821" s="19"/>
      <c r="AP821" s="19"/>
      <c r="AQ821" s="19"/>
      <c r="AR821" s="19"/>
      <c r="AS821" s="19"/>
      <c r="AT821" s="19"/>
      <c r="AU821" s="19"/>
      <c r="AV821" s="19"/>
      <c r="AW821" s="19"/>
      <c r="AX821" s="19"/>
    </row>
    <row r="822">
      <c r="B822" t="s">
        <v>363</v>
      </c>
      <c r="C822" s="19" t="n">
        <v>0.0694782371520243</v>
      </c>
      <c r="D822" s="19" t="n">
        <v>0.0513514091069847</v>
      </c>
      <c r="E822" s="19" t="n">
        <v>0.0460059850680346</v>
      </c>
      <c r="F822" s="19" t="n">
        <v>0.0730207285129831</v>
      </c>
      <c r="G822" s="19" t="n">
        <v>0.0616445341815256</v>
      </c>
      <c r="H822" s="19" t="n">
        <v>0.0891924342614106</v>
      </c>
      <c r="I822" s="19" t="n">
        <v>0.0907730608512089</v>
      </c>
      <c r="J822" s="19"/>
      <c r="K822" s="19" t="n">
        <v>0.0685770484030423</v>
      </c>
      <c r="L822" s="19" t="n">
        <v>0.0704238193249954</v>
      </c>
      <c r="M822" s="19"/>
      <c r="N822" s="19" t="n">
        <v>0.0603055037661812</v>
      </c>
      <c r="O822" s="19" t="n">
        <v>0.0600298344307442</v>
      </c>
      <c r="P822" s="19" t="n">
        <v>0.0257683663075842</v>
      </c>
      <c r="Q822" s="19" t="n">
        <v>0.07722239094319</v>
      </c>
      <c r="R822" s="19" t="n">
        <v>0.0507413343436835</v>
      </c>
      <c r="S822" s="19" t="n">
        <v>0.0911309513618064</v>
      </c>
      <c r="T822" s="19" t="n">
        <v>0.0918246068754251</v>
      </c>
      <c r="U822" s="19" t="n">
        <v>0.147951357876282</v>
      </c>
      <c r="V822" s="19" t="n">
        <v>0.0600434669436729</v>
      </c>
      <c r="W822" s="19" t="n">
        <v>0.0700116658001097</v>
      </c>
      <c r="X822" s="19" t="n">
        <v>0.088800364834943</v>
      </c>
      <c r="Y822" s="19" t="n">
        <v>0.0617250417186811</v>
      </c>
      <c r="Z822" s="19"/>
      <c r="AA822" s="19" t="n">
        <v>0.0463185999890156</v>
      </c>
      <c r="AB822" s="19" t="n">
        <v>0.0704851616577399</v>
      </c>
      <c r="AC822" s="19" t="n">
        <v>0.0856205334451482</v>
      </c>
      <c r="AD822" s="19" t="n">
        <v>0.0767732729324894</v>
      </c>
      <c r="AE822" s="19"/>
      <c r="AF822" s="19" t="n">
        <v>0.0270056606436506</v>
      </c>
      <c r="AG822" s="19" t="n">
        <v>0.0868746326842809</v>
      </c>
      <c r="AH822" s="19" t="n">
        <v>0.0690342481761954</v>
      </c>
      <c r="AI822" s="19" t="n">
        <v>0.0362098037503752</v>
      </c>
      <c r="AJ822" s="19" t="n">
        <v>0.0488175838563966</v>
      </c>
      <c r="AK822" s="19" t="n">
        <v>0.0626399482691155</v>
      </c>
      <c r="AL822" s="19" t="n">
        <v>0.0735394492995922</v>
      </c>
      <c r="AM822" s="19" t="n">
        <v>0.465554238906898</v>
      </c>
      <c r="AN822" s="19" t="n">
        <v>0.0741374169468248</v>
      </c>
      <c r="AO822" s="19" t="n">
        <v>0.050933340816047</v>
      </c>
      <c r="AP822" s="19" t="n">
        <v>0.130250453067354</v>
      </c>
      <c r="AQ822" s="19" t="n">
        <v>0.0557707318480878</v>
      </c>
      <c r="AR822" s="19" t="n">
        <v>0</v>
      </c>
      <c r="AS822" s="19" t="n">
        <v>0</v>
      </c>
      <c r="AT822" s="19" t="n">
        <v>0</v>
      </c>
      <c r="AU822" s="19" t="n">
        <v>0</v>
      </c>
      <c r="AV822" s="19" t="n">
        <v>0</v>
      </c>
      <c r="AW822" s="19" t="n">
        <v>0</v>
      </c>
      <c r="AX822" s="19" t="n">
        <v>0</v>
      </c>
    </row>
    <row r="823">
      <c r="B823" t="s">
        <v>364</v>
      </c>
      <c r="C823" s="19" t="n">
        <v>0.176734293526393</v>
      </c>
      <c r="D823" s="19" t="n">
        <v>0.146259788011056</v>
      </c>
      <c r="E823" s="19" t="n">
        <v>0.160046385251775</v>
      </c>
      <c r="F823" s="19" t="n">
        <v>0.192096698444576</v>
      </c>
      <c r="G823" s="19" t="n">
        <v>0.194565146718195</v>
      </c>
      <c r="H823" s="19" t="n">
        <v>0.165804773463574</v>
      </c>
      <c r="I823" s="19" t="n">
        <v>0.190786893221445</v>
      </c>
      <c r="J823" s="19"/>
      <c r="K823" s="19" t="n">
        <v>0.172874279215401</v>
      </c>
      <c r="L823" s="19" t="n">
        <v>0.180668084100961</v>
      </c>
      <c r="M823" s="19"/>
      <c r="N823" s="19" t="n">
        <v>0.140943703862968</v>
      </c>
      <c r="O823" s="19" t="n">
        <v>0.17623575616287</v>
      </c>
      <c r="P823" s="19" t="n">
        <v>0.199843757464654</v>
      </c>
      <c r="Q823" s="19" t="n">
        <v>0.170852354854955</v>
      </c>
      <c r="R823" s="19" t="n">
        <v>0.20914508484092</v>
      </c>
      <c r="S823" s="19" t="n">
        <v>0.187749340023569</v>
      </c>
      <c r="T823" s="19" t="n">
        <v>0.208522672348481</v>
      </c>
      <c r="U823" s="19" t="n">
        <v>0.174905329838281</v>
      </c>
      <c r="V823" s="19" t="n">
        <v>0.197347185493482</v>
      </c>
      <c r="W823" s="19" t="n">
        <v>0.142861553580364</v>
      </c>
      <c r="X823" s="19" t="n">
        <v>0.110644734385998</v>
      </c>
      <c r="Y823" s="19" t="n">
        <v>0.248015103488604</v>
      </c>
      <c r="Z823" s="19"/>
      <c r="AA823" s="19" t="n">
        <v>0.187899518887241</v>
      </c>
      <c r="AB823" s="19" t="n">
        <v>0.19220622472446</v>
      </c>
      <c r="AC823" s="19" t="n">
        <v>0.15165225980648</v>
      </c>
      <c r="AD823" s="19" t="n">
        <v>0.171325136528113</v>
      </c>
      <c r="AE823" s="19"/>
      <c r="AF823" s="19" t="n">
        <v>0.151490714255005</v>
      </c>
      <c r="AG823" s="19" t="n">
        <v>0.197038297732925</v>
      </c>
      <c r="AH823" s="19" t="n">
        <v>0.149701868293902</v>
      </c>
      <c r="AI823" s="19" t="n">
        <v>0.193016465775243</v>
      </c>
      <c r="AJ823" s="19" t="n">
        <v>0.0908228864516206</v>
      </c>
      <c r="AK823" s="19" t="n">
        <v>0.122640965133871</v>
      </c>
      <c r="AL823" s="19" t="n">
        <v>0.13263610436913</v>
      </c>
      <c r="AM823" s="19" t="n">
        <v>0</v>
      </c>
      <c r="AN823" s="19" t="n">
        <v>0.183758299139968</v>
      </c>
      <c r="AO823" s="19" t="n">
        <v>0.180541702683287</v>
      </c>
      <c r="AP823" s="19" t="n">
        <v>0.104799583933214</v>
      </c>
      <c r="AQ823" s="19" t="n">
        <v>0.204471361160369</v>
      </c>
      <c r="AR823" s="19" t="n">
        <v>0.122057392965152</v>
      </c>
      <c r="AS823" s="19" t="n">
        <v>0.217621145529529</v>
      </c>
      <c r="AT823" s="19" t="n">
        <v>0.296096190633258</v>
      </c>
      <c r="AU823" s="19" t="n">
        <v>0.495619982425437</v>
      </c>
      <c r="AV823" s="19" t="n">
        <v>0.197100656412845</v>
      </c>
      <c r="AW823" s="19" t="n">
        <v>0</v>
      </c>
      <c r="AX823" s="19" t="n">
        <v>0.277914084528257</v>
      </c>
    </row>
    <row r="824">
      <c r="B824" t="s">
        <v>365</v>
      </c>
      <c r="C824" s="19" t="n">
        <v>0.299563742848339</v>
      </c>
      <c r="D824" s="19" t="n">
        <v>0.260122381480813</v>
      </c>
      <c r="E824" s="19" t="n">
        <v>0.277492762440807</v>
      </c>
      <c r="F824" s="19" t="n">
        <v>0.269634797420059</v>
      </c>
      <c r="G824" s="19" t="n">
        <v>0.338479074751581</v>
      </c>
      <c r="H824" s="19" t="n">
        <v>0.334863396211404</v>
      </c>
      <c r="I824" s="19" t="n">
        <v>0.312463685879066</v>
      </c>
      <c r="J824" s="19"/>
      <c r="K824" s="19" t="n">
        <v>0.33593795817035</v>
      </c>
      <c r="L824" s="19" t="n">
        <v>0.264386356201579</v>
      </c>
      <c r="M824" s="19"/>
      <c r="N824" s="19" t="n">
        <v>0.290093622575495</v>
      </c>
      <c r="O824" s="19" t="n">
        <v>0.298108118403447</v>
      </c>
      <c r="P824" s="19" t="n">
        <v>0.343165910012631</v>
      </c>
      <c r="Q824" s="19" t="n">
        <v>0.321490757461896</v>
      </c>
      <c r="R824" s="19" t="n">
        <v>0.288910294013969</v>
      </c>
      <c r="S824" s="19" t="n">
        <v>0.265607408195487</v>
      </c>
      <c r="T824" s="19" t="n">
        <v>0.228440088422311</v>
      </c>
      <c r="U824" s="19" t="n">
        <v>0.335796935448633</v>
      </c>
      <c r="V824" s="19" t="n">
        <v>0.302046726332403</v>
      </c>
      <c r="W824" s="19" t="n">
        <v>0.306757358437125</v>
      </c>
      <c r="X824" s="19" t="n">
        <v>0.348598618438325</v>
      </c>
      <c r="Y824" s="19" t="n">
        <v>0.323640717533373</v>
      </c>
      <c r="Z824" s="19"/>
      <c r="AA824" s="19" t="n">
        <v>0.304409376329386</v>
      </c>
      <c r="AB824" s="19" t="n">
        <v>0.304509617633767</v>
      </c>
      <c r="AC824" s="19" t="n">
        <v>0.337665577466332</v>
      </c>
      <c r="AD824" s="19" t="n">
        <v>0.261408832689935</v>
      </c>
      <c r="AE824" s="19"/>
      <c r="AF824" s="19" t="n">
        <v>0.304904190795425</v>
      </c>
      <c r="AG824" s="19" t="n">
        <v>0.327212402827777</v>
      </c>
      <c r="AH824" s="19" t="n">
        <v>0.286145763155833</v>
      </c>
      <c r="AI824" s="19" t="n">
        <v>0.233539849371733</v>
      </c>
      <c r="AJ824" s="19" t="n">
        <v>0.317340715254406</v>
      </c>
      <c r="AK824" s="19" t="n">
        <v>0.381937410584963</v>
      </c>
      <c r="AL824" s="19" t="n">
        <v>0.266714733830524</v>
      </c>
      <c r="AM824" s="19" t="n">
        <v>0.534445761093102</v>
      </c>
      <c r="AN824" s="19" t="n">
        <v>0.294417192967199</v>
      </c>
      <c r="AO824" s="19" t="n">
        <v>0.187360376141088</v>
      </c>
      <c r="AP824" s="19" t="n">
        <v>0.377317942233778</v>
      </c>
      <c r="AQ824" s="19" t="n">
        <v>0.290210813716903</v>
      </c>
      <c r="AR824" s="19" t="n">
        <v>0.50000747876526</v>
      </c>
      <c r="AS824" s="19" t="n">
        <v>0.198493579380999</v>
      </c>
      <c r="AT824" s="19" t="n">
        <v>0</v>
      </c>
      <c r="AU824" s="19" t="n">
        <v>0</v>
      </c>
      <c r="AV824" s="19" t="n">
        <v>0.228232715694206</v>
      </c>
      <c r="AW824" s="19" t="n">
        <v>0.294727388085214</v>
      </c>
      <c r="AX824" s="19" t="n">
        <v>0.22054873140016</v>
      </c>
    </row>
    <row r="825">
      <c r="B825" t="s">
        <v>366</v>
      </c>
      <c r="C825" s="19" t="n">
        <v>0.246231171904427</v>
      </c>
      <c r="D825" s="19" t="n">
        <v>0.246073320865587</v>
      </c>
      <c r="E825" s="19" t="n">
        <v>0.265776835123781</v>
      </c>
      <c r="F825" s="19" t="n">
        <v>0.249945468906669</v>
      </c>
      <c r="G825" s="19" t="n">
        <v>0.2379248550935</v>
      </c>
      <c r="H825" s="19" t="n">
        <v>0.219441952803598</v>
      </c>
      <c r="I825" s="19" t="n">
        <v>0.252157798683841</v>
      </c>
      <c r="J825" s="19"/>
      <c r="K825" s="19" t="n">
        <v>0.254138454235594</v>
      </c>
      <c r="L825" s="19" t="n">
        <v>0.23875845143667</v>
      </c>
      <c r="M825" s="19"/>
      <c r="N825" s="19" t="n">
        <v>0.277359839060306</v>
      </c>
      <c r="O825" s="19" t="n">
        <v>0.285819004891348</v>
      </c>
      <c r="P825" s="19" t="n">
        <v>0.218147258735248</v>
      </c>
      <c r="Q825" s="19" t="n">
        <v>0.252999554560544</v>
      </c>
      <c r="R825" s="19" t="n">
        <v>0.259990079484632</v>
      </c>
      <c r="S825" s="19" t="n">
        <v>0.229263755740863</v>
      </c>
      <c r="T825" s="19" t="n">
        <v>0.225497734510753</v>
      </c>
      <c r="U825" s="19" t="n">
        <v>0.17037472736712</v>
      </c>
      <c r="V825" s="19" t="n">
        <v>0.215070235902542</v>
      </c>
      <c r="W825" s="19" t="n">
        <v>0.261504164220071</v>
      </c>
      <c r="X825" s="19" t="n">
        <v>0.253879632611318</v>
      </c>
      <c r="Y825" s="19" t="n">
        <v>0.214398509040129</v>
      </c>
      <c r="Z825" s="19"/>
      <c r="AA825" s="19" t="n">
        <v>0.281271553064072</v>
      </c>
      <c r="AB825" s="19" t="n">
        <v>0.252181063792935</v>
      </c>
      <c r="AC825" s="19" t="n">
        <v>0.236085820811182</v>
      </c>
      <c r="AD825" s="19" t="n">
        <v>0.213539523805056</v>
      </c>
      <c r="AE825" s="19"/>
      <c r="AF825" s="19" t="n">
        <v>0.331828672094127</v>
      </c>
      <c r="AG825" s="19" t="n">
        <v>0.221999928225752</v>
      </c>
      <c r="AH825" s="19" t="n">
        <v>0.210704915119083</v>
      </c>
      <c r="AI825" s="19" t="n">
        <v>0.258571996126177</v>
      </c>
      <c r="AJ825" s="19" t="n">
        <v>0.172437330319137</v>
      </c>
      <c r="AK825" s="19" t="n">
        <v>0.29993541823612</v>
      </c>
      <c r="AL825" s="19" t="n">
        <v>0.267697953336568</v>
      </c>
      <c r="AM825" s="19" t="n">
        <v>0</v>
      </c>
      <c r="AN825" s="19" t="n">
        <v>0.312202087368156</v>
      </c>
      <c r="AO825" s="19" t="n">
        <v>0.257947168909015</v>
      </c>
      <c r="AP825" s="19" t="n">
        <v>0.313847752741808</v>
      </c>
      <c r="AQ825" s="19" t="n">
        <v>0.225200177950157</v>
      </c>
      <c r="AR825" s="19" t="n">
        <v>0.190881243963866</v>
      </c>
      <c r="AS825" s="19" t="n">
        <v>0.384627473083071</v>
      </c>
      <c r="AT825" s="19" t="n">
        <v>0</v>
      </c>
      <c r="AU825" s="19" t="n">
        <v>0</v>
      </c>
      <c r="AV825" s="19" t="n">
        <v>0.415332658750111</v>
      </c>
      <c r="AW825" s="19" t="n">
        <v>0</v>
      </c>
      <c r="AX825" s="19" t="n">
        <v>0.259244151683178</v>
      </c>
    </row>
    <row r="826">
      <c r="B826" t="s">
        <v>367</v>
      </c>
      <c r="C826" s="19" t="n">
        <v>0.0883030286340535</v>
      </c>
      <c r="D826" s="19" t="n">
        <v>0.136392561440743</v>
      </c>
      <c r="E826" s="19" t="n">
        <v>0.139273999813425</v>
      </c>
      <c r="F826" s="19" t="n">
        <v>0.0829618044533964</v>
      </c>
      <c r="G826" s="19" t="n">
        <v>0.0424085047050498</v>
      </c>
      <c r="H826" s="19" t="n">
        <v>0.0544779060998908</v>
      </c>
      <c r="I826" s="19" t="n">
        <v>0.079471926098416</v>
      </c>
      <c r="J826" s="19"/>
      <c r="K826" s="19" t="n">
        <v>0.0988204199203194</v>
      </c>
      <c r="L826" s="19" t="n">
        <v>0.0781333166915584</v>
      </c>
      <c r="M826" s="19"/>
      <c r="N826" s="19" t="n">
        <v>0.13707675588543</v>
      </c>
      <c r="O826" s="19" t="n">
        <v>0.0648148555878385</v>
      </c>
      <c r="P826" s="19" t="n">
        <v>0.106430130795893</v>
      </c>
      <c r="Q826" s="19" t="n">
        <v>0.0577829470182538</v>
      </c>
      <c r="R826" s="19" t="n">
        <v>0.0800033430897922</v>
      </c>
      <c r="S826" s="19" t="n">
        <v>0.0640071326184015</v>
      </c>
      <c r="T826" s="19" t="n">
        <v>0.0811462698924752</v>
      </c>
      <c r="U826" s="19" t="n">
        <v>0.0587710616068939</v>
      </c>
      <c r="V826" s="19" t="n">
        <v>0.119653174931893</v>
      </c>
      <c r="W826" s="19" t="n">
        <v>0.0788203394328408</v>
      </c>
      <c r="X826" s="19" t="n">
        <v>0.0946109995504992</v>
      </c>
      <c r="Y826" s="19" t="n">
        <v>0.0596271586479564</v>
      </c>
      <c r="Z826" s="19"/>
      <c r="AA826" s="19" t="n">
        <v>0.109878289092553</v>
      </c>
      <c r="AB826" s="19" t="n">
        <v>0.0770207711763146</v>
      </c>
      <c r="AC826" s="19" t="n">
        <v>0.0843483874333605</v>
      </c>
      <c r="AD826" s="19" t="n">
        <v>0.0805271263768763</v>
      </c>
      <c r="AE826" s="19"/>
      <c r="AF826" s="19" t="n">
        <v>0.121945256763985</v>
      </c>
      <c r="AG826" s="19" t="n">
        <v>0.0538503820882587</v>
      </c>
      <c r="AH826" s="19" t="n">
        <v>0.128698836978305</v>
      </c>
      <c r="AI826" s="19" t="n">
        <v>0.220672087774799</v>
      </c>
      <c r="AJ826" s="19" t="n">
        <v>0.0980528298142945</v>
      </c>
      <c r="AK826" s="19" t="n">
        <v>0.0896374070385052</v>
      </c>
      <c r="AL826" s="19" t="n">
        <v>0.138578188714623</v>
      </c>
      <c r="AM826" s="19" t="n">
        <v>0</v>
      </c>
      <c r="AN826" s="19" t="n">
        <v>0.0630553241708995</v>
      </c>
      <c r="AO826" s="19" t="n">
        <v>0.114755372667092</v>
      </c>
      <c r="AP826" s="19" t="n">
        <v>0.0255535899003658</v>
      </c>
      <c r="AQ826" s="19" t="n">
        <v>0.0521552010411674</v>
      </c>
      <c r="AR826" s="19" t="n">
        <v>0.093885666242706</v>
      </c>
      <c r="AS826" s="19" t="n">
        <v>0.111537085003805</v>
      </c>
      <c r="AT826" s="19" t="n">
        <v>0.314801217298716</v>
      </c>
      <c r="AU826" s="19" t="n">
        <v>0.504380017574563</v>
      </c>
      <c r="AV826" s="19" t="n">
        <v>0.159333969142837</v>
      </c>
      <c r="AW826" s="19" t="n">
        <v>0.705272611914786</v>
      </c>
      <c r="AX826" s="19" t="n">
        <v>0.242293032388405</v>
      </c>
    </row>
    <row r="827">
      <c r="B827" t="s">
        <v>77</v>
      </c>
      <c r="C827" s="19" t="n">
        <v>0.119689525934763</v>
      </c>
      <c r="D827" s="19" t="n">
        <v>0.159800539094817</v>
      </c>
      <c r="E827" s="19" t="n">
        <v>0.111404032302177</v>
      </c>
      <c r="F827" s="19" t="n">
        <v>0.132340502262316</v>
      </c>
      <c r="G827" s="19" t="n">
        <v>0.124977884550148</v>
      </c>
      <c r="H827" s="19" t="n">
        <v>0.136219537160123</v>
      </c>
      <c r="I827" s="19" t="n">
        <v>0.0743466352660235</v>
      </c>
      <c r="J827" s="19"/>
      <c r="K827" s="19" t="n">
        <v>0.0696518400552936</v>
      </c>
      <c r="L827" s="19" t="n">
        <v>0.167629972244236</v>
      </c>
      <c r="M827" s="19"/>
      <c r="N827" s="19" t="n">
        <v>0.0942205748496201</v>
      </c>
      <c r="O827" s="19" t="n">
        <v>0.114992430523752</v>
      </c>
      <c r="P827" s="19" t="n">
        <v>0.106644576683991</v>
      </c>
      <c r="Q827" s="19" t="n">
        <v>0.119651995161162</v>
      </c>
      <c r="R827" s="19" t="n">
        <v>0.111209864227003</v>
      </c>
      <c r="S827" s="19" t="n">
        <v>0.162241412059874</v>
      </c>
      <c r="T827" s="19" t="n">
        <v>0.164568627950555</v>
      </c>
      <c r="U827" s="19" t="n">
        <v>0.112200587862791</v>
      </c>
      <c r="V827" s="19" t="n">
        <v>0.105839210396006</v>
      </c>
      <c r="W827" s="19" t="n">
        <v>0.14004491852949</v>
      </c>
      <c r="X827" s="19" t="n">
        <v>0.103465650178917</v>
      </c>
      <c r="Y827" s="19" t="n">
        <v>0.0925934695712567</v>
      </c>
      <c r="Z827" s="19"/>
      <c r="AA827" s="19" t="n">
        <v>0.070222662637732</v>
      </c>
      <c r="AB827" s="19" t="n">
        <v>0.103597161014784</v>
      </c>
      <c r="AC827" s="19" t="n">
        <v>0.104627421037498</v>
      </c>
      <c r="AD827" s="19" t="n">
        <v>0.196426107667531</v>
      </c>
      <c r="AE827" s="19"/>
      <c r="AF827" s="19" t="n">
        <v>0.0628255054478071</v>
      </c>
      <c r="AG827" s="19" t="n">
        <v>0.113024356441007</v>
      </c>
      <c r="AH827" s="19" t="n">
        <v>0.155714368276681</v>
      </c>
      <c r="AI827" s="19" t="n">
        <v>0.0579897972016734</v>
      </c>
      <c r="AJ827" s="19" t="n">
        <v>0.272528654304145</v>
      </c>
      <c r="AK827" s="19" t="n">
        <v>0.0432088507374256</v>
      </c>
      <c r="AL827" s="19" t="n">
        <v>0.120833570449563</v>
      </c>
      <c r="AM827" s="19" t="n">
        <v>0</v>
      </c>
      <c r="AN827" s="19" t="n">
        <v>0.0724296794069524</v>
      </c>
      <c r="AO827" s="19" t="n">
        <v>0.208462038783472</v>
      </c>
      <c r="AP827" s="19" t="n">
        <v>0.0482306781234794</v>
      </c>
      <c r="AQ827" s="19" t="n">
        <v>0.172191714283317</v>
      </c>
      <c r="AR827" s="19" t="n">
        <v>0.0931682180630158</v>
      </c>
      <c r="AS827" s="19" t="n">
        <v>0.0877207170025964</v>
      </c>
      <c r="AT827" s="19" t="n">
        <v>0.389102592068026</v>
      </c>
      <c r="AU827" s="19" t="n">
        <v>0</v>
      </c>
      <c r="AV827" s="19" t="n">
        <v>0</v>
      </c>
      <c r="AW827" s="19" t="n">
        <v>0</v>
      </c>
      <c r="AX827" s="19" t="n">
        <v>0</v>
      </c>
    </row>
    <row r="828">
      <c r="C828" s="19"/>
      <c r="D828" s="19"/>
      <c r="E828" s="19"/>
      <c r="F828" s="19"/>
      <c r="G828" s="19"/>
      <c r="H828" s="19"/>
      <c r="I828" s="19"/>
      <c r="J828" s="19"/>
      <c r="K828" s="19"/>
      <c r="L828" s="19"/>
      <c r="M828" s="19"/>
      <c r="N828" s="19"/>
      <c r="O828" s="19"/>
      <c r="P828" s="19"/>
      <c r="Q828" s="19"/>
      <c r="R828" s="19"/>
      <c r="S828" s="19"/>
      <c r="T828" s="19"/>
      <c r="U828" s="19"/>
      <c r="V828" s="19"/>
      <c r="W828" s="19"/>
      <c r="X828" s="19"/>
      <c r="Y828" s="19"/>
      <c r="Z828" s="19"/>
      <c r="AA828" s="19"/>
      <c r="AB828" s="19"/>
      <c r="AC828" s="19"/>
      <c r="AD828" s="19"/>
      <c r="AE828" s="19"/>
      <c r="AF828" s="19"/>
      <c r="AG828" s="19"/>
      <c r="AH828" s="19"/>
      <c r="AI828" s="19"/>
      <c r="AJ828" s="19"/>
      <c r="AK828" s="19"/>
      <c r="AL828" s="19"/>
      <c r="AM828" s="19"/>
      <c r="AN828" s="19"/>
      <c r="AO828" s="19"/>
      <c r="AP828" s="19"/>
      <c r="AQ828" s="19"/>
      <c r="AR828" s="19"/>
      <c r="AS828" s="19"/>
      <c r="AT828" s="19"/>
      <c r="AU828" s="19"/>
      <c r="AV828" s="19"/>
      <c r="AW828" s="19"/>
      <c r="AX828" s="19"/>
    </row>
    <row r="829">
      <c r="B829" s="7" t="s">
        <v>375</v>
      </c>
      <c r="C829" s="19"/>
      <c r="D829" s="19"/>
      <c r="E829" s="19"/>
      <c r="F829" s="19"/>
      <c r="G829" s="19"/>
      <c r="H829" s="19"/>
      <c r="I829" s="19"/>
      <c r="J829" s="19"/>
      <c r="K829" s="19"/>
      <c r="L829" s="19"/>
      <c r="M829" s="19"/>
      <c r="N829" s="19"/>
      <c r="O829" s="19"/>
      <c r="P829" s="19"/>
      <c r="Q829" s="19"/>
      <c r="R829" s="19"/>
      <c r="S829" s="19"/>
      <c r="T829" s="19"/>
      <c r="U829" s="19"/>
      <c r="V829" s="19"/>
      <c r="W829" s="19"/>
      <c r="X829" s="19"/>
      <c r="Y829" s="19"/>
      <c r="Z829" s="19"/>
      <c r="AA829" s="19"/>
      <c r="AB829" s="19"/>
      <c r="AC829" s="19"/>
      <c r="AD829" s="19"/>
      <c r="AE829" s="19"/>
      <c r="AF829" s="19"/>
      <c r="AG829" s="19"/>
      <c r="AH829" s="19"/>
      <c r="AI829" s="19"/>
      <c r="AJ829" s="19"/>
      <c r="AK829" s="19"/>
      <c r="AL829" s="19"/>
      <c r="AM829" s="19"/>
      <c r="AN829" s="19"/>
      <c r="AO829" s="19"/>
      <c r="AP829" s="19"/>
      <c r="AQ829" s="19"/>
      <c r="AR829" s="19"/>
      <c r="AS829" s="19"/>
      <c r="AT829" s="19"/>
      <c r="AU829" s="19"/>
      <c r="AV829" s="19"/>
      <c r="AW829" s="19"/>
      <c r="AX829" s="19"/>
    </row>
    <row r="830">
      <c r="B830" s="23" t="s">
        <v>79</v>
      </c>
      <c r="C830" s="19"/>
      <c r="D830" s="19"/>
      <c r="E830" s="19"/>
      <c r="F830" s="19"/>
      <c r="G830" s="19"/>
      <c r="H830" s="19"/>
      <c r="I830" s="19"/>
      <c r="J830" s="19"/>
      <c r="K830" s="19"/>
      <c r="L830" s="19"/>
      <c r="M830" s="19"/>
      <c r="N830" s="19"/>
      <c r="O830" s="19"/>
      <c r="P830" s="19"/>
      <c r="Q830" s="19"/>
      <c r="R830" s="19"/>
      <c r="S830" s="19"/>
      <c r="T830" s="19"/>
      <c r="U830" s="19"/>
      <c r="V830" s="19"/>
      <c r="W830" s="19"/>
      <c r="X830" s="19"/>
      <c r="Y830" s="19"/>
      <c r="Z830" s="19"/>
      <c r="AA830" s="19"/>
      <c r="AB830" s="19"/>
      <c r="AC830" s="19"/>
      <c r="AD830" s="19"/>
      <c r="AE830" s="19"/>
      <c r="AF830" s="19"/>
      <c r="AG830" s="19"/>
      <c r="AH830" s="19"/>
      <c r="AI830" s="19"/>
      <c r="AJ830" s="19"/>
      <c r="AK830" s="19"/>
      <c r="AL830" s="19"/>
      <c r="AM830" s="19"/>
      <c r="AN830" s="19"/>
      <c r="AO830" s="19"/>
      <c r="AP830" s="19"/>
      <c r="AQ830" s="19"/>
      <c r="AR830" s="19"/>
      <c r="AS830" s="19"/>
      <c r="AT830" s="19"/>
      <c r="AU830" s="19"/>
      <c r="AV830" s="19"/>
      <c r="AW830" s="19"/>
      <c r="AX830" s="19"/>
    </row>
    <row r="831">
      <c r="B831" t="s">
        <v>363</v>
      </c>
      <c r="C831" s="19" t="n">
        <v>0.0937842834734756</v>
      </c>
      <c r="D831" s="19" t="n">
        <v>0.0694471584877714</v>
      </c>
      <c r="E831" s="19" t="n">
        <v>0.0625046972080045</v>
      </c>
      <c r="F831" s="19" t="n">
        <v>0.0745223833785982</v>
      </c>
      <c r="G831" s="19" t="n">
        <v>0.0981806480727069</v>
      </c>
      <c r="H831" s="19" t="n">
        <v>0.119920422143575</v>
      </c>
      <c r="I831" s="19" t="n">
        <v>0.129749805724689</v>
      </c>
      <c r="J831" s="19"/>
      <c r="K831" s="19" t="n">
        <v>0.0996945442587446</v>
      </c>
      <c r="L831" s="19" t="n">
        <v>0.088111924438834</v>
      </c>
      <c r="M831" s="19"/>
      <c r="N831" s="19" t="n">
        <v>0.0938145529634105</v>
      </c>
      <c r="O831" s="19" t="n">
        <v>0.101544145402626</v>
      </c>
      <c r="P831" s="19" t="n">
        <v>0.0770562957273169</v>
      </c>
      <c r="Q831" s="19" t="n">
        <v>0.0858575780056282</v>
      </c>
      <c r="R831" s="19" t="n">
        <v>0.0929928274777036</v>
      </c>
      <c r="S831" s="19" t="n">
        <v>0.084441242010184</v>
      </c>
      <c r="T831" s="19" t="n">
        <v>0.0899839006205885</v>
      </c>
      <c r="U831" s="19" t="n">
        <v>0.146677745779306</v>
      </c>
      <c r="V831" s="19" t="n">
        <v>0.0801357869423153</v>
      </c>
      <c r="W831" s="19" t="n">
        <v>0.0977897659327529</v>
      </c>
      <c r="X831" s="19" t="n">
        <v>0.12805813861741</v>
      </c>
      <c r="Y831" s="19" t="n">
        <v>0.0785769901364145</v>
      </c>
      <c r="Z831" s="19"/>
      <c r="AA831" s="19" t="n">
        <v>0.0757275872667469</v>
      </c>
      <c r="AB831" s="19" t="n">
        <v>0.105150970976156</v>
      </c>
      <c r="AC831" s="19" t="n">
        <v>0.074283465555442</v>
      </c>
      <c r="AD831" s="19" t="n">
        <v>0.116799597739601</v>
      </c>
      <c r="AE831" s="19"/>
      <c r="AF831" s="19" t="n">
        <v>0.0216870083567598</v>
      </c>
      <c r="AG831" s="19" t="n">
        <v>0.126586641104065</v>
      </c>
      <c r="AH831" s="19" t="n">
        <v>0.0900884149940437</v>
      </c>
      <c r="AI831" s="19" t="n">
        <v>0.0813900691385002</v>
      </c>
      <c r="AJ831" s="19" t="n">
        <v>0.0805311960933164</v>
      </c>
      <c r="AK831" s="19" t="n">
        <v>0.0747749982947122</v>
      </c>
      <c r="AL831" s="19" t="n">
        <v>0.0988652950943199</v>
      </c>
      <c r="AM831" s="19" t="n">
        <v>0</v>
      </c>
      <c r="AN831" s="19" t="n">
        <v>0.0671059534259003</v>
      </c>
      <c r="AO831" s="19" t="n">
        <v>0.0745331946006011</v>
      </c>
      <c r="AP831" s="19" t="n">
        <v>0.103189248733706</v>
      </c>
      <c r="AQ831" s="19" t="n">
        <v>0.0587498243118831</v>
      </c>
      <c r="AR831" s="19" t="n">
        <v>0</v>
      </c>
      <c r="AS831" s="19" t="n">
        <v>0</v>
      </c>
      <c r="AT831" s="19" t="n">
        <v>0</v>
      </c>
      <c r="AU831" s="19" t="n">
        <v>0</v>
      </c>
      <c r="AV831" s="19" t="n">
        <v>0.197100656412845</v>
      </c>
      <c r="AW831" s="19" t="n">
        <v>0</v>
      </c>
      <c r="AX831" s="19" t="n">
        <v>0</v>
      </c>
    </row>
    <row r="832">
      <c r="B832" t="s">
        <v>364</v>
      </c>
      <c r="C832" s="19" t="n">
        <v>0.234079345575445</v>
      </c>
      <c r="D832" s="19" t="n">
        <v>0.154481447104209</v>
      </c>
      <c r="E832" s="19" t="n">
        <v>0.169121841934658</v>
      </c>
      <c r="F832" s="19" t="n">
        <v>0.248384111126219</v>
      </c>
      <c r="G832" s="19" t="n">
        <v>0.245530370207031</v>
      </c>
      <c r="H832" s="19" t="n">
        <v>0.294321810699024</v>
      </c>
      <c r="I832" s="19" t="n">
        <v>0.27804802225896</v>
      </c>
      <c r="J832" s="19"/>
      <c r="K832" s="19" t="n">
        <v>0.233426745357621</v>
      </c>
      <c r="L832" s="19" t="n">
        <v>0.234941038178743</v>
      </c>
      <c r="M832" s="19"/>
      <c r="N832" s="19" t="n">
        <v>0.161342543930217</v>
      </c>
      <c r="O832" s="19" t="n">
        <v>0.256477911710995</v>
      </c>
      <c r="P832" s="19" t="n">
        <v>0.306940629846651</v>
      </c>
      <c r="Q832" s="19" t="n">
        <v>0.164782864023189</v>
      </c>
      <c r="R832" s="19" t="n">
        <v>0.24652425972422</v>
      </c>
      <c r="S832" s="19" t="n">
        <v>0.24869861427863</v>
      </c>
      <c r="T832" s="19" t="n">
        <v>0.266436995248977</v>
      </c>
      <c r="U832" s="19" t="n">
        <v>0.303554746695491</v>
      </c>
      <c r="V832" s="19" t="n">
        <v>0.234076833025505</v>
      </c>
      <c r="W832" s="19" t="n">
        <v>0.234220832071235</v>
      </c>
      <c r="X832" s="19" t="n">
        <v>0.196815325784873</v>
      </c>
      <c r="Y832" s="19" t="n">
        <v>0.300932005884145</v>
      </c>
      <c r="Z832" s="19"/>
      <c r="AA832" s="19" t="n">
        <v>0.239873777800643</v>
      </c>
      <c r="AB832" s="19" t="n">
        <v>0.255609990515642</v>
      </c>
      <c r="AC832" s="19" t="n">
        <v>0.21678476255415</v>
      </c>
      <c r="AD832" s="19" t="n">
        <v>0.224693860332916</v>
      </c>
      <c r="AE832" s="19"/>
      <c r="AF832" s="19" t="n">
        <v>0.128750831068693</v>
      </c>
      <c r="AG832" s="19" t="n">
        <v>0.285992639483014</v>
      </c>
      <c r="AH832" s="19" t="n">
        <v>0.223663091279977</v>
      </c>
      <c r="AI832" s="19" t="n">
        <v>0.143297425050318</v>
      </c>
      <c r="AJ832" s="19" t="n">
        <v>0.121794301757729</v>
      </c>
      <c r="AK832" s="19" t="n">
        <v>0.22841278496094</v>
      </c>
      <c r="AL832" s="19" t="n">
        <v>0.193578488381711</v>
      </c>
      <c r="AM832" s="19" t="n">
        <v>0.534445761093102</v>
      </c>
      <c r="AN832" s="19" t="n">
        <v>0.267083688246305</v>
      </c>
      <c r="AO832" s="19" t="n">
        <v>0.194211390261712</v>
      </c>
      <c r="AP832" s="19" t="n">
        <v>0.209913949616904</v>
      </c>
      <c r="AQ832" s="19" t="n">
        <v>0.241740946254276</v>
      </c>
      <c r="AR832" s="19" t="n">
        <v>0.301570223466978</v>
      </c>
      <c r="AS832" s="19" t="n">
        <v>0.111537085003805</v>
      </c>
      <c r="AT832" s="19" t="n">
        <v>0</v>
      </c>
      <c r="AU832" s="19" t="n">
        <v>0</v>
      </c>
      <c r="AV832" s="19" t="n">
        <v>0</v>
      </c>
      <c r="AW832" s="19" t="n">
        <v>0</v>
      </c>
      <c r="AX832" s="19" t="n">
        <v>0.277914084528257</v>
      </c>
    </row>
    <row r="833">
      <c r="B833" t="s">
        <v>365</v>
      </c>
      <c r="C833" s="19" t="n">
        <v>0.305928356266271</v>
      </c>
      <c r="D833" s="19" t="n">
        <v>0.285624968265389</v>
      </c>
      <c r="E833" s="19" t="n">
        <v>0.31563522274328</v>
      </c>
      <c r="F833" s="19" t="n">
        <v>0.261674765959615</v>
      </c>
      <c r="G833" s="19" t="n">
        <v>0.337351800180803</v>
      </c>
      <c r="H833" s="19" t="n">
        <v>0.297952545834014</v>
      </c>
      <c r="I833" s="19" t="n">
        <v>0.327101748886876</v>
      </c>
      <c r="J833" s="19"/>
      <c r="K833" s="19" t="n">
        <v>0.324645257189383</v>
      </c>
      <c r="L833" s="19" t="n">
        <v>0.287010571920556</v>
      </c>
      <c r="M833" s="19"/>
      <c r="N833" s="19" t="n">
        <v>0.308689476567202</v>
      </c>
      <c r="O833" s="19" t="n">
        <v>0.317110561089668</v>
      </c>
      <c r="P833" s="19" t="n">
        <v>0.321694791389773</v>
      </c>
      <c r="Q833" s="19" t="n">
        <v>0.370393586368836</v>
      </c>
      <c r="R833" s="19" t="n">
        <v>0.324983121462805</v>
      </c>
      <c r="S833" s="19" t="n">
        <v>0.264363515177518</v>
      </c>
      <c r="T833" s="19" t="n">
        <v>0.202331497588522</v>
      </c>
      <c r="U833" s="19" t="n">
        <v>0.312576899578884</v>
      </c>
      <c r="V833" s="19" t="n">
        <v>0.301354756620706</v>
      </c>
      <c r="W833" s="19" t="n">
        <v>0.320731252365468</v>
      </c>
      <c r="X833" s="19" t="n">
        <v>0.334790054402853</v>
      </c>
      <c r="Y833" s="19" t="n">
        <v>0.280140318064825</v>
      </c>
      <c r="Z833" s="19"/>
      <c r="AA833" s="19" t="n">
        <v>0.321056917347909</v>
      </c>
      <c r="AB833" s="19" t="n">
        <v>0.307766284691772</v>
      </c>
      <c r="AC833" s="19" t="n">
        <v>0.334186597133003</v>
      </c>
      <c r="AD833" s="19" t="n">
        <v>0.264849975260769</v>
      </c>
      <c r="AE833" s="19"/>
      <c r="AF833" s="19" t="n">
        <v>0.359143797841479</v>
      </c>
      <c r="AG833" s="19" t="n">
        <v>0.31603313639496</v>
      </c>
      <c r="AH833" s="19" t="n">
        <v>0.319724729601949</v>
      </c>
      <c r="AI833" s="19" t="n">
        <v>0.253884763692057</v>
      </c>
      <c r="AJ833" s="19" t="n">
        <v>0.331308334612852</v>
      </c>
      <c r="AK833" s="19" t="n">
        <v>0.344217149970084</v>
      </c>
      <c r="AL833" s="19" t="n">
        <v>0.242339195275831</v>
      </c>
      <c r="AM833" s="19" t="n">
        <v>0</v>
      </c>
      <c r="AN833" s="19" t="n">
        <v>0.298852521007617</v>
      </c>
      <c r="AO833" s="19" t="n">
        <v>0.256058073994981</v>
      </c>
      <c r="AP833" s="19" t="n">
        <v>0.310667114420616</v>
      </c>
      <c r="AQ833" s="19" t="n">
        <v>0.299449783729425</v>
      </c>
      <c r="AR833" s="19" t="n">
        <v>0.5113758922273</v>
      </c>
      <c r="AS833" s="19" t="n">
        <v>0.385061839138406</v>
      </c>
      <c r="AT833" s="19" t="n">
        <v>0</v>
      </c>
      <c r="AU833" s="19" t="n">
        <v>0.495619982425437</v>
      </c>
      <c r="AV833" s="19" t="n">
        <v>0.448074263789266</v>
      </c>
      <c r="AW833" s="19" t="n">
        <v>0.294727388085214</v>
      </c>
      <c r="AX833" s="19" t="n">
        <v>0</v>
      </c>
    </row>
    <row r="834">
      <c r="B834" t="s">
        <v>366</v>
      </c>
      <c r="C834" s="19" t="n">
        <v>0.173981832712606</v>
      </c>
      <c r="D834" s="19" t="n">
        <v>0.218036796774701</v>
      </c>
      <c r="E834" s="19" t="n">
        <v>0.25789733062614</v>
      </c>
      <c r="F834" s="19" t="n">
        <v>0.183535973369964</v>
      </c>
      <c r="G834" s="19" t="n">
        <v>0.136455980211479</v>
      </c>
      <c r="H834" s="19" t="n">
        <v>0.125159512492233</v>
      </c>
      <c r="I834" s="19" t="n">
        <v>0.132237198170491</v>
      </c>
      <c r="J834" s="19"/>
      <c r="K834" s="19" t="n">
        <v>0.195708313184039</v>
      </c>
      <c r="L834" s="19" t="n">
        <v>0.152965458116868</v>
      </c>
      <c r="M834" s="19"/>
      <c r="N834" s="19" t="n">
        <v>0.237109885669004</v>
      </c>
      <c r="O834" s="19" t="n">
        <v>0.15834336451557</v>
      </c>
      <c r="P834" s="19" t="n">
        <v>0.150115530091561</v>
      </c>
      <c r="Q834" s="19" t="n">
        <v>0.170889152626606</v>
      </c>
      <c r="R834" s="19" t="n">
        <v>0.210862634115843</v>
      </c>
      <c r="S834" s="19" t="n">
        <v>0.169451628054534</v>
      </c>
      <c r="T834" s="19" t="n">
        <v>0.16408147217754</v>
      </c>
      <c r="U834" s="19" t="n">
        <v>0.0803439379189794</v>
      </c>
      <c r="V834" s="19" t="n">
        <v>0.184046756814468</v>
      </c>
      <c r="W834" s="19" t="n">
        <v>0.153954595113827</v>
      </c>
      <c r="X834" s="19" t="n">
        <v>0.144224997939273</v>
      </c>
      <c r="Y834" s="19" t="n">
        <v>0.1717963975593</v>
      </c>
      <c r="Z834" s="19"/>
      <c r="AA834" s="19" t="n">
        <v>0.206989725253622</v>
      </c>
      <c r="AB834" s="19" t="n">
        <v>0.155397185995493</v>
      </c>
      <c r="AC834" s="19" t="n">
        <v>0.195847312881306</v>
      </c>
      <c r="AD834" s="19" t="n">
        <v>0.137204845975294</v>
      </c>
      <c r="AE834" s="19"/>
      <c r="AF834" s="19" t="n">
        <v>0.31374349860805</v>
      </c>
      <c r="AG834" s="19" t="n">
        <v>0.115125478661008</v>
      </c>
      <c r="AH834" s="19" t="n">
        <v>0.15482740090776</v>
      </c>
      <c r="AI834" s="19" t="n">
        <v>0.310691644380584</v>
      </c>
      <c r="AJ834" s="19" t="n">
        <v>0.165130877890279</v>
      </c>
      <c r="AK834" s="19" t="n">
        <v>0.170376374639868</v>
      </c>
      <c r="AL834" s="19" t="n">
        <v>0.263556273508558</v>
      </c>
      <c r="AM834" s="19" t="n">
        <v>0</v>
      </c>
      <c r="AN834" s="19" t="n">
        <v>0.189509498550627</v>
      </c>
      <c r="AO834" s="19" t="n">
        <v>0.164183831270178</v>
      </c>
      <c r="AP834" s="19" t="n">
        <v>0.275506167064833</v>
      </c>
      <c r="AQ834" s="19" t="n">
        <v>0.16841186283395</v>
      </c>
      <c r="AR834" s="19" t="n">
        <v>0.093885666242706</v>
      </c>
      <c r="AS834" s="19" t="n">
        <v>0.320629260857353</v>
      </c>
      <c r="AT834" s="19" t="n">
        <v>0</v>
      </c>
      <c r="AU834" s="19" t="n">
        <v>0</v>
      </c>
      <c r="AV834" s="19" t="n">
        <v>0.195491110655052</v>
      </c>
      <c r="AW834" s="19" t="n">
        <v>0.705272611914786</v>
      </c>
      <c r="AX834" s="19" t="n">
        <v>0.479792883083338</v>
      </c>
    </row>
    <row r="835">
      <c r="B835" t="s">
        <v>367</v>
      </c>
      <c r="C835" s="19" t="n">
        <v>0.0648088106059687</v>
      </c>
      <c r="D835" s="19" t="n">
        <v>0.0919755796608668</v>
      </c>
      <c r="E835" s="19" t="n">
        <v>0.122388393510688</v>
      </c>
      <c r="F835" s="19" t="n">
        <v>0.0792785343595102</v>
      </c>
      <c r="G835" s="19" t="n">
        <v>0.0474721227541461</v>
      </c>
      <c r="H835" s="19" t="n">
        <v>0.0278765785872333</v>
      </c>
      <c r="I835" s="19" t="n">
        <v>0.0272420726597777</v>
      </c>
      <c r="J835" s="19"/>
      <c r="K835" s="19" t="n">
        <v>0.0695897737704296</v>
      </c>
      <c r="L835" s="19" t="n">
        <v>0.0602096470118253</v>
      </c>
      <c r="M835" s="19"/>
      <c r="N835" s="19" t="n">
        <v>0.105730699240101</v>
      </c>
      <c r="O835" s="19" t="n">
        <v>0.0479980053795192</v>
      </c>
      <c r="P835" s="19" t="n">
        <v>0.0289668904767923</v>
      </c>
      <c r="Q835" s="19" t="n">
        <v>0.077354039883821</v>
      </c>
      <c r="R835" s="19" t="n">
        <v>0.0494042095088153</v>
      </c>
      <c r="S835" s="19" t="n">
        <v>0.0591360361898938</v>
      </c>
      <c r="T835" s="19" t="n">
        <v>0.0816080495892106</v>
      </c>
      <c r="U835" s="19" t="n">
        <v>0.0221689878803392</v>
      </c>
      <c r="V835" s="19" t="n">
        <v>0.0711068147878212</v>
      </c>
      <c r="W835" s="19" t="n">
        <v>0.0511739474956295</v>
      </c>
      <c r="X835" s="19" t="n">
        <v>0.060858352474</v>
      </c>
      <c r="Y835" s="19" t="n">
        <v>0.0945501466559711</v>
      </c>
      <c r="Z835" s="19"/>
      <c r="AA835" s="19" t="n">
        <v>0.0855369535360944</v>
      </c>
      <c r="AB835" s="19" t="n">
        <v>0.0515335628799539</v>
      </c>
      <c r="AC835" s="19" t="n">
        <v>0.074614615694292</v>
      </c>
      <c r="AD835" s="19" t="n">
        <v>0.0473301939836596</v>
      </c>
      <c r="AE835" s="19"/>
      <c r="AF835" s="19" t="n">
        <v>0.119729732766788</v>
      </c>
      <c r="AG835" s="19" t="n">
        <v>0.0252935366928988</v>
      </c>
      <c r="AH835" s="19" t="n">
        <v>0.0470628906887028</v>
      </c>
      <c r="AI835" s="19" t="n">
        <v>0.181757289566129</v>
      </c>
      <c r="AJ835" s="19" t="n">
        <v>0.106520064731762</v>
      </c>
      <c r="AK835" s="19" t="n">
        <v>0.122922883216492</v>
      </c>
      <c r="AL835" s="19" t="n">
        <v>0.11162547069779</v>
      </c>
      <c r="AM835" s="19" t="n">
        <v>0.465554238906898</v>
      </c>
      <c r="AN835" s="19" t="n">
        <v>0.105403905194966</v>
      </c>
      <c r="AO835" s="19" t="n">
        <v>0.07899752781869</v>
      </c>
      <c r="AP835" s="19" t="n">
        <v>0</v>
      </c>
      <c r="AQ835" s="19" t="n">
        <v>0.0333254236065435</v>
      </c>
      <c r="AR835" s="19" t="n">
        <v>0</v>
      </c>
      <c r="AS835" s="19" t="n">
        <v>0</v>
      </c>
      <c r="AT835" s="19" t="n">
        <v>0.296096190633258</v>
      </c>
      <c r="AU835" s="19" t="n">
        <v>0.504380017574563</v>
      </c>
      <c r="AV835" s="19" t="n">
        <v>0.159333969142837</v>
      </c>
      <c r="AW835" s="19" t="n">
        <v>0</v>
      </c>
      <c r="AX835" s="19" t="n">
        <v>0.242293032388405</v>
      </c>
    </row>
    <row r="836">
      <c r="B836" t="s">
        <v>77</v>
      </c>
      <c r="C836" s="19" t="n">
        <v>0.127417371366234</v>
      </c>
      <c r="D836" s="19" t="n">
        <v>0.180434049707062</v>
      </c>
      <c r="E836" s="19" t="n">
        <v>0.0724525139772302</v>
      </c>
      <c r="F836" s="19" t="n">
        <v>0.152604231806093</v>
      </c>
      <c r="G836" s="19" t="n">
        <v>0.135009078573834</v>
      </c>
      <c r="H836" s="19" t="n">
        <v>0.134769130243921</v>
      </c>
      <c r="I836" s="19" t="n">
        <v>0.105621152299206</v>
      </c>
      <c r="J836" s="19"/>
      <c r="K836" s="19" t="n">
        <v>0.0769353662397823</v>
      </c>
      <c r="L836" s="19" t="n">
        <v>0.176761360333174</v>
      </c>
      <c r="M836" s="19"/>
      <c r="N836" s="19" t="n">
        <v>0.0933128416300656</v>
      </c>
      <c r="O836" s="19" t="n">
        <v>0.118526011901622</v>
      </c>
      <c r="P836" s="19" t="n">
        <v>0.115225862467906</v>
      </c>
      <c r="Q836" s="19" t="n">
        <v>0.13072277909192</v>
      </c>
      <c r="R836" s="19" t="n">
        <v>0.0752329477106133</v>
      </c>
      <c r="S836" s="19" t="n">
        <v>0.17390896428924</v>
      </c>
      <c r="T836" s="19" t="n">
        <v>0.195558084775162</v>
      </c>
      <c r="U836" s="19" t="n">
        <v>0.134677682147</v>
      </c>
      <c r="V836" s="19" t="n">
        <v>0.129279051809183</v>
      </c>
      <c r="W836" s="19" t="n">
        <v>0.142129607021087</v>
      </c>
      <c r="X836" s="19" t="n">
        <v>0.135253130781591</v>
      </c>
      <c r="Y836" s="19" t="n">
        <v>0.0740041416993437</v>
      </c>
      <c r="Z836" s="19"/>
      <c r="AA836" s="19" t="n">
        <v>0.0708150387949846</v>
      </c>
      <c r="AB836" s="19" t="n">
        <v>0.124542004940983</v>
      </c>
      <c r="AC836" s="19" t="n">
        <v>0.104283246181807</v>
      </c>
      <c r="AD836" s="19" t="n">
        <v>0.20912152670776</v>
      </c>
      <c r="AE836" s="19"/>
      <c r="AF836" s="19" t="n">
        <v>0.0569451313582307</v>
      </c>
      <c r="AG836" s="19" t="n">
        <v>0.130968567664054</v>
      </c>
      <c r="AH836" s="19" t="n">
        <v>0.164633472527568</v>
      </c>
      <c r="AI836" s="19" t="n">
        <v>0.0289788081724123</v>
      </c>
      <c r="AJ836" s="19" t="n">
        <v>0.194715224914062</v>
      </c>
      <c r="AK836" s="19" t="n">
        <v>0.0592958089179036</v>
      </c>
      <c r="AL836" s="19" t="n">
        <v>0.09003527704179</v>
      </c>
      <c r="AM836" s="19" t="n">
        <v>0</v>
      </c>
      <c r="AN836" s="19" t="n">
        <v>0.0720444335745847</v>
      </c>
      <c r="AO836" s="19" t="n">
        <v>0.232015982053838</v>
      </c>
      <c r="AP836" s="19" t="n">
        <v>0.100723520163941</v>
      </c>
      <c r="AQ836" s="19" t="n">
        <v>0.198322159263922</v>
      </c>
      <c r="AR836" s="19" t="n">
        <v>0.0931682180630158</v>
      </c>
      <c r="AS836" s="19" t="n">
        <v>0.182771815000437</v>
      </c>
      <c r="AT836" s="19" t="n">
        <v>0.703903809366742</v>
      </c>
      <c r="AU836" s="19" t="n">
        <v>0</v>
      </c>
      <c r="AV836" s="19" t="n">
        <v>0</v>
      </c>
      <c r="AW836" s="19" t="n">
        <v>0</v>
      </c>
      <c r="AX836" s="19" t="n">
        <v>0</v>
      </c>
    </row>
    <row r="837">
      <c r="C837" s="19"/>
      <c r="D837" s="19"/>
      <c r="E837" s="19"/>
      <c r="F837" s="19"/>
      <c r="G837" s="19"/>
      <c r="H837" s="19"/>
      <c r="I837" s="19"/>
      <c r="J837" s="19"/>
      <c r="K837" s="19"/>
      <c r="L837" s="19"/>
      <c r="M837" s="19"/>
      <c r="N837" s="19"/>
      <c r="O837" s="19"/>
      <c r="P837" s="19"/>
      <c r="Q837" s="19"/>
      <c r="R837" s="19"/>
      <c r="S837" s="19"/>
      <c r="T837" s="19"/>
      <c r="U837" s="19"/>
      <c r="V837" s="19"/>
      <c r="W837" s="19"/>
      <c r="X837" s="19"/>
      <c r="Y837" s="19"/>
      <c r="Z837" s="19"/>
      <c r="AA837" s="19"/>
      <c r="AB837" s="19"/>
      <c r="AC837" s="19"/>
      <c r="AD837" s="19"/>
      <c r="AE837" s="19"/>
      <c r="AF837" s="19"/>
      <c r="AG837" s="19"/>
      <c r="AH837" s="19"/>
      <c r="AI837" s="19"/>
      <c r="AJ837" s="19"/>
      <c r="AK837" s="19"/>
      <c r="AL837" s="19"/>
      <c r="AM837" s="19"/>
      <c r="AN837" s="19"/>
      <c r="AO837" s="19"/>
      <c r="AP837" s="19"/>
      <c r="AQ837" s="19"/>
      <c r="AR837" s="19"/>
      <c r="AS837" s="19"/>
      <c r="AT837" s="19"/>
      <c r="AU837" s="19"/>
      <c r="AV837" s="19"/>
      <c r="AW837" s="19"/>
      <c r="AX837" s="19"/>
    </row>
    <row r="838">
      <c r="B838" s="7" t="s">
        <v>376</v>
      </c>
      <c r="C838" s="19"/>
      <c r="D838" s="19"/>
      <c r="E838" s="19"/>
      <c r="F838" s="19"/>
      <c r="G838" s="19"/>
      <c r="H838" s="19"/>
      <c r="I838" s="19"/>
      <c r="J838" s="19"/>
      <c r="K838" s="19"/>
      <c r="L838" s="19"/>
      <c r="M838" s="19"/>
      <c r="N838" s="19"/>
      <c r="O838" s="19"/>
      <c r="P838" s="19"/>
      <c r="Q838" s="19"/>
      <c r="R838" s="19"/>
      <c r="S838" s="19"/>
      <c r="T838" s="19"/>
      <c r="U838" s="19"/>
      <c r="V838" s="19"/>
      <c r="W838" s="19"/>
      <c r="X838" s="19"/>
      <c r="Y838" s="19"/>
      <c r="Z838" s="19"/>
      <c r="AA838" s="19"/>
      <c r="AB838" s="19"/>
      <c r="AC838" s="19"/>
      <c r="AD838" s="19"/>
      <c r="AE838" s="19"/>
      <c r="AF838" s="19"/>
      <c r="AG838" s="19"/>
      <c r="AH838" s="19"/>
      <c r="AI838" s="19"/>
      <c r="AJ838" s="19"/>
      <c r="AK838" s="19"/>
      <c r="AL838" s="19"/>
      <c r="AM838" s="19"/>
      <c r="AN838" s="19"/>
      <c r="AO838" s="19"/>
      <c r="AP838" s="19"/>
      <c r="AQ838" s="19"/>
      <c r="AR838" s="19"/>
      <c r="AS838" s="19"/>
      <c r="AT838" s="19"/>
      <c r="AU838" s="19"/>
      <c r="AV838" s="19"/>
      <c r="AW838" s="19"/>
      <c r="AX838" s="19"/>
    </row>
    <row r="839">
      <c r="B839" s="23" t="s">
        <v>79</v>
      </c>
      <c r="C839" s="19"/>
      <c r="D839" s="19"/>
      <c r="E839" s="19"/>
      <c r="F839" s="19"/>
      <c r="G839" s="19"/>
      <c r="H839" s="19"/>
      <c r="I839" s="19"/>
      <c r="J839" s="19"/>
      <c r="K839" s="19"/>
      <c r="L839" s="19"/>
      <c r="M839" s="19"/>
      <c r="N839" s="19"/>
      <c r="O839" s="19"/>
      <c r="P839" s="19"/>
      <c r="Q839" s="19"/>
      <c r="R839" s="19"/>
      <c r="S839" s="19"/>
      <c r="T839" s="19"/>
      <c r="U839" s="19"/>
      <c r="V839" s="19"/>
      <c r="W839" s="19"/>
      <c r="X839" s="19"/>
      <c r="Y839" s="19"/>
      <c r="Z839" s="19"/>
      <c r="AA839" s="19"/>
      <c r="AB839" s="19"/>
      <c r="AC839" s="19"/>
      <c r="AD839" s="19"/>
      <c r="AE839" s="19"/>
      <c r="AF839" s="19"/>
      <c r="AG839" s="19"/>
      <c r="AH839" s="19"/>
      <c r="AI839" s="19"/>
      <c r="AJ839" s="19"/>
      <c r="AK839" s="19"/>
      <c r="AL839" s="19"/>
      <c r="AM839" s="19"/>
      <c r="AN839" s="19"/>
      <c r="AO839" s="19"/>
      <c r="AP839" s="19"/>
      <c r="AQ839" s="19"/>
      <c r="AR839" s="19"/>
      <c r="AS839" s="19"/>
      <c r="AT839" s="19"/>
      <c r="AU839" s="19"/>
      <c r="AV839" s="19"/>
      <c r="AW839" s="19"/>
      <c r="AX839" s="19"/>
    </row>
    <row r="840">
      <c r="B840" t="s">
        <v>363</v>
      </c>
      <c r="C840" s="19" t="n">
        <v>0.0683766018101703</v>
      </c>
      <c r="D840" s="19" t="n">
        <v>0.0467472616520974</v>
      </c>
      <c r="E840" s="19" t="n">
        <v>0.0588597719351967</v>
      </c>
      <c r="F840" s="19" t="n">
        <v>0.0568693617393342</v>
      </c>
      <c r="G840" s="19" t="n">
        <v>0.0713263132617176</v>
      </c>
      <c r="H840" s="19" t="n">
        <v>0.0782490318328359</v>
      </c>
      <c r="I840" s="19" t="n">
        <v>0.0906747001362104</v>
      </c>
      <c r="J840" s="19"/>
      <c r="K840" s="19" t="n">
        <v>0.0606415505300299</v>
      </c>
      <c r="L840" s="19" t="n">
        <v>0.0759843214904759</v>
      </c>
      <c r="M840" s="19"/>
      <c r="N840" s="19" t="n">
        <v>0.0892166168831438</v>
      </c>
      <c r="O840" s="19" t="n">
        <v>0.0498185668244048</v>
      </c>
      <c r="P840" s="19" t="n">
        <v>0.0782355969898696</v>
      </c>
      <c r="Q840" s="19" t="n">
        <v>0.0588738340325596</v>
      </c>
      <c r="R840" s="19" t="n">
        <v>0.0511653704279549</v>
      </c>
      <c r="S840" s="19" t="n">
        <v>0.0481242303821509</v>
      </c>
      <c r="T840" s="19" t="n">
        <v>0.0673557731237523</v>
      </c>
      <c r="U840" s="19" t="n">
        <v>0.0920774322474731</v>
      </c>
      <c r="V840" s="19" t="n">
        <v>0.0662916283803233</v>
      </c>
      <c r="W840" s="19" t="n">
        <v>0.0983628636634602</v>
      </c>
      <c r="X840" s="19" t="n">
        <v>0.0695554889633275</v>
      </c>
      <c r="Y840" s="19" t="n">
        <v>0.041609584217768</v>
      </c>
      <c r="Z840" s="19"/>
      <c r="AA840" s="19" t="n">
        <v>0.048348671343675</v>
      </c>
      <c r="AB840" s="19" t="n">
        <v>0.0621898320329735</v>
      </c>
      <c r="AC840" s="19" t="n">
        <v>0.0762544996713001</v>
      </c>
      <c r="AD840" s="19" t="n">
        <v>0.0870117968390392</v>
      </c>
      <c r="AE840" s="19"/>
      <c r="AF840" s="19" t="n">
        <v>0.027939008022085</v>
      </c>
      <c r="AG840" s="19" t="n">
        <v>0.0921863445885882</v>
      </c>
      <c r="AH840" s="19" t="n">
        <v>0.039033919355746</v>
      </c>
      <c r="AI840" s="19" t="n">
        <v>0.102972650234213</v>
      </c>
      <c r="AJ840" s="19" t="n">
        <v>0.0347951023662774</v>
      </c>
      <c r="AK840" s="19" t="n">
        <v>0.0585727114905514</v>
      </c>
      <c r="AL840" s="19" t="n">
        <v>0.0807334355460884</v>
      </c>
      <c r="AM840" s="19" t="n">
        <v>0.534445761093102</v>
      </c>
      <c r="AN840" s="19" t="n">
        <v>0.0610346400938456</v>
      </c>
      <c r="AO840" s="19" t="n">
        <v>0.0430290887366523</v>
      </c>
      <c r="AP840" s="19" t="n">
        <v>0.0280457151311961</v>
      </c>
      <c r="AQ840" s="19" t="n">
        <v>0.0267760135917065</v>
      </c>
      <c r="AR840" s="19" t="n">
        <v>0.122057392965152</v>
      </c>
      <c r="AS840" s="19" t="n">
        <v>0</v>
      </c>
      <c r="AT840" s="19" t="n">
        <v>0</v>
      </c>
      <c r="AU840" s="19" t="n">
        <v>0</v>
      </c>
      <c r="AV840" s="19" t="n">
        <v>0</v>
      </c>
      <c r="AW840" s="19" t="n">
        <v>0</v>
      </c>
      <c r="AX840" s="19" t="n">
        <v>0</v>
      </c>
    </row>
    <row r="841">
      <c r="B841" t="s">
        <v>364</v>
      </c>
      <c r="C841" s="19" t="n">
        <v>0.193104302816861</v>
      </c>
      <c r="D841" s="19" t="n">
        <v>0.147763246186242</v>
      </c>
      <c r="E841" s="19" t="n">
        <v>0.178455204583553</v>
      </c>
      <c r="F841" s="19" t="n">
        <v>0.247976462966219</v>
      </c>
      <c r="G841" s="19" t="n">
        <v>0.161984628132402</v>
      </c>
      <c r="H841" s="19" t="n">
        <v>0.198699775169113</v>
      </c>
      <c r="I841" s="19" t="n">
        <v>0.21197439027134</v>
      </c>
      <c r="J841" s="19"/>
      <c r="K841" s="19" t="n">
        <v>0.179335130334461</v>
      </c>
      <c r="L841" s="19" t="n">
        <v>0.206715549247858</v>
      </c>
      <c r="M841" s="19"/>
      <c r="N841" s="19" t="n">
        <v>0.163025433813344</v>
      </c>
      <c r="O841" s="19" t="n">
        <v>0.17222934129664</v>
      </c>
      <c r="P841" s="19" t="n">
        <v>0.188466934777095</v>
      </c>
      <c r="Q841" s="19" t="n">
        <v>0.203004999136172</v>
      </c>
      <c r="R841" s="19" t="n">
        <v>0.182885212916126</v>
      </c>
      <c r="S841" s="19" t="n">
        <v>0.204332534208123</v>
      </c>
      <c r="T841" s="19" t="n">
        <v>0.243781008412384</v>
      </c>
      <c r="U841" s="19" t="n">
        <v>0.193899409897241</v>
      </c>
      <c r="V841" s="19" t="n">
        <v>0.210463831790252</v>
      </c>
      <c r="W841" s="19" t="n">
        <v>0.153586039614364</v>
      </c>
      <c r="X841" s="19" t="n">
        <v>0.198266797853316</v>
      </c>
      <c r="Y841" s="19" t="n">
        <v>0.307955941586636</v>
      </c>
      <c r="Z841" s="19"/>
      <c r="AA841" s="19" t="n">
        <v>0.173381001240427</v>
      </c>
      <c r="AB841" s="19" t="n">
        <v>0.21746998198615</v>
      </c>
      <c r="AC841" s="19" t="n">
        <v>0.191949010753498</v>
      </c>
      <c r="AD841" s="19" t="n">
        <v>0.195031383761883</v>
      </c>
      <c r="AE841" s="19"/>
      <c r="AF841" s="19" t="n">
        <v>0.15829262311703</v>
      </c>
      <c r="AG841" s="19" t="n">
        <v>0.204558353915899</v>
      </c>
      <c r="AH841" s="19" t="n">
        <v>0.192868735922381</v>
      </c>
      <c r="AI841" s="19" t="n">
        <v>0.206044609305474</v>
      </c>
      <c r="AJ841" s="19" t="n">
        <v>0.204110014538611</v>
      </c>
      <c r="AK841" s="19" t="n">
        <v>0.134109394491747</v>
      </c>
      <c r="AL841" s="19" t="n">
        <v>0.0929106757613094</v>
      </c>
      <c r="AM841" s="19" t="n">
        <v>0</v>
      </c>
      <c r="AN841" s="19" t="n">
        <v>0.237681274212175</v>
      </c>
      <c r="AO841" s="19" t="n">
        <v>0.198701295586901</v>
      </c>
      <c r="AP841" s="19" t="n">
        <v>0.231733681689306</v>
      </c>
      <c r="AQ841" s="19" t="n">
        <v>0.215869429657091</v>
      </c>
      <c r="AR841" s="19" t="n">
        <v>0.104018481518027</v>
      </c>
      <c r="AS841" s="19" t="n">
        <v>0.111537085003805</v>
      </c>
      <c r="AT841" s="19" t="n">
        <v>0</v>
      </c>
      <c r="AU841" s="19" t="n">
        <v>0.495619982425437</v>
      </c>
      <c r="AV841" s="19" t="n">
        <v>0.228232715694206</v>
      </c>
      <c r="AW841" s="19" t="n">
        <v>0.676201345552395</v>
      </c>
      <c r="AX841" s="19" t="n">
        <v>0</v>
      </c>
    </row>
    <row r="842">
      <c r="B842" t="s">
        <v>365</v>
      </c>
      <c r="C842" s="19" t="n">
        <v>0.304631366371252</v>
      </c>
      <c r="D842" s="19" t="n">
        <v>0.316586659301762</v>
      </c>
      <c r="E842" s="19" t="n">
        <v>0.292294024586034</v>
      </c>
      <c r="F842" s="19" t="n">
        <v>0.288734658681333</v>
      </c>
      <c r="G842" s="19" t="n">
        <v>0.367463770788942</v>
      </c>
      <c r="H842" s="19" t="n">
        <v>0.284511783077613</v>
      </c>
      <c r="I842" s="19" t="n">
        <v>0.282107348030448</v>
      </c>
      <c r="J842" s="19"/>
      <c r="K842" s="19" t="n">
        <v>0.329662878238682</v>
      </c>
      <c r="L842" s="19" t="n">
        <v>0.280518297644181</v>
      </c>
      <c r="M842" s="19"/>
      <c r="N842" s="19" t="n">
        <v>0.275700840278405</v>
      </c>
      <c r="O842" s="19" t="n">
        <v>0.360529501703782</v>
      </c>
      <c r="P842" s="19" t="n">
        <v>0.328809504750633</v>
      </c>
      <c r="Q842" s="19" t="n">
        <v>0.310020992231025</v>
      </c>
      <c r="R842" s="19" t="n">
        <v>0.347120961940416</v>
      </c>
      <c r="S842" s="19" t="n">
        <v>0.311828669354254</v>
      </c>
      <c r="T842" s="19" t="n">
        <v>0.209140631797312</v>
      </c>
      <c r="U842" s="19" t="n">
        <v>0.30259863227199</v>
      </c>
      <c r="V842" s="19" t="n">
        <v>0.290821511386882</v>
      </c>
      <c r="W842" s="19" t="n">
        <v>0.32663740092361</v>
      </c>
      <c r="X842" s="19" t="n">
        <v>0.285141127558612</v>
      </c>
      <c r="Y842" s="19" t="n">
        <v>0.26946043786232</v>
      </c>
      <c r="Z842" s="19"/>
      <c r="AA842" s="19" t="n">
        <v>0.315094892113914</v>
      </c>
      <c r="AB842" s="19" t="n">
        <v>0.276872359839319</v>
      </c>
      <c r="AC842" s="19" t="n">
        <v>0.358411117825409</v>
      </c>
      <c r="AD842" s="19" t="n">
        <v>0.278760346983177</v>
      </c>
      <c r="AE842" s="19"/>
      <c r="AF842" s="19" t="n">
        <v>0.343611470837574</v>
      </c>
      <c r="AG842" s="19" t="n">
        <v>0.285381115723016</v>
      </c>
      <c r="AH842" s="19" t="n">
        <v>0.341036102727913</v>
      </c>
      <c r="AI842" s="19" t="n">
        <v>0.267786217135187</v>
      </c>
      <c r="AJ842" s="19" t="n">
        <v>0.277899127587188</v>
      </c>
      <c r="AK842" s="19" t="n">
        <v>0.413512761219773</v>
      </c>
      <c r="AL842" s="19" t="n">
        <v>0.336495354829914</v>
      </c>
      <c r="AM842" s="19" t="n">
        <v>0.465554238906898</v>
      </c>
      <c r="AN842" s="19" t="n">
        <v>0.289613029345796</v>
      </c>
      <c r="AO842" s="19" t="n">
        <v>0.220201416252339</v>
      </c>
      <c r="AP842" s="19" t="n">
        <v>0.416215909332817</v>
      </c>
      <c r="AQ842" s="19" t="n">
        <v>0.368814238155197</v>
      </c>
      <c r="AR842" s="19" t="n">
        <v>0.395988997247234</v>
      </c>
      <c r="AS842" s="19" t="n">
        <v>0.493893719347603</v>
      </c>
      <c r="AT842" s="19" t="n">
        <v>0</v>
      </c>
      <c r="AU842" s="19" t="n">
        <v>0.504380017574563</v>
      </c>
      <c r="AV842" s="19" t="n">
        <v>0.197100656412845</v>
      </c>
      <c r="AW842" s="19" t="n">
        <v>0</v>
      </c>
      <c r="AX842" s="19" t="n">
        <v>0.498462815928417</v>
      </c>
    </row>
    <row r="843">
      <c r="B843" t="s">
        <v>366</v>
      </c>
      <c r="C843" s="19" t="n">
        <v>0.202950827471828</v>
      </c>
      <c r="D843" s="19" t="n">
        <v>0.215781693271899</v>
      </c>
      <c r="E843" s="19" t="n">
        <v>0.282088182751012</v>
      </c>
      <c r="F843" s="19" t="n">
        <v>0.156577185526359</v>
      </c>
      <c r="G843" s="19" t="n">
        <v>0.173660808432741</v>
      </c>
      <c r="H843" s="19" t="n">
        <v>0.181423928550125</v>
      </c>
      <c r="I843" s="19" t="n">
        <v>0.205986455167733</v>
      </c>
      <c r="J843" s="19"/>
      <c r="K843" s="19" t="n">
        <v>0.259730002984181</v>
      </c>
      <c r="L843" s="19" t="n">
        <v>0.147785033870128</v>
      </c>
      <c r="M843" s="19"/>
      <c r="N843" s="19" t="n">
        <v>0.255744221740589</v>
      </c>
      <c r="O843" s="19" t="n">
        <v>0.230344391310063</v>
      </c>
      <c r="P843" s="19" t="n">
        <v>0.17223467583894</v>
      </c>
      <c r="Q843" s="19" t="n">
        <v>0.163850885407162</v>
      </c>
      <c r="R843" s="19" t="n">
        <v>0.236953278947406</v>
      </c>
      <c r="S843" s="19" t="n">
        <v>0.188228451871763</v>
      </c>
      <c r="T843" s="19" t="n">
        <v>0.176159673382048</v>
      </c>
      <c r="U843" s="19" t="n">
        <v>0.17176441311147</v>
      </c>
      <c r="V843" s="19" t="n">
        <v>0.161876871625165</v>
      </c>
      <c r="W843" s="19" t="n">
        <v>0.214856525729422</v>
      </c>
      <c r="X843" s="19" t="n">
        <v>0.224800492072686</v>
      </c>
      <c r="Y843" s="19" t="n">
        <v>0.193349883562955</v>
      </c>
      <c r="Z843" s="19"/>
      <c r="AA843" s="19" t="n">
        <v>0.288396735362875</v>
      </c>
      <c r="AB843" s="19" t="n">
        <v>0.183879833407572</v>
      </c>
      <c r="AC843" s="19" t="n">
        <v>0.183902676103463</v>
      </c>
      <c r="AD843" s="19" t="n">
        <v>0.146644060688157</v>
      </c>
      <c r="AE843" s="19"/>
      <c r="AF843" s="19" t="n">
        <v>0.329933074440033</v>
      </c>
      <c r="AG843" s="19" t="n">
        <v>0.181161428096826</v>
      </c>
      <c r="AH843" s="19" t="n">
        <v>0.141373405600537</v>
      </c>
      <c r="AI843" s="19" t="n">
        <v>0.294114297714001</v>
      </c>
      <c r="AJ843" s="19" t="n">
        <v>0.165346268502984</v>
      </c>
      <c r="AK843" s="19" t="n">
        <v>0.213349138332879</v>
      </c>
      <c r="AL843" s="19" t="n">
        <v>0.24712465305241</v>
      </c>
      <c r="AM843" s="19" t="n">
        <v>0</v>
      </c>
      <c r="AN843" s="19" t="n">
        <v>0.214475964044385</v>
      </c>
      <c r="AO843" s="19" t="n">
        <v>0.222713510228867</v>
      </c>
      <c r="AP843" s="19" t="n">
        <v>0.152100038619655</v>
      </c>
      <c r="AQ843" s="19" t="n">
        <v>0.1299431403505</v>
      </c>
      <c r="AR843" s="19" t="n">
        <v>0.100638579105013</v>
      </c>
      <c r="AS843" s="19" t="n">
        <v>0.211797380648155</v>
      </c>
      <c r="AT843" s="19" t="n">
        <v>0.314801217298716</v>
      </c>
      <c r="AU843" s="19" t="n">
        <v>0</v>
      </c>
      <c r="AV843" s="19" t="n">
        <v>0.574666627892949</v>
      </c>
      <c r="AW843" s="19" t="n">
        <v>0.323798654447605</v>
      </c>
      <c r="AX843" s="19" t="n">
        <v>0.501537184071583</v>
      </c>
    </row>
    <row r="844">
      <c r="B844" t="s">
        <v>367</v>
      </c>
      <c r="C844" s="19" t="n">
        <v>0.0426816560607654</v>
      </c>
      <c r="D844" s="19" t="n">
        <v>0.0394371584935008</v>
      </c>
      <c r="E844" s="19" t="n">
        <v>0.0779006669280939</v>
      </c>
      <c r="F844" s="19" t="n">
        <v>0.0496320186347402</v>
      </c>
      <c r="G844" s="19" t="n">
        <v>0.0361554740395404</v>
      </c>
      <c r="H844" s="19" t="n">
        <v>0.0213559830726213</v>
      </c>
      <c r="I844" s="19" t="n">
        <v>0.0301776293800445</v>
      </c>
      <c r="J844" s="19"/>
      <c r="K844" s="19" t="n">
        <v>0.0495514201554008</v>
      </c>
      <c r="L844" s="19" t="n">
        <v>0.0360245500820566</v>
      </c>
      <c r="M844" s="19"/>
      <c r="N844" s="19" t="n">
        <v>0.0919315445359157</v>
      </c>
      <c r="O844" s="19" t="n">
        <v>0.0279938264934782</v>
      </c>
      <c r="P844" s="19" t="n">
        <v>0.0290841616227201</v>
      </c>
      <c r="Q844" s="19" t="n">
        <v>0.0253420940225398</v>
      </c>
      <c r="R844" s="19" t="n">
        <v>0.0238059791163903</v>
      </c>
      <c r="S844" s="19" t="n">
        <v>0.0153880192015674</v>
      </c>
      <c r="T844" s="19" t="n">
        <v>0.06028419607663</v>
      </c>
      <c r="U844" s="19" t="n">
        <v>0.02438396791334</v>
      </c>
      <c r="V844" s="19" t="n">
        <v>0.0691719739299456</v>
      </c>
      <c r="W844" s="19" t="n">
        <v>0.0229317933953843</v>
      </c>
      <c r="X844" s="19" t="n">
        <v>0.0489118497050026</v>
      </c>
      <c r="Y844" s="19" t="n">
        <v>0.020221419852077</v>
      </c>
      <c r="Z844" s="19"/>
      <c r="AA844" s="19" t="n">
        <v>0.0533589248140736</v>
      </c>
      <c r="AB844" s="19" t="n">
        <v>0.0461488309279843</v>
      </c>
      <c r="AC844" s="19" t="n">
        <v>0.0325444203397985</v>
      </c>
      <c r="AD844" s="19" t="n">
        <v>0.0356322271241435</v>
      </c>
      <c r="AE844" s="19"/>
      <c r="AF844" s="19" t="n">
        <v>0.0517138247930669</v>
      </c>
      <c r="AG844" s="19" t="n">
        <v>0.0246875536262014</v>
      </c>
      <c r="AH844" s="19" t="n">
        <v>0.0463983045454225</v>
      </c>
      <c r="AI844" s="19" t="n">
        <v>0.0811221540756073</v>
      </c>
      <c r="AJ844" s="19" t="n">
        <v>0.0925673746538945</v>
      </c>
      <c r="AK844" s="19" t="n">
        <v>0.118617638043847</v>
      </c>
      <c r="AL844" s="19" t="n">
        <v>0.076527876053587</v>
      </c>
      <c r="AM844" s="19" t="n">
        <v>0</v>
      </c>
      <c r="AN844" s="19" t="n">
        <v>0.0599768006723882</v>
      </c>
      <c r="AO844" s="19" t="n">
        <v>0.0257008574770441</v>
      </c>
      <c r="AP844" s="19" t="n">
        <v>0.0497137215271917</v>
      </c>
      <c r="AQ844" s="19" t="n">
        <v>0.0196843019594355</v>
      </c>
      <c r="AR844" s="19" t="n">
        <v>0.093885666242706</v>
      </c>
      <c r="AS844" s="19" t="n">
        <v>0</v>
      </c>
      <c r="AT844" s="19" t="n">
        <v>0.296096190633258</v>
      </c>
      <c r="AU844" s="19" t="n">
        <v>0</v>
      </c>
      <c r="AV844" s="19" t="n">
        <v>0</v>
      </c>
      <c r="AW844" s="19" t="n">
        <v>0</v>
      </c>
      <c r="AX844" s="19" t="n">
        <v>0</v>
      </c>
    </row>
    <row r="845">
      <c r="B845" t="s">
        <v>77</v>
      </c>
      <c r="C845" s="19" t="n">
        <v>0.188255245469123</v>
      </c>
      <c r="D845" s="19" t="n">
        <v>0.233683981094499</v>
      </c>
      <c r="E845" s="19" t="n">
        <v>0.110402149216111</v>
      </c>
      <c r="F845" s="19" t="n">
        <v>0.200210312452015</v>
      </c>
      <c r="G845" s="19" t="n">
        <v>0.189409005344657</v>
      </c>
      <c r="H845" s="19" t="n">
        <v>0.235759498297692</v>
      </c>
      <c r="I845" s="19" t="n">
        <v>0.179079477014224</v>
      </c>
      <c r="J845" s="19"/>
      <c r="K845" s="19" t="n">
        <v>0.121079017757245</v>
      </c>
      <c r="L845" s="19" t="n">
        <v>0.252972247665301</v>
      </c>
      <c r="M845" s="19"/>
      <c r="N845" s="19" t="n">
        <v>0.124381342748603</v>
      </c>
      <c r="O845" s="19" t="n">
        <v>0.159084372371632</v>
      </c>
      <c r="P845" s="19" t="n">
        <v>0.203169126020742</v>
      </c>
      <c r="Q845" s="19" t="n">
        <v>0.238907195170541</v>
      </c>
      <c r="R845" s="19" t="n">
        <v>0.158069196651708</v>
      </c>
      <c r="S845" s="19" t="n">
        <v>0.232098094982142</v>
      </c>
      <c r="T845" s="19" t="n">
        <v>0.243278717207873</v>
      </c>
      <c r="U845" s="19" t="n">
        <v>0.215276144558486</v>
      </c>
      <c r="V845" s="19" t="n">
        <v>0.201374182887433</v>
      </c>
      <c r="W845" s="19" t="n">
        <v>0.183625376673759</v>
      </c>
      <c r="X845" s="19" t="n">
        <v>0.173324243847056</v>
      </c>
      <c r="Y845" s="19" t="n">
        <v>0.167402732918244</v>
      </c>
      <c r="Z845" s="19"/>
      <c r="AA845" s="19" t="n">
        <v>0.121419775125035</v>
      </c>
      <c r="AB845" s="19" t="n">
        <v>0.213439161806001</v>
      </c>
      <c r="AC845" s="19" t="n">
        <v>0.156938275306531</v>
      </c>
      <c r="AD845" s="19" t="n">
        <v>0.2569201846036</v>
      </c>
      <c r="AE845" s="19"/>
      <c r="AF845" s="19" t="n">
        <v>0.0885099987902117</v>
      </c>
      <c r="AG845" s="19" t="n">
        <v>0.21202520404947</v>
      </c>
      <c r="AH845" s="19" t="n">
        <v>0.239289531848</v>
      </c>
      <c r="AI845" s="19" t="n">
        <v>0.0479600715355181</v>
      </c>
      <c r="AJ845" s="19" t="n">
        <v>0.225282112351045</v>
      </c>
      <c r="AK845" s="19" t="n">
        <v>0.0618383564212032</v>
      </c>
      <c r="AL845" s="19" t="n">
        <v>0.166208004756691</v>
      </c>
      <c r="AM845" s="19" t="n">
        <v>0</v>
      </c>
      <c r="AN845" s="19" t="n">
        <v>0.137218291631411</v>
      </c>
      <c r="AO845" s="19" t="n">
        <v>0.289653831718197</v>
      </c>
      <c r="AP845" s="19" t="n">
        <v>0.122190933699835</v>
      </c>
      <c r="AQ845" s="19" t="n">
        <v>0.23891287628607</v>
      </c>
      <c r="AR845" s="19" t="n">
        <v>0.183410882921869</v>
      </c>
      <c r="AS845" s="19" t="n">
        <v>0.182771815000437</v>
      </c>
      <c r="AT845" s="19" t="n">
        <v>0.389102592068026</v>
      </c>
      <c r="AU845" s="19" t="n">
        <v>0</v>
      </c>
      <c r="AV845" s="19" t="n">
        <v>0</v>
      </c>
      <c r="AW845" s="19" t="n">
        <v>0</v>
      </c>
      <c r="AX845" s="19" t="n">
        <v>0</v>
      </c>
    </row>
    <row r="846">
      <c r="C846" s="19"/>
      <c r="D846" s="19"/>
      <c r="E846" s="19"/>
      <c r="F846" s="19"/>
      <c r="G846" s="19"/>
      <c r="H846" s="19"/>
      <c r="I846" s="19"/>
      <c r="J846" s="19"/>
      <c r="K846" s="19"/>
      <c r="L846" s="19"/>
      <c r="M846" s="19"/>
      <c r="N846" s="19"/>
      <c r="O846" s="19"/>
      <c r="P846" s="19"/>
      <c r="Q846" s="19"/>
      <c r="R846" s="19"/>
      <c r="S846" s="19"/>
      <c r="T846" s="19"/>
      <c r="U846" s="19"/>
      <c r="V846" s="19"/>
      <c r="W846" s="19"/>
      <c r="X846" s="19"/>
      <c r="Y846" s="19"/>
      <c r="Z846" s="19"/>
      <c r="AA846" s="19"/>
      <c r="AB846" s="19"/>
      <c r="AC846" s="19"/>
      <c r="AD846" s="19"/>
      <c r="AE846" s="19"/>
      <c r="AF846" s="19"/>
      <c r="AG846" s="19"/>
      <c r="AH846" s="19"/>
      <c r="AI846" s="19"/>
      <c r="AJ846" s="19"/>
      <c r="AK846" s="19"/>
      <c r="AL846" s="19"/>
      <c r="AM846" s="19"/>
      <c r="AN846" s="19"/>
      <c r="AO846" s="19"/>
      <c r="AP846" s="19"/>
      <c r="AQ846" s="19"/>
      <c r="AR846" s="19"/>
      <c r="AS846" s="19"/>
      <c r="AT846" s="19"/>
      <c r="AU846" s="19"/>
      <c r="AV846" s="19"/>
      <c r="AW846" s="19"/>
      <c r="AX846" s="19"/>
    </row>
    <row r="847">
      <c r="B847" s="7" t="s">
        <v>377</v>
      </c>
      <c r="C847" s="19"/>
      <c r="D847" s="19"/>
      <c r="E847" s="19"/>
      <c r="F847" s="19"/>
      <c r="G847" s="19"/>
      <c r="H847" s="19"/>
      <c r="I847" s="19"/>
      <c r="J847" s="19"/>
      <c r="K847" s="19"/>
      <c r="L847" s="19"/>
      <c r="M847" s="19"/>
      <c r="N847" s="19"/>
      <c r="O847" s="19"/>
      <c r="P847" s="19"/>
      <c r="Q847" s="19"/>
      <c r="R847" s="19"/>
      <c r="S847" s="19"/>
      <c r="T847" s="19"/>
      <c r="U847" s="19"/>
      <c r="V847" s="19"/>
      <c r="W847" s="19"/>
      <c r="X847" s="19"/>
      <c r="Y847" s="19"/>
      <c r="Z847" s="19"/>
      <c r="AA847" s="19"/>
      <c r="AB847" s="19"/>
      <c r="AC847" s="19"/>
      <c r="AD847" s="19"/>
      <c r="AE847" s="19"/>
      <c r="AF847" s="19"/>
      <c r="AG847" s="19"/>
      <c r="AH847" s="19"/>
      <c r="AI847" s="19"/>
      <c r="AJ847" s="19"/>
      <c r="AK847" s="19"/>
      <c r="AL847" s="19"/>
      <c r="AM847" s="19"/>
      <c r="AN847" s="19"/>
      <c r="AO847" s="19"/>
      <c r="AP847" s="19"/>
      <c r="AQ847" s="19"/>
      <c r="AR847" s="19"/>
      <c r="AS847" s="19"/>
      <c r="AT847" s="19"/>
      <c r="AU847" s="19"/>
      <c r="AV847" s="19"/>
      <c r="AW847" s="19"/>
      <c r="AX847" s="19"/>
    </row>
    <row r="848">
      <c r="B848" s="23" t="s">
        <v>79</v>
      </c>
      <c r="C848" s="19"/>
      <c r="D848" s="19"/>
      <c r="E848" s="19"/>
      <c r="F848" s="19"/>
      <c r="G848" s="19"/>
      <c r="H848" s="19"/>
      <c r="I848" s="19"/>
      <c r="J848" s="19"/>
      <c r="K848" s="19"/>
      <c r="L848" s="19"/>
      <c r="M848" s="19"/>
      <c r="N848" s="19"/>
      <c r="O848" s="19"/>
      <c r="P848" s="19"/>
      <c r="Q848" s="19"/>
      <c r="R848" s="19"/>
      <c r="S848" s="19"/>
      <c r="T848" s="19"/>
      <c r="U848" s="19"/>
      <c r="V848" s="19"/>
      <c r="W848" s="19"/>
      <c r="X848" s="19"/>
      <c r="Y848" s="19"/>
      <c r="Z848" s="19"/>
      <c r="AA848" s="19"/>
      <c r="AB848" s="19"/>
      <c r="AC848" s="19"/>
      <c r="AD848" s="19"/>
      <c r="AE848" s="19"/>
      <c r="AF848" s="19"/>
      <c r="AG848" s="19"/>
      <c r="AH848" s="19"/>
      <c r="AI848" s="19"/>
      <c r="AJ848" s="19"/>
      <c r="AK848" s="19"/>
      <c r="AL848" s="19"/>
      <c r="AM848" s="19"/>
      <c r="AN848" s="19"/>
      <c r="AO848" s="19"/>
      <c r="AP848" s="19"/>
      <c r="AQ848" s="19"/>
      <c r="AR848" s="19"/>
      <c r="AS848" s="19"/>
      <c r="AT848" s="19"/>
      <c r="AU848" s="19"/>
      <c r="AV848" s="19"/>
      <c r="AW848" s="19"/>
      <c r="AX848" s="19"/>
    </row>
    <row r="849">
      <c r="B849" t="s">
        <v>363</v>
      </c>
      <c r="C849" s="19" t="n">
        <v>0.0494476231761054</v>
      </c>
      <c r="D849" s="19" t="n">
        <v>0.0651656960611819</v>
      </c>
      <c r="E849" s="19" t="n">
        <v>0.039366136600861</v>
      </c>
      <c r="F849" s="19" t="n">
        <v>0.0599186034287922</v>
      </c>
      <c r="G849" s="19" t="n">
        <v>0.0466401507518844</v>
      </c>
      <c r="H849" s="19" t="n">
        <v>0.0510503923044361</v>
      </c>
      <c r="I849" s="19" t="n">
        <v>0.0399987940304991</v>
      </c>
      <c r="J849" s="19"/>
      <c r="K849" s="19" t="n">
        <v>0.0459153715039145</v>
      </c>
      <c r="L849" s="19" t="n">
        <v>0.0529392748290787</v>
      </c>
      <c r="M849" s="19"/>
      <c r="N849" s="19" t="n">
        <v>0.0461673036298873</v>
      </c>
      <c r="O849" s="19" t="n">
        <v>0.0386311502664189</v>
      </c>
      <c r="P849" s="19" t="n">
        <v>0.0609894027222248</v>
      </c>
      <c r="Q849" s="19" t="n">
        <v>0.016476876442966</v>
      </c>
      <c r="R849" s="19" t="n">
        <v>0.0574366408579626</v>
      </c>
      <c r="S849" s="19" t="n">
        <v>0.0601375190922252</v>
      </c>
      <c r="T849" s="19" t="n">
        <v>0.0301662574465078</v>
      </c>
      <c r="U849" s="19" t="n">
        <v>0.117268207891251</v>
      </c>
      <c r="V849" s="19" t="n">
        <v>0.0473647446812618</v>
      </c>
      <c r="W849" s="19" t="n">
        <v>0.0742590255808497</v>
      </c>
      <c r="X849" s="19" t="n">
        <v>0.0505312910144354</v>
      </c>
      <c r="Y849" s="19" t="n">
        <v>0.0212408758952546</v>
      </c>
      <c r="Z849" s="19"/>
      <c r="AA849" s="19" t="n">
        <v>0.0278407298942763</v>
      </c>
      <c r="AB849" s="19" t="n">
        <v>0.0388501519179599</v>
      </c>
      <c r="AC849" s="19" t="n">
        <v>0.0705403991790409</v>
      </c>
      <c r="AD849" s="19" t="n">
        <v>0.0622556089662253</v>
      </c>
      <c r="AE849" s="19"/>
      <c r="AF849" s="19" t="n">
        <v>0.0206547641386873</v>
      </c>
      <c r="AG849" s="19" t="n">
        <v>0.0472396847905508</v>
      </c>
      <c r="AH849" s="19" t="n">
        <v>0.0452219139785375</v>
      </c>
      <c r="AI849" s="19" t="n">
        <v>0.0647952544452117</v>
      </c>
      <c r="AJ849" s="19" t="n">
        <v>0.0140973301334304</v>
      </c>
      <c r="AK849" s="19" t="n">
        <v>0.0312550766916846</v>
      </c>
      <c r="AL849" s="19" t="n">
        <v>0.0726625495815903</v>
      </c>
      <c r="AM849" s="19" t="n">
        <v>1</v>
      </c>
      <c r="AN849" s="19" t="n">
        <v>0.0460400794482895</v>
      </c>
      <c r="AO849" s="19" t="n">
        <v>0.0621745913055079</v>
      </c>
      <c r="AP849" s="19" t="n">
        <v>0.0837130783174497</v>
      </c>
      <c r="AQ849" s="19" t="n">
        <v>0.0661669619811168</v>
      </c>
      <c r="AR849" s="19" t="n">
        <v>0</v>
      </c>
      <c r="AS849" s="19" t="n">
        <v>0</v>
      </c>
      <c r="AT849" s="19" t="n">
        <v>0</v>
      </c>
      <c r="AU849" s="19" t="n">
        <v>0</v>
      </c>
      <c r="AV849" s="19" t="n">
        <v>0</v>
      </c>
      <c r="AW849" s="19" t="n">
        <v>0</v>
      </c>
      <c r="AX849" s="19" t="n">
        <v>0</v>
      </c>
    </row>
    <row r="850">
      <c r="B850" t="s">
        <v>364</v>
      </c>
      <c r="C850" s="19" t="n">
        <v>0.109956367378838</v>
      </c>
      <c r="D850" s="19" t="n">
        <v>0.152690237541283</v>
      </c>
      <c r="E850" s="19" t="n">
        <v>0.1444431150954</v>
      </c>
      <c r="F850" s="19" t="n">
        <v>0.13817623987467</v>
      </c>
      <c r="G850" s="19" t="n">
        <v>0.104298816433975</v>
      </c>
      <c r="H850" s="19" t="n">
        <v>0.0772539659785729</v>
      </c>
      <c r="I850" s="19" t="n">
        <v>0.0574270085991856</v>
      </c>
      <c r="J850" s="19"/>
      <c r="K850" s="19" t="n">
        <v>0.103325471670043</v>
      </c>
      <c r="L850" s="19" t="n">
        <v>0.116527542190738</v>
      </c>
      <c r="M850" s="19"/>
      <c r="N850" s="19" t="n">
        <v>0.109538783918797</v>
      </c>
      <c r="O850" s="19" t="n">
        <v>0.0990401587991321</v>
      </c>
      <c r="P850" s="19" t="n">
        <v>0.0849196961951487</v>
      </c>
      <c r="Q850" s="19" t="n">
        <v>0.0965125010255204</v>
      </c>
      <c r="R850" s="19" t="n">
        <v>0.0952741161009893</v>
      </c>
      <c r="S850" s="19" t="n">
        <v>0.187768853791991</v>
      </c>
      <c r="T850" s="19" t="n">
        <v>0.124830329763146</v>
      </c>
      <c r="U850" s="19" t="n">
        <v>0.094945990280736</v>
      </c>
      <c r="V850" s="19" t="n">
        <v>0.149969296677696</v>
      </c>
      <c r="W850" s="19" t="n">
        <v>0.056066824722311</v>
      </c>
      <c r="X850" s="19" t="n">
        <v>0.0627710369062284</v>
      </c>
      <c r="Y850" s="19" t="n">
        <v>0.141447201980762</v>
      </c>
      <c r="Z850" s="19"/>
      <c r="AA850" s="19" t="n">
        <v>0.081792395878089</v>
      </c>
      <c r="AB850" s="19" t="n">
        <v>0.108307242766958</v>
      </c>
      <c r="AC850" s="19" t="n">
        <v>0.155118358220885</v>
      </c>
      <c r="AD850" s="19" t="n">
        <v>0.105140844298552</v>
      </c>
      <c r="AE850" s="19"/>
      <c r="AF850" s="19" t="n">
        <v>0.159596166712935</v>
      </c>
      <c r="AG850" s="19" t="n">
        <v>0.0757895274928865</v>
      </c>
      <c r="AH850" s="19" t="n">
        <v>0.0912447112417542</v>
      </c>
      <c r="AI850" s="19" t="n">
        <v>0.146713586474144</v>
      </c>
      <c r="AJ850" s="19" t="n">
        <v>0.0599795554297827</v>
      </c>
      <c r="AK850" s="19" t="n">
        <v>0.0726654885272642</v>
      </c>
      <c r="AL850" s="19" t="n">
        <v>0.136557809277169</v>
      </c>
      <c r="AM850" s="19" t="n">
        <v>0</v>
      </c>
      <c r="AN850" s="19" t="n">
        <v>0.158255782135929</v>
      </c>
      <c r="AO850" s="19" t="n">
        <v>0.13581357895655</v>
      </c>
      <c r="AP850" s="19" t="n">
        <v>0.216086979175606</v>
      </c>
      <c r="AQ850" s="19" t="n">
        <v>0.129242775116693</v>
      </c>
      <c r="AR850" s="19" t="n">
        <v>0.122057392965152</v>
      </c>
      <c r="AS850" s="19" t="n">
        <v>0.32641041084986</v>
      </c>
      <c r="AT850" s="19" t="n">
        <v>0</v>
      </c>
      <c r="AU850" s="19" t="n">
        <v>0.495619982425437</v>
      </c>
      <c r="AV850" s="19" t="n">
        <v>0.645174920202111</v>
      </c>
      <c r="AW850" s="19" t="n">
        <v>0</v>
      </c>
      <c r="AX850" s="19" t="n">
        <v>0</v>
      </c>
    </row>
    <row r="851">
      <c r="B851" t="s">
        <v>365</v>
      </c>
      <c r="C851" s="19" t="n">
        <v>0.21821290951882</v>
      </c>
      <c r="D851" s="19" t="n">
        <v>0.293230920643359</v>
      </c>
      <c r="E851" s="19" t="n">
        <v>0.282381331932636</v>
      </c>
      <c r="F851" s="19" t="n">
        <v>0.255882034939988</v>
      </c>
      <c r="G851" s="19" t="n">
        <v>0.212487653547028</v>
      </c>
      <c r="H851" s="19" t="n">
        <v>0.168764006719955</v>
      </c>
      <c r="I851" s="19" t="n">
        <v>0.123912960467429</v>
      </c>
      <c r="J851" s="19"/>
      <c r="K851" s="19" t="n">
        <v>0.220099378317583</v>
      </c>
      <c r="L851" s="19" t="n">
        <v>0.216583664654865</v>
      </c>
      <c r="M851" s="19"/>
      <c r="N851" s="19" t="n">
        <v>0.248950662039851</v>
      </c>
      <c r="O851" s="19" t="n">
        <v>0.196170819601514</v>
      </c>
      <c r="P851" s="19" t="n">
        <v>0.218737423163769</v>
      </c>
      <c r="Q851" s="19" t="n">
        <v>0.216086797326601</v>
      </c>
      <c r="R851" s="19" t="n">
        <v>0.21995332601397</v>
      </c>
      <c r="S851" s="19" t="n">
        <v>0.207023823906479</v>
      </c>
      <c r="T851" s="19" t="n">
        <v>0.224266708434923</v>
      </c>
      <c r="U851" s="19" t="n">
        <v>0.249291700911365</v>
      </c>
      <c r="V851" s="19" t="n">
        <v>0.179746456409463</v>
      </c>
      <c r="W851" s="19" t="n">
        <v>0.216806176962184</v>
      </c>
      <c r="X851" s="19" t="n">
        <v>0.204078125482232</v>
      </c>
      <c r="Y851" s="19" t="n">
        <v>0.317514544597513</v>
      </c>
      <c r="Z851" s="19"/>
      <c r="AA851" s="19" t="n">
        <v>0.224389492907393</v>
      </c>
      <c r="AB851" s="19" t="n">
        <v>0.179497083237905</v>
      </c>
      <c r="AC851" s="19" t="n">
        <v>0.255056307390886</v>
      </c>
      <c r="AD851" s="19" t="n">
        <v>0.22489952257954</v>
      </c>
      <c r="AE851" s="19"/>
      <c r="AF851" s="19" t="n">
        <v>0.327403440900633</v>
      </c>
      <c r="AG851" s="19" t="n">
        <v>0.161957745146041</v>
      </c>
      <c r="AH851" s="19" t="n">
        <v>0.211864187823262</v>
      </c>
      <c r="AI851" s="19" t="n">
        <v>0.312878902662284</v>
      </c>
      <c r="AJ851" s="19" t="n">
        <v>0.345344652381208</v>
      </c>
      <c r="AK851" s="19" t="n">
        <v>0.335610365358559</v>
      </c>
      <c r="AL851" s="19" t="n">
        <v>0.285161889684655</v>
      </c>
      <c r="AM851" s="19" t="n">
        <v>0</v>
      </c>
      <c r="AN851" s="19" t="n">
        <v>0.193003454463625</v>
      </c>
      <c r="AO851" s="19" t="n">
        <v>0.238443907395162</v>
      </c>
      <c r="AP851" s="19" t="n">
        <v>0.250253369145983</v>
      </c>
      <c r="AQ851" s="19" t="n">
        <v>0.23016380265687</v>
      </c>
      <c r="AR851" s="19" t="n">
        <v>0.197390147542874</v>
      </c>
      <c r="AS851" s="19" t="n">
        <v>0</v>
      </c>
      <c r="AT851" s="19" t="n">
        <v>0</v>
      </c>
      <c r="AU851" s="19" t="n">
        <v>0</v>
      </c>
      <c r="AV851" s="19" t="n">
        <v>0</v>
      </c>
      <c r="AW851" s="19" t="n">
        <v>0</v>
      </c>
      <c r="AX851" s="19" t="n">
        <v>0.462841763788565</v>
      </c>
    </row>
    <row r="852">
      <c r="B852" t="s">
        <v>366</v>
      </c>
      <c r="C852" s="19" t="n">
        <v>0.326133304694936</v>
      </c>
      <c r="D852" s="19" t="n">
        <v>0.210546230708125</v>
      </c>
      <c r="E852" s="19" t="n">
        <v>0.316920930802972</v>
      </c>
      <c r="F852" s="19" t="n">
        <v>0.278741740975199</v>
      </c>
      <c r="G852" s="19" t="n">
        <v>0.303373221906276</v>
      </c>
      <c r="H852" s="19" t="n">
        <v>0.342631117090713</v>
      </c>
      <c r="I852" s="19" t="n">
        <v>0.455640512855174</v>
      </c>
      <c r="J852" s="19"/>
      <c r="K852" s="19" t="n">
        <v>0.378249452807212</v>
      </c>
      <c r="L852" s="19" t="n">
        <v>0.27466981838901</v>
      </c>
      <c r="M852" s="19"/>
      <c r="N852" s="19" t="n">
        <v>0.322082146913066</v>
      </c>
      <c r="O852" s="19" t="n">
        <v>0.35664646136782</v>
      </c>
      <c r="P852" s="19" t="n">
        <v>0.293483359664662</v>
      </c>
      <c r="Q852" s="19" t="n">
        <v>0.399641208709203</v>
      </c>
      <c r="R852" s="19" t="n">
        <v>0.386491760497519</v>
      </c>
      <c r="S852" s="19" t="n">
        <v>0.294664572263447</v>
      </c>
      <c r="T852" s="19" t="n">
        <v>0.2495444805192</v>
      </c>
      <c r="U852" s="19" t="n">
        <v>0.257930586461731</v>
      </c>
      <c r="V852" s="19" t="n">
        <v>0.338176024617437</v>
      </c>
      <c r="W852" s="19" t="n">
        <v>0.338245832706945</v>
      </c>
      <c r="X852" s="19" t="n">
        <v>0.334202492776831</v>
      </c>
      <c r="Y852" s="19" t="n">
        <v>0.232108629679639</v>
      </c>
      <c r="Z852" s="19"/>
      <c r="AA852" s="19" t="n">
        <v>0.40088983841912</v>
      </c>
      <c r="AB852" s="19" t="n">
        <v>0.357599558713677</v>
      </c>
      <c r="AC852" s="19" t="n">
        <v>0.260261157932995</v>
      </c>
      <c r="AD852" s="19" t="n">
        <v>0.271438513654609</v>
      </c>
      <c r="AE852" s="19"/>
      <c r="AF852" s="19" t="n">
        <v>0.32922890560988</v>
      </c>
      <c r="AG852" s="19" t="n">
        <v>0.371210904408316</v>
      </c>
      <c r="AH852" s="19" t="n">
        <v>0.310284028611031</v>
      </c>
      <c r="AI852" s="19" t="n">
        <v>0.265150750851042</v>
      </c>
      <c r="AJ852" s="19" t="n">
        <v>0.245302460795338</v>
      </c>
      <c r="AK852" s="19" t="n">
        <v>0.237432635819664</v>
      </c>
      <c r="AL852" s="19" t="n">
        <v>0.260108331121734</v>
      </c>
      <c r="AM852" s="19" t="n">
        <v>0</v>
      </c>
      <c r="AN852" s="19" t="n">
        <v>0.372735816013144</v>
      </c>
      <c r="AO852" s="19" t="n">
        <v>0.261443498342321</v>
      </c>
      <c r="AP852" s="19" t="n">
        <v>0.275795046471184</v>
      </c>
      <c r="AQ852" s="19" t="n">
        <v>0.289786156030016</v>
      </c>
      <c r="AR852" s="19" t="n">
        <v>0.495891020852865</v>
      </c>
      <c r="AS852" s="19" t="n">
        <v>0.276515161725097</v>
      </c>
      <c r="AT852" s="19" t="n">
        <v>0.610897407931974</v>
      </c>
      <c r="AU852" s="19" t="n">
        <v>0</v>
      </c>
      <c r="AV852" s="19" t="n">
        <v>0.354825079797889</v>
      </c>
      <c r="AW852" s="19" t="n">
        <v>0.323798654447605</v>
      </c>
      <c r="AX852" s="19" t="n">
        <v>0.259244151683178</v>
      </c>
    </row>
    <row r="853">
      <c r="B853" t="s">
        <v>367</v>
      </c>
      <c r="C853" s="19" t="n">
        <v>0.137384219015497</v>
      </c>
      <c r="D853" s="19" t="n">
        <v>0.0957554421859803</v>
      </c>
      <c r="E853" s="19" t="n">
        <v>0.114893883563584</v>
      </c>
      <c r="F853" s="19" t="n">
        <v>0.0992529286694216</v>
      </c>
      <c r="G853" s="19" t="n">
        <v>0.146994939212356</v>
      </c>
      <c r="H853" s="19" t="n">
        <v>0.165161095471182</v>
      </c>
      <c r="I853" s="19" t="n">
        <v>0.187559209201092</v>
      </c>
      <c r="J853" s="19"/>
      <c r="K853" s="19" t="n">
        <v>0.158257222250643</v>
      </c>
      <c r="L853" s="19" t="n">
        <v>0.117164768432341</v>
      </c>
      <c r="M853" s="19"/>
      <c r="N853" s="19" t="n">
        <v>0.164502609163077</v>
      </c>
      <c r="O853" s="19" t="n">
        <v>0.153259092742598</v>
      </c>
      <c r="P853" s="19" t="n">
        <v>0.186081782235439</v>
      </c>
      <c r="Q853" s="19" t="n">
        <v>0.113762155724877</v>
      </c>
      <c r="R853" s="19" t="n">
        <v>0.0916451231923</v>
      </c>
      <c r="S853" s="19" t="n">
        <v>0.0859327353506823</v>
      </c>
      <c r="T853" s="19" t="n">
        <v>0.14676441964478</v>
      </c>
      <c r="U853" s="19" t="n">
        <v>0.112943915086417</v>
      </c>
      <c r="V853" s="19" t="n">
        <v>0.12775798553677</v>
      </c>
      <c r="W853" s="19" t="n">
        <v>0.126786518251357</v>
      </c>
      <c r="X853" s="19" t="n">
        <v>0.185950100166445</v>
      </c>
      <c r="Y853" s="19" t="n">
        <v>0.138486271958763</v>
      </c>
      <c r="Z853" s="19"/>
      <c r="AA853" s="19" t="n">
        <v>0.164591563059257</v>
      </c>
      <c r="AB853" s="19" t="n">
        <v>0.153699919392554</v>
      </c>
      <c r="AC853" s="19" t="n">
        <v>0.122442175743543</v>
      </c>
      <c r="AD853" s="19" t="n">
        <v>0.100026603791488</v>
      </c>
      <c r="AE853" s="19"/>
      <c r="AF853" s="19" t="n">
        <v>0.105736962208143</v>
      </c>
      <c r="AG853" s="19" t="n">
        <v>0.162347602603014</v>
      </c>
      <c r="AH853" s="19" t="n">
        <v>0.14251700695285</v>
      </c>
      <c r="AI853" s="19" t="n">
        <v>0.16511786298365</v>
      </c>
      <c r="AJ853" s="19" t="n">
        <v>0.13324478057459</v>
      </c>
      <c r="AK853" s="19" t="n">
        <v>0.216655095956024</v>
      </c>
      <c r="AL853" s="19" t="n">
        <v>0.094361563759075</v>
      </c>
      <c r="AM853" s="19" t="n">
        <v>0</v>
      </c>
      <c r="AN853" s="19" t="n">
        <v>0.134768452680544</v>
      </c>
      <c r="AO853" s="19" t="n">
        <v>0.0817116298876408</v>
      </c>
      <c r="AP853" s="19" t="n">
        <v>0.0239494007229201</v>
      </c>
      <c r="AQ853" s="19" t="n">
        <v>0.0923073196557568</v>
      </c>
      <c r="AR853" s="19" t="n">
        <v>0</v>
      </c>
      <c r="AS853" s="19" t="n">
        <v>0.214302612424606</v>
      </c>
      <c r="AT853" s="19" t="n">
        <v>0</v>
      </c>
      <c r="AU853" s="19" t="n">
        <v>0.504380017574563</v>
      </c>
      <c r="AV853" s="19" t="n">
        <v>0</v>
      </c>
      <c r="AW853" s="19" t="n">
        <v>0.676201345552395</v>
      </c>
      <c r="AX853" s="19" t="n">
        <v>0.277914084528257</v>
      </c>
    </row>
    <row r="854">
      <c r="B854" t="s">
        <v>77</v>
      </c>
      <c r="C854" s="19" t="n">
        <v>0.158865576215805</v>
      </c>
      <c r="D854" s="19" t="n">
        <v>0.182611472860071</v>
      </c>
      <c r="E854" s="19" t="n">
        <v>0.101994602004546</v>
      </c>
      <c r="F854" s="19" t="n">
        <v>0.16802845211193</v>
      </c>
      <c r="G854" s="19" t="n">
        <v>0.186205218148481</v>
      </c>
      <c r="H854" s="19" t="n">
        <v>0.195139422435141</v>
      </c>
      <c r="I854" s="19" t="n">
        <v>0.13546151484662</v>
      </c>
      <c r="J854" s="19"/>
      <c r="K854" s="19" t="n">
        <v>0.0941531034506052</v>
      </c>
      <c r="L854" s="19" t="n">
        <v>0.222114931503966</v>
      </c>
      <c r="M854" s="19"/>
      <c r="N854" s="19" t="n">
        <v>0.108758494335321</v>
      </c>
      <c r="O854" s="19" t="n">
        <v>0.156252317222517</v>
      </c>
      <c r="P854" s="19" t="n">
        <v>0.155788336018757</v>
      </c>
      <c r="Q854" s="19" t="n">
        <v>0.157520460770833</v>
      </c>
      <c r="R854" s="19" t="n">
        <v>0.14919903333726</v>
      </c>
      <c r="S854" s="19" t="n">
        <v>0.164472495595175</v>
      </c>
      <c r="T854" s="19" t="n">
        <v>0.224427804191444</v>
      </c>
      <c r="U854" s="19" t="n">
        <v>0.1676195993685</v>
      </c>
      <c r="V854" s="19" t="n">
        <v>0.156985492077372</v>
      </c>
      <c r="W854" s="19" t="n">
        <v>0.187835621776353</v>
      </c>
      <c r="X854" s="19" t="n">
        <v>0.162466953653828</v>
      </c>
      <c r="Y854" s="19" t="n">
        <v>0.149202475888068</v>
      </c>
      <c r="Z854" s="19"/>
      <c r="AA854" s="19" t="n">
        <v>0.100495979841864</v>
      </c>
      <c r="AB854" s="19" t="n">
        <v>0.162046043970946</v>
      </c>
      <c r="AC854" s="19" t="n">
        <v>0.13658160153265</v>
      </c>
      <c r="AD854" s="19" t="n">
        <v>0.236238906709585</v>
      </c>
      <c r="AE854" s="19"/>
      <c r="AF854" s="19" t="n">
        <v>0.0573797604297222</v>
      </c>
      <c r="AG854" s="19" t="n">
        <v>0.181454535559193</v>
      </c>
      <c r="AH854" s="19" t="n">
        <v>0.198868151392565</v>
      </c>
      <c r="AI854" s="19" t="n">
        <v>0.0453436425836684</v>
      </c>
      <c r="AJ854" s="19" t="n">
        <v>0.202031220685651</v>
      </c>
      <c r="AK854" s="19" t="n">
        <v>0.106381337646804</v>
      </c>
      <c r="AL854" s="19" t="n">
        <v>0.151147856575777</v>
      </c>
      <c r="AM854" s="19" t="n">
        <v>0</v>
      </c>
      <c r="AN854" s="19" t="n">
        <v>0.0951964152584687</v>
      </c>
      <c r="AO854" s="19" t="n">
        <v>0.220412794112818</v>
      </c>
      <c r="AP854" s="19" t="n">
        <v>0.150202126166858</v>
      </c>
      <c r="AQ854" s="19" t="n">
        <v>0.192332984559546</v>
      </c>
      <c r="AR854" s="19" t="n">
        <v>0.184661438639109</v>
      </c>
      <c r="AS854" s="19" t="n">
        <v>0.182771815000437</v>
      </c>
      <c r="AT854" s="19" t="n">
        <v>0.389102592068026</v>
      </c>
      <c r="AU854" s="19" t="n">
        <v>0</v>
      </c>
      <c r="AV854" s="19" t="n">
        <v>0</v>
      </c>
      <c r="AW854" s="19" t="n">
        <v>0</v>
      </c>
      <c r="AX854" s="19" t="n">
        <v>0</v>
      </c>
    </row>
    <row r="855">
      <c r="C855" s="19"/>
      <c r="D855" s="19"/>
      <c r="E855" s="19"/>
      <c r="F855" s="19"/>
      <c r="G855" s="19"/>
      <c r="H855" s="19"/>
      <c r="I855" s="19"/>
      <c r="J855" s="19"/>
      <c r="K855" s="19"/>
      <c r="L855" s="19"/>
      <c r="M855" s="19"/>
      <c r="N855" s="19"/>
      <c r="O855" s="19"/>
      <c r="P855" s="19"/>
      <c r="Q855" s="19"/>
      <c r="R855" s="19"/>
      <c r="S855" s="19"/>
      <c r="T855" s="19"/>
      <c r="U855" s="19"/>
      <c r="V855" s="19"/>
      <c r="W855" s="19"/>
      <c r="X855" s="19"/>
      <c r="Y855" s="19"/>
      <c r="Z855" s="19"/>
      <c r="AA855" s="19"/>
      <c r="AB855" s="19"/>
      <c r="AC855" s="19"/>
      <c r="AD855" s="19"/>
      <c r="AE855" s="19"/>
      <c r="AF855" s="19"/>
      <c r="AG855" s="19"/>
      <c r="AH855" s="19"/>
      <c r="AI855" s="19"/>
      <c r="AJ855" s="19"/>
      <c r="AK855" s="19"/>
      <c r="AL855" s="19"/>
      <c r="AM855" s="19"/>
      <c r="AN855" s="19"/>
      <c r="AO855" s="19"/>
      <c r="AP855" s="19"/>
      <c r="AQ855" s="19"/>
      <c r="AR855" s="19"/>
      <c r="AS855" s="19"/>
      <c r="AT855" s="19"/>
      <c r="AU855" s="19"/>
      <c r="AV855" s="19"/>
      <c r="AW855" s="19"/>
      <c r="AX855" s="19"/>
    </row>
    <row r="856">
      <c r="B856" s="7" t="s">
        <v>385</v>
      </c>
      <c r="C856" s="19"/>
      <c r="D856" s="19"/>
      <c r="E856" s="19"/>
      <c r="F856" s="19"/>
      <c r="G856" s="19"/>
      <c r="H856" s="19"/>
      <c r="I856" s="19"/>
      <c r="J856" s="19"/>
      <c r="K856" s="19"/>
      <c r="L856" s="19"/>
      <c r="M856" s="19"/>
      <c r="N856" s="19"/>
      <c r="O856" s="19"/>
      <c r="P856" s="19"/>
      <c r="Q856" s="19"/>
      <c r="R856" s="19"/>
      <c r="S856" s="19"/>
      <c r="T856" s="19"/>
      <c r="U856" s="19"/>
      <c r="V856" s="19"/>
      <c r="W856" s="19"/>
      <c r="X856" s="19"/>
      <c r="Y856" s="19"/>
      <c r="Z856" s="19"/>
      <c r="AA856" s="19"/>
      <c r="AB856" s="19"/>
      <c r="AC856" s="19"/>
      <c r="AD856" s="19"/>
      <c r="AE856" s="19"/>
      <c r="AF856" s="19"/>
      <c r="AG856" s="19"/>
      <c r="AH856" s="19"/>
      <c r="AI856" s="19"/>
      <c r="AJ856" s="19"/>
      <c r="AK856" s="19"/>
      <c r="AL856" s="19"/>
      <c r="AM856" s="19"/>
      <c r="AN856" s="19"/>
      <c r="AO856" s="19"/>
      <c r="AP856" s="19"/>
      <c r="AQ856" s="19"/>
      <c r="AR856" s="19"/>
      <c r="AS856" s="19"/>
      <c r="AT856" s="19"/>
      <c r="AU856" s="19"/>
      <c r="AV856" s="19"/>
      <c r="AW856" s="19"/>
      <c r="AX856" s="19"/>
    </row>
    <row r="857">
      <c r="B857" s="23" t="s">
        <v>79</v>
      </c>
      <c r="C857" s="19"/>
      <c r="D857" s="19"/>
      <c r="E857" s="19"/>
      <c r="F857" s="19"/>
      <c r="G857" s="19"/>
      <c r="H857" s="19"/>
      <c r="I857" s="19"/>
      <c r="J857" s="19"/>
      <c r="K857" s="19"/>
      <c r="L857" s="19"/>
      <c r="M857" s="19"/>
      <c r="N857" s="19"/>
      <c r="O857" s="19"/>
      <c r="P857" s="19"/>
      <c r="Q857" s="19"/>
      <c r="R857" s="19"/>
      <c r="S857" s="19"/>
      <c r="T857" s="19"/>
      <c r="U857" s="19"/>
      <c r="V857" s="19"/>
      <c r="W857" s="19"/>
      <c r="X857" s="19"/>
      <c r="Y857" s="19"/>
      <c r="Z857" s="19"/>
      <c r="AA857" s="19"/>
      <c r="AB857" s="19"/>
      <c r="AC857" s="19"/>
      <c r="AD857" s="19"/>
      <c r="AE857" s="19"/>
      <c r="AF857" s="19"/>
      <c r="AG857" s="19"/>
      <c r="AH857" s="19"/>
      <c r="AI857" s="19"/>
      <c r="AJ857" s="19"/>
      <c r="AK857" s="19"/>
      <c r="AL857" s="19"/>
      <c r="AM857" s="19"/>
      <c r="AN857" s="19"/>
      <c r="AO857" s="19"/>
      <c r="AP857" s="19"/>
      <c r="AQ857" s="19"/>
      <c r="AR857" s="19"/>
      <c r="AS857" s="19"/>
      <c r="AT857" s="19"/>
      <c r="AU857" s="19"/>
      <c r="AV857" s="19"/>
      <c r="AW857" s="19"/>
      <c r="AX857" s="19"/>
    </row>
    <row r="858">
      <c r="B858" t="s">
        <v>253</v>
      </c>
      <c r="C858" s="19" t="n">
        <v>0.274187257896096</v>
      </c>
      <c r="D858" s="19" t="n">
        <v>0.097572477562891</v>
      </c>
      <c r="E858" s="19" t="n">
        <v>0.115849281836653</v>
      </c>
      <c r="F858" s="19" t="n">
        <v>0.148339730892123</v>
      </c>
      <c r="G858" s="19" t="n">
        <v>0.26718259003127</v>
      </c>
      <c r="H858" s="19" t="n">
        <v>0.402120476582547</v>
      </c>
      <c r="I858" s="19" t="n">
        <v>0.541121602835275</v>
      </c>
      <c r="J858" s="19"/>
      <c r="K858" s="19" t="n">
        <v>0.259773215859596</v>
      </c>
      <c r="L858" s="19" t="n">
        <v>0.288505342382347</v>
      </c>
      <c r="M858" s="19"/>
      <c r="N858" s="19" t="n">
        <v>0.13906601003977</v>
      </c>
      <c r="O858" s="19" t="n">
        <v>0.363068015646554</v>
      </c>
      <c r="P858" s="19" t="n">
        <v>0.332927424985478</v>
      </c>
      <c r="Q858" s="19" t="n">
        <v>0.25024842087346</v>
      </c>
      <c r="R858" s="19" t="n">
        <v>0.274956184281556</v>
      </c>
      <c r="S858" s="19" t="n">
        <v>0.237618781892882</v>
      </c>
      <c r="T858" s="19" t="n">
        <v>0.232234982866307</v>
      </c>
      <c r="U858" s="19" t="n">
        <v>0.310952192121956</v>
      </c>
      <c r="V858" s="19" t="n">
        <v>0.272019618735634</v>
      </c>
      <c r="W858" s="19" t="n">
        <v>0.373032789929908</v>
      </c>
      <c r="X858" s="19" t="n">
        <v>0.357490591556011</v>
      </c>
      <c r="Y858" s="19" t="n">
        <v>0.17573676406134</v>
      </c>
      <c r="Z858" s="19"/>
      <c r="AA858" s="19" t="n">
        <v>0.268389902401219</v>
      </c>
      <c r="AB858" s="19" t="n">
        <v>0.344980335377859</v>
      </c>
      <c r="AC858" s="19" t="n">
        <v>0.201720106888254</v>
      </c>
      <c r="AD858" s="19" t="n">
        <v>0.265925975205935</v>
      </c>
      <c r="AE858" s="19"/>
      <c r="AF858" s="19" t="n">
        <v>0.036247936064547</v>
      </c>
      <c r="AG858" s="19" t="n">
        <v>0.448079060925696</v>
      </c>
      <c r="AH858" s="19" t="n">
        <v>0.288891749174242</v>
      </c>
      <c r="AI858" s="19" t="n">
        <v>0.04849317710277</v>
      </c>
      <c r="AJ858" s="19" t="n">
        <v>0.0948353681529854</v>
      </c>
      <c r="AK858" s="19" t="n">
        <v>0.183504793248352</v>
      </c>
      <c r="AL858" s="19" t="n">
        <v>0.156305652381383</v>
      </c>
      <c r="AM858" s="19" t="n">
        <v>0</v>
      </c>
      <c r="AN858" s="19" t="n">
        <v>0.122458576877596</v>
      </c>
      <c r="AO858" s="19" t="n">
        <v>0.157541912491013</v>
      </c>
      <c r="AP858" s="19" t="n">
        <v>0.105283657893934</v>
      </c>
      <c r="AQ858" s="19" t="n">
        <v>0.236524328349558</v>
      </c>
      <c r="AR858" s="19" t="n">
        <v>0.330642643357435</v>
      </c>
      <c r="AS858" s="19" t="n">
        <v>0.111537085003805</v>
      </c>
      <c r="AT858" s="19" t="n">
        <v>0</v>
      </c>
      <c r="AU858" s="19" t="n">
        <v>0</v>
      </c>
      <c r="AV858" s="19" t="n">
        <v>0</v>
      </c>
      <c r="AW858" s="19" t="n">
        <v>0</v>
      </c>
      <c r="AX858" s="19" t="n">
        <v>0</v>
      </c>
    </row>
    <row r="859">
      <c r="B859" t="s">
        <v>378</v>
      </c>
      <c r="C859" s="19" t="n">
        <v>0.110724024869821</v>
      </c>
      <c r="D859" s="19" t="n">
        <v>0.0780044175599588</v>
      </c>
      <c r="E859" s="19" t="n">
        <v>0.0717500166492317</v>
      </c>
      <c r="F859" s="19" t="n">
        <v>0.0884057307123631</v>
      </c>
      <c r="G859" s="19" t="n">
        <v>0.106909009251456</v>
      </c>
      <c r="H859" s="19" t="n">
        <v>0.166565331472163</v>
      </c>
      <c r="I859" s="19" t="n">
        <v>0.147692783091382</v>
      </c>
      <c r="J859" s="19"/>
      <c r="K859" s="19" t="n">
        <v>0.110490011968019</v>
      </c>
      <c r="L859" s="19" t="n">
        <v>0.111058807480953</v>
      </c>
      <c r="M859" s="19"/>
      <c r="N859" s="19" t="n">
        <v>0.067286620315065</v>
      </c>
      <c r="O859" s="19" t="n">
        <v>0.128826394891456</v>
      </c>
      <c r="P859" s="19" t="n">
        <v>0.107187949695926</v>
      </c>
      <c r="Q859" s="19" t="n">
        <v>0.0947453441870052</v>
      </c>
      <c r="R859" s="19" t="n">
        <v>0.144389969774269</v>
      </c>
      <c r="S859" s="19" t="n">
        <v>0.138360449617791</v>
      </c>
      <c r="T859" s="19" t="n">
        <v>0.0940810788329336</v>
      </c>
      <c r="U859" s="19" t="n">
        <v>0.0650085250815139</v>
      </c>
      <c r="V859" s="19" t="n">
        <v>0.109494727168628</v>
      </c>
      <c r="W859" s="19" t="n">
        <v>0.132021656799178</v>
      </c>
      <c r="X859" s="19" t="n">
        <v>0.0919914625536997</v>
      </c>
      <c r="Y859" s="19" t="n">
        <v>0.20831850382355</v>
      </c>
      <c r="Z859" s="19"/>
      <c r="AA859" s="19" t="n">
        <v>0.0976462281810651</v>
      </c>
      <c r="AB859" s="19" t="n">
        <v>0.12968705267053</v>
      </c>
      <c r="AC859" s="19" t="n">
        <v>0.111220655338834</v>
      </c>
      <c r="AD859" s="19" t="n">
        <v>0.105608289813678</v>
      </c>
      <c r="AE859" s="19"/>
      <c r="AF859" s="19" t="n">
        <v>0.0736231480316165</v>
      </c>
      <c r="AG859" s="19" t="n">
        <v>0.135492200977726</v>
      </c>
      <c r="AH859" s="19" t="n">
        <v>0.0969025887504398</v>
      </c>
      <c r="AI859" s="19" t="n">
        <v>0.0341952907094788</v>
      </c>
      <c r="AJ859" s="19" t="n">
        <v>0.110448310359942</v>
      </c>
      <c r="AK859" s="19" t="n">
        <v>0.0778794826707848</v>
      </c>
      <c r="AL859" s="19" t="n">
        <v>0.0890276403046739</v>
      </c>
      <c r="AM859" s="19" t="n">
        <v>0</v>
      </c>
      <c r="AN859" s="19" t="n">
        <v>0.099032621948425</v>
      </c>
      <c r="AO859" s="19" t="n">
        <v>0.10121087199432</v>
      </c>
      <c r="AP859" s="19" t="n">
        <v>0.0765833919910805</v>
      </c>
      <c r="AQ859" s="19" t="n">
        <v>0.165892550387818</v>
      </c>
      <c r="AR859" s="19" t="n">
        <v>0</v>
      </c>
      <c r="AS859" s="19" t="n">
        <v>0</v>
      </c>
      <c r="AT859" s="19" t="n">
        <v>0</v>
      </c>
      <c r="AU859" s="19" t="n">
        <v>0</v>
      </c>
      <c r="AV859" s="19" t="n">
        <v>0</v>
      </c>
      <c r="AW859" s="19" t="n">
        <v>0</v>
      </c>
      <c r="AX859" s="19" t="n">
        <v>0</v>
      </c>
    </row>
    <row r="860">
      <c r="B860" t="s">
        <v>379</v>
      </c>
      <c r="C860" s="19" t="n">
        <v>0.125121063212145</v>
      </c>
      <c r="D860" s="19" t="n">
        <v>0.144956527843386</v>
      </c>
      <c r="E860" s="19" t="n">
        <v>0.12373684234755</v>
      </c>
      <c r="F860" s="19" t="n">
        <v>0.117780879417251</v>
      </c>
      <c r="G860" s="19" t="n">
        <v>0.143741667039338</v>
      </c>
      <c r="H860" s="19" t="n">
        <v>0.0968194514510946</v>
      </c>
      <c r="I860" s="19" t="n">
        <v>0.122968892247727</v>
      </c>
      <c r="J860" s="19"/>
      <c r="K860" s="19" t="n">
        <v>0.109726653492545</v>
      </c>
      <c r="L860" s="19" t="n">
        <v>0.140251499695479</v>
      </c>
      <c r="M860" s="19"/>
      <c r="N860" s="19" t="n">
        <v>0.120965346598098</v>
      </c>
      <c r="O860" s="19" t="n">
        <v>0.155119994634793</v>
      </c>
      <c r="P860" s="19" t="n">
        <v>0.135382732363765</v>
      </c>
      <c r="Q860" s="19" t="n">
        <v>0.108994531602111</v>
      </c>
      <c r="R860" s="19" t="n">
        <v>0.127733723386674</v>
      </c>
      <c r="S860" s="19" t="n">
        <v>0.0971263579820656</v>
      </c>
      <c r="T860" s="19" t="n">
        <v>0.134499592860986</v>
      </c>
      <c r="U860" s="19" t="n">
        <v>0.164847542160392</v>
      </c>
      <c r="V860" s="19" t="n">
        <v>0.138654116662518</v>
      </c>
      <c r="W860" s="19" t="n">
        <v>0.0852474103685762</v>
      </c>
      <c r="X860" s="19" t="n">
        <v>0.0796723836452256</v>
      </c>
      <c r="Y860" s="19" t="n">
        <v>0.18233341867051</v>
      </c>
      <c r="Z860" s="19"/>
      <c r="AA860" s="19" t="n">
        <v>0.128754227000376</v>
      </c>
      <c r="AB860" s="19" t="n">
        <v>0.129390511170359</v>
      </c>
      <c r="AC860" s="19" t="n">
        <v>0.133477498101017</v>
      </c>
      <c r="AD860" s="19" t="n">
        <v>0.110692390311358</v>
      </c>
      <c r="AE860" s="19"/>
      <c r="AF860" s="19" t="n">
        <v>0.202154518865023</v>
      </c>
      <c r="AG860" s="19" t="n">
        <v>0.126599211640355</v>
      </c>
      <c r="AH860" s="19" t="n">
        <v>0.160711721950736</v>
      </c>
      <c r="AI860" s="19" t="n">
        <v>0.0935230324133919</v>
      </c>
      <c r="AJ860" s="19" t="n">
        <v>0.105625550216864</v>
      </c>
      <c r="AK860" s="19" t="n">
        <v>0.0936503909693168</v>
      </c>
      <c r="AL860" s="19" t="n">
        <v>0.0867784683156342</v>
      </c>
      <c r="AM860" s="19" t="n">
        <v>0.534445761093102</v>
      </c>
      <c r="AN860" s="19" t="n">
        <v>0.106226262666331</v>
      </c>
      <c r="AO860" s="19" t="n">
        <v>0.131990356977491</v>
      </c>
      <c r="AP860" s="19" t="n">
        <v>0.0993279136845453</v>
      </c>
      <c r="AQ860" s="19" t="n">
        <v>0.10494858221014</v>
      </c>
      <c r="AR860" s="19" t="n">
        <v>0.187586991843271</v>
      </c>
      <c r="AS860" s="19" t="n">
        <v>0.102765527420802</v>
      </c>
      <c r="AT860" s="19" t="n">
        <v>0.314801217298716</v>
      </c>
      <c r="AU860" s="19" t="n">
        <v>0</v>
      </c>
      <c r="AV860" s="19" t="n">
        <v>0</v>
      </c>
      <c r="AW860" s="19" t="n">
        <v>0</v>
      </c>
      <c r="AX860" s="19" t="n">
        <v>0</v>
      </c>
    </row>
    <row r="861">
      <c r="B861" t="s">
        <v>380</v>
      </c>
      <c r="C861" s="19" t="n">
        <v>0.166628300080438</v>
      </c>
      <c r="D861" s="19" t="n">
        <v>0.221271698226644</v>
      </c>
      <c r="E861" s="19" t="n">
        <v>0.177984902090574</v>
      </c>
      <c r="F861" s="19" t="n">
        <v>0.208521613127385</v>
      </c>
      <c r="G861" s="19" t="n">
        <v>0.175404123602915</v>
      </c>
      <c r="H861" s="19" t="n">
        <v>0.155329947880213</v>
      </c>
      <c r="I861" s="19" t="n">
        <v>0.0878858583226837</v>
      </c>
      <c r="J861" s="19"/>
      <c r="K861" s="19" t="n">
        <v>0.188010482866095</v>
      </c>
      <c r="L861" s="19" t="n">
        <v>0.145940544352891</v>
      </c>
      <c r="M861" s="19"/>
      <c r="N861" s="19" t="n">
        <v>0.174775702580162</v>
      </c>
      <c r="O861" s="19" t="n">
        <v>0.151743210654223</v>
      </c>
      <c r="P861" s="19" t="n">
        <v>0.121073184804017</v>
      </c>
      <c r="Q861" s="19" t="n">
        <v>0.193922002507507</v>
      </c>
      <c r="R861" s="19" t="n">
        <v>0.131425770921763</v>
      </c>
      <c r="S861" s="19" t="n">
        <v>0.197279402958868</v>
      </c>
      <c r="T861" s="19" t="n">
        <v>0.161172933275401</v>
      </c>
      <c r="U861" s="19" t="n">
        <v>0.183564703592428</v>
      </c>
      <c r="V861" s="19" t="n">
        <v>0.199391222099652</v>
      </c>
      <c r="W861" s="19" t="n">
        <v>0.15439474573961</v>
      </c>
      <c r="X861" s="19" t="n">
        <v>0.173630050280722</v>
      </c>
      <c r="Y861" s="19" t="n">
        <v>0.119073771073789</v>
      </c>
      <c r="Z861" s="19"/>
      <c r="AA861" s="19" t="n">
        <v>0.14347338110131</v>
      </c>
      <c r="AB861" s="19" t="n">
        <v>0.146749345185696</v>
      </c>
      <c r="AC861" s="19" t="n">
        <v>0.195463825727399</v>
      </c>
      <c r="AD861" s="19" t="n">
        <v>0.189203564240692</v>
      </c>
      <c r="AE861" s="19"/>
      <c r="AF861" s="19" t="n">
        <v>0.204174673802043</v>
      </c>
      <c r="AG861" s="19" t="n">
        <v>0.131341890710334</v>
      </c>
      <c r="AH861" s="19" t="n">
        <v>0.157966400718149</v>
      </c>
      <c r="AI861" s="19" t="n">
        <v>0.0941912141054732</v>
      </c>
      <c r="AJ861" s="19" t="n">
        <v>0.258351603232509</v>
      </c>
      <c r="AK861" s="19" t="n">
        <v>0.144472394464294</v>
      </c>
      <c r="AL861" s="19" t="n">
        <v>0.169356818523271</v>
      </c>
      <c r="AM861" s="19" t="n">
        <v>0</v>
      </c>
      <c r="AN861" s="19" t="n">
        <v>0.222526218500987</v>
      </c>
      <c r="AO861" s="19" t="n">
        <v>0.187237069021436</v>
      </c>
      <c r="AP861" s="19" t="n">
        <v>0.363571086920374</v>
      </c>
      <c r="AQ861" s="19" t="n">
        <v>0.224774567189694</v>
      </c>
      <c r="AR861" s="19" t="n">
        <v>0.197003454592722</v>
      </c>
      <c r="AS861" s="19" t="n">
        <v>0.291561080320768</v>
      </c>
      <c r="AT861" s="19" t="n">
        <v>0.296096190633258</v>
      </c>
      <c r="AU861" s="19" t="n">
        <v>0</v>
      </c>
      <c r="AV861" s="19" t="n">
        <v>0.21984154809506</v>
      </c>
      <c r="AW861" s="19" t="n">
        <v>0</v>
      </c>
      <c r="AX861" s="19" t="n">
        <v>0.277914084528257</v>
      </c>
    </row>
    <row r="862">
      <c r="B862" t="s">
        <v>381</v>
      </c>
      <c r="C862" s="19" t="n">
        <v>0.0983358190993512</v>
      </c>
      <c r="D862" s="19" t="n">
        <v>0.114207375322429</v>
      </c>
      <c r="E862" s="19" t="n">
        <v>0.173524111990197</v>
      </c>
      <c r="F862" s="19" t="n">
        <v>0.107913827648389</v>
      </c>
      <c r="G862" s="19" t="n">
        <v>0.129064157857677</v>
      </c>
      <c r="H862" s="19" t="n">
        <v>0.0622314626960849</v>
      </c>
      <c r="I862" s="19" t="n">
        <v>0.0182758964172712</v>
      </c>
      <c r="J862" s="19"/>
      <c r="K862" s="19" t="n">
        <v>0.112526290440231</v>
      </c>
      <c r="L862" s="19" t="n">
        <v>0.0836315379263678</v>
      </c>
      <c r="M862" s="19"/>
      <c r="N862" s="19" t="n">
        <v>0.15314672600969</v>
      </c>
      <c r="O862" s="19" t="n">
        <v>0.0679115573861468</v>
      </c>
      <c r="P862" s="19" t="n">
        <v>0.0779465557095989</v>
      </c>
      <c r="Q862" s="19" t="n">
        <v>0.136715553692277</v>
      </c>
      <c r="R862" s="19" t="n">
        <v>0.0970385111986173</v>
      </c>
      <c r="S862" s="19" t="n">
        <v>0.0674452332752905</v>
      </c>
      <c r="T862" s="19" t="n">
        <v>0.116404273851358</v>
      </c>
      <c r="U862" s="19" t="n">
        <v>0.139139381165701</v>
      </c>
      <c r="V862" s="19" t="n">
        <v>0.0616832332372101</v>
      </c>
      <c r="W862" s="19" t="n">
        <v>0.0986203189368686</v>
      </c>
      <c r="X862" s="19" t="n">
        <v>0.0625485915890935</v>
      </c>
      <c r="Y862" s="19" t="n">
        <v>0.100717063596551</v>
      </c>
      <c r="Z862" s="19"/>
      <c r="AA862" s="19" t="n">
        <v>0.114941399204442</v>
      </c>
      <c r="AB862" s="19" t="n">
        <v>0.0711490405937418</v>
      </c>
      <c r="AC862" s="19" t="n">
        <v>0.131656086971915</v>
      </c>
      <c r="AD862" s="19" t="n">
        <v>0.07990821085527</v>
      </c>
      <c r="AE862" s="19"/>
      <c r="AF862" s="19" t="n">
        <v>0.171021830534189</v>
      </c>
      <c r="AG862" s="19" t="n">
        <v>0.0335036226555</v>
      </c>
      <c r="AH862" s="19" t="n">
        <v>0.0592091473535987</v>
      </c>
      <c r="AI862" s="19" t="n">
        <v>0.176261918054381</v>
      </c>
      <c r="AJ862" s="19" t="n">
        <v>0.108511317302941</v>
      </c>
      <c r="AK862" s="19" t="n">
        <v>0.274588929402869</v>
      </c>
      <c r="AL862" s="19" t="n">
        <v>0.168018211629242</v>
      </c>
      <c r="AM862" s="19" t="n">
        <v>0</v>
      </c>
      <c r="AN862" s="19" t="n">
        <v>0.196293553084759</v>
      </c>
      <c r="AO862" s="19" t="n">
        <v>0.12688079891295</v>
      </c>
      <c r="AP862" s="19" t="n">
        <v>0.154621246091032</v>
      </c>
      <c r="AQ862" s="19" t="n">
        <v>0.0944893307932725</v>
      </c>
      <c r="AR862" s="19" t="n">
        <v>0</v>
      </c>
      <c r="AS862" s="19" t="n">
        <v>0.103008115327824</v>
      </c>
      <c r="AT862" s="19" t="n">
        <v>0</v>
      </c>
      <c r="AU862" s="19" t="n">
        <v>0</v>
      </c>
      <c r="AV862" s="19" t="n">
        <v>0.228232715694206</v>
      </c>
      <c r="AW862" s="19" t="n">
        <v>0.618526042532819</v>
      </c>
      <c r="AX862" s="19" t="n">
        <v>0</v>
      </c>
    </row>
    <row r="863">
      <c r="B863" t="s">
        <v>382</v>
      </c>
      <c r="C863" s="19" t="n">
        <v>0.086912423162983</v>
      </c>
      <c r="D863" s="19" t="n">
        <v>0.143590853339588</v>
      </c>
      <c r="E863" s="19" t="n">
        <v>0.17903893953918</v>
      </c>
      <c r="F863" s="19" t="n">
        <v>0.135228009494177</v>
      </c>
      <c r="G863" s="19" t="n">
        <v>0.0555276717676292</v>
      </c>
      <c r="H863" s="19" t="n">
        <v>0.0188373451224097</v>
      </c>
      <c r="I863" s="19" t="n">
        <v>0.0066968691486463</v>
      </c>
      <c r="J863" s="19"/>
      <c r="K863" s="19" t="n">
        <v>0.105566053359624</v>
      </c>
      <c r="L863" s="19" t="n">
        <v>0.0688083222797071</v>
      </c>
      <c r="M863" s="19"/>
      <c r="N863" s="19" t="n">
        <v>0.120896054223883</v>
      </c>
      <c r="O863" s="19" t="n">
        <v>0.0440881577803381</v>
      </c>
      <c r="P863" s="19" t="n">
        <v>0.0707452342854836</v>
      </c>
      <c r="Q863" s="19" t="n">
        <v>0.0828913039390617</v>
      </c>
      <c r="R863" s="19" t="n">
        <v>0.0903374020125631</v>
      </c>
      <c r="S863" s="19" t="n">
        <v>0.126736686846952</v>
      </c>
      <c r="T863" s="19" t="n">
        <v>0.109438570854322</v>
      </c>
      <c r="U863" s="19" t="n">
        <v>0.0477039748479361</v>
      </c>
      <c r="V863" s="19" t="n">
        <v>0.0961262245335121</v>
      </c>
      <c r="W863" s="19" t="n">
        <v>0.0579329860146992</v>
      </c>
      <c r="X863" s="19" t="n">
        <v>0.0917934562238192</v>
      </c>
      <c r="Y863" s="19" t="n">
        <v>0.0788673065742453</v>
      </c>
      <c r="Z863" s="19"/>
      <c r="AA863" s="19" t="n">
        <v>0.119090907730433</v>
      </c>
      <c r="AB863" s="19" t="n">
        <v>0.0600090531271198</v>
      </c>
      <c r="AC863" s="19" t="n">
        <v>0.0896300053312266</v>
      </c>
      <c r="AD863" s="19" t="n">
        <v>0.0799283216530218</v>
      </c>
      <c r="AE863" s="19"/>
      <c r="AF863" s="19" t="n">
        <v>0.179914887253227</v>
      </c>
      <c r="AG863" s="19" t="n">
        <v>0.0198690616651989</v>
      </c>
      <c r="AH863" s="19" t="n">
        <v>0.0841405574767801</v>
      </c>
      <c r="AI863" s="19" t="n">
        <v>0.316304956914544</v>
      </c>
      <c r="AJ863" s="19" t="n">
        <v>0.0959291887384637</v>
      </c>
      <c r="AK863" s="19" t="n">
        <v>0.107320415592786</v>
      </c>
      <c r="AL863" s="19" t="n">
        <v>0.154260245531848</v>
      </c>
      <c r="AM863" s="19" t="n">
        <v>0</v>
      </c>
      <c r="AN863" s="19" t="n">
        <v>0.0928489735129532</v>
      </c>
      <c r="AO863" s="19" t="n">
        <v>0.113177573442024</v>
      </c>
      <c r="AP863" s="19" t="n">
        <v>0.0995551997508777</v>
      </c>
      <c r="AQ863" s="19" t="n">
        <v>0.0751468174040068</v>
      </c>
      <c r="AR863" s="19" t="n">
        <v>0.194524245347719</v>
      </c>
      <c r="AS863" s="19" t="n">
        <v>0.186610874646273</v>
      </c>
      <c r="AT863" s="19" t="n">
        <v>0</v>
      </c>
      <c r="AU863" s="19" t="n">
        <v>0.495619982425437</v>
      </c>
      <c r="AV863" s="19" t="n">
        <v>0.197100656412845</v>
      </c>
      <c r="AW863" s="19" t="n">
        <v>0.381473957467181</v>
      </c>
      <c r="AX863" s="19" t="n">
        <v>0.259244151683178</v>
      </c>
    </row>
    <row r="864">
      <c r="B864" t="s">
        <v>383</v>
      </c>
      <c r="C864" s="19" t="n">
        <v>0.0558043926577303</v>
      </c>
      <c r="D864" s="19" t="n">
        <v>0.0836475574132504</v>
      </c>
      <c r="E864" s="19" t="n">
        <v>0.112994085677104</v>
      </c>
      <c r="F864" s="19" t="n">
        <v>0.10026742558793</v>
      </c>
      <c r="G864" s="19" t="n">
        <v>0.0320500007819315</v>
      </c>
      <c r="H864" s="19" t="n">
        <v>0.0137101278809226</v>
      </c>
      <c r="I864" s="19" t="n">
        <v>0.00248608514078386</v>
      </c>
      <c r="J864" s="19"/>
      <c r="K864" s="19" t="n">
        <v>0.0699027060786454</v>
      </c>
      <c r="L864" s="19" t="n">
        <v>0.0421118938796202</v>
      </c>
      <c r="M864" s="19"/>
      <c r="N864" s="19" t="n">
        <v>0.146716823867077</v>
      </c>
      <c r="O864" s="19" t="n">
        <v>0.0183382471580557</v>
      </c>
      <c r="P864" s="19" t="n">
        <v>0.0529422604212522</v>
      </c>
      <c r="Q864" s="19" t="n">
        <v>0.0520662928371413</v>
      </c>
      <c r="R864" s="19" t="n">
        <v>0.0655516447974297</v>
      </c>
      <c r="S864" s="19" t="n">
        <v>0.0517157077350768</v>
      </c>
      <c r="T864" s="19" t="n">
        <v>0.0415890836600598</v>
      </c>
      <c r="U864" s="19" t="n">
        <v>0.0130023083750389</v>
      </c>
      <c r="V864" s="19" t="n">
        <v>0.0443511327673293</v>
      </c>
      <c r="W864" s="19" t="n">
        <v>0.0361550773412496</v>
      </c>
      <c r="X864" s="19" t="n">
        <v>0.0189986708390317</v>
      </c>
      <c r="Y864" s="19" t="n">
        <v>0.0603804604545054</v>
      </c>
      <c r="Z864" s="19"/>
      <c r="AA864" s="19" t="n">
        <v>0.0833686794277991</v>
      </c>
      <c r="AB864" s="19" t="n">
        <v>0.0346867970722212</v>
      </c>
      <c r="AC864" s="19" t="n">
        <v>0.0616866673240825</v>
      </c>
      <c r="AD864" s="19" t="n">
        <v>0.0442136464408093</v>
      </c>
      <c r="AE864" s="19"/>
      <c r="AF864" s="19" t="n">
        <v>0.0987538692962117</v>
      </c>
      <c r="AG864" s="19" t="n">
        <v>0.00913932415132091</v>
      </c>
      <c r="AH864" s="19" t="n">
        <v>0.0595913276104861</v>
      </c>
      <c r="AI864" s="19" t="n">
        <v>0.199213118879772</v>
      </c>
      <c r="AJ864" s="19" t="n">
        <v>0.0732869758839383</v>
      </c>
      <c r="AK864" s="19" t="n">
        <v>0.0917291262052729</v>
      </c>
      <c r="AL864" s="19" t="n">
        <v>0.134310239309046</v>
      </c>
      <c r="AM864" s="19" t="n">
        <v>0.465554238906898</v>
      </c>
      <c r="AN864" s="19" t="n">
        <v>0.103676227776987</v>
      </c>
      <c r="AO864" s="19" t="n">
        <v>0.039122340288593</v>
      </c>
      <c r="AP864" s="19" t="n">
        <v>0.0745285546626906</v>
      </c>
      <c r="AQ864" s="19" t="n">
        <v>0.0190973386484493</v>
      </c>
      <c r="AR864" s="19" t="n">
        <v>0</v>
      </c>
      <c r="AS864" s="19" t="n">
        <v>0.204517317280528</v>
      </c>
      <c r="AT864" s="19" t="n">
        <v>0</v>
      </c>
      <c r="AU864" s="19" t="n">
        <v>0</v>
      </c>
      <c r="AV864" s="19" t="n">
        <v>0.354825079797889</v>
      </c>
      <c r="AW864" s="19" t="n">
        <v>0</v>
      </c>
      <c r="AX864" s="19" t="n">
        <v>0.462841763788565</v>
      </c>
    </row>
    <row r="865">
      <c r="B865" t="s">
        <v>242</v>
      </c>
      <c r="C865" s="19" t="n">
        <v>0.0822867190214357</v>
      </c>
      <c r="D865" s="19" t="n">
        <v>0.116749092731854</v>
      </c>
      <c r="E865" s="19" t="n">
        <v>0.0451218198695103</v>
      </c>
      <c r="F865" s="19" t="n">
        <v>0.0935427831203825</v>
      </c>
      <c r="G865" s="19" t="n">
        <v>0.090120779667784</v>
      </c>
      <c r="H865" s="19" t="n">
        <v>0.0843858569145648</v>
      </c>
      <c r="I865" s="19" t="n">
        <v>0.072872012796231</v>
      </c>
      <c r="J865" s="19"/>
      <c r="K865" s="19" t="n">
        <v>0.0440045859352445</v>
      </c>
      <c r="L865" s="19" t="n">
        <v>0.119692052002635</v>
      </c>
      <c r="M865" s="19"/>
      <c r="N865" s="19" t="n">
        <v>0.0771467163662549</v>
      </c>
      <c r="O865" s="19" t="n">
        <v>0.0709044218484331</v>
      </c>
      <c r="P865" s="19" t="n">
        <v>0.10179465773448</v>
      </c>
      <c r="Q865" s="19" t="n">
        <v>0.0804165503614375</v>
      </c>
      <c r="R865" s="19" t="n">
        <v>0.0685667936271275</v>
      </c>
      <c r="S865" s="19" t="n">
        <v>0.0837173796910737</v>
      </c>
      <c r="T865" s="19" t="n">
        <v>0.110579483798633</v>
      </c>
      <c r="U865" s="19" t="n">
        <v>0.0757813726550338</v>
      </c>
      <c r="V865" s="19" t="n">
        <v>0.0782797247955163</v>
      </c>
      <c r="W865" s="19" t="n">
        <v>0.0625950148699101</v>
      </c>
      <c r="X865" s="19" t="n">
        <v>0.123874793312398</v>
      </c>
      <c r="Y865" s="19" t="n">
        <v>0.074572711745508</v>
      </c>
      <c r="Z865" s="19"/>
      <c r="AA865" s="19" t="n">
        <v>0.0443352749533566</v>
      </c>
      <c r="AB865" s="19" t="n">
        <v>0.083347864802473</v>
      </c>
      <c r="AC865" s="19" t="n">
        <v>0.0751451543172714</v>
      </c>
      <c r="AD865" s="19" t="n">
        <v>0.124519601479237</v>
      </c>
      <c r="AE865" s="19"/>
      <c r="AF865" s="19" t="n">
        <v>0.0341091361531429</v>
      </c>
      <c r="AG865" s="19" t="n">
        <v>0.095975627273869</v>
      </c>
      <c r="AH865" s="19" t="n">
        <v>0.0925865069655685</v>
      </c>
      <c r="AI865" s="19" t="n">
        <v>0.03781729182019</v>
      </c>
      <c r="AJ865" s="19" t="n">
        <v>0.153011686112357</v>
      </c>
      <c r="AK865" s="19" t="n">
        <v>0.0268544674463252</v>
      </c>
      <c r="AL865" s="19" t="n">
        <v>0.041942724004902</v>
      </c>
      <c r="AM865" s="19" t="n">
        <v>0</v>
      </c>
      <c r="AN865" s="19" t="n">
        <v>0.0569375656319616</v>
      </c>
      <c r="AO865" s="19" t="n">
        <v>0.142839076872173</v>
      </c>
      <c r="AP865" s="19" t="n">
        <v>0.026528949005466</v>
      </c>
      <c r="AQ865" s="19" t="n">
        <v>0.0791264850170616</v>
      </c>
      <c r="AR865" s="19" t="n">
        <v>0.0902426648588534</v>
      </c>
      <c r="AS865" s="19" t="n">
        <v>0</v>
      </c>
      <c r="AT865" s="19" t="n">
        <v>0.389102592068026</v>
      </c>
      <c r="AU865" s="19" t="n">
        <v>0.504380017574563</v>
      </c>
      <c r="AV865" s="19" t="n">
        <v>0</v>
      </c>
      <c r="AW865" s="19" t="n">
        <v>0</v>
      </c>
      <c r="AX865" s="19" t="n">
        <v>0</v>
      </c>
    </row>
    <row r="866">
      <c r="C866" s="19"/>
      <c r="D866" s="19"/>
      <c r="E866" s="19"/>
      <c r="F866" s="19"/>
      <c r="G866" s="19"/>
      <c r="H866" s="19"/>
      <c r="I866" s="19"/>
      <c r="J866" s="19"/>
      <c r="K866" s="19"/>
      <c r="L866" s="19"/>
      <c r="M866" s="19"/>
      <c r="N866" s="19"/>
      <c r="O866" s="19"/>
      <c r="P866" s="19"/>
      <c r="Q866" s="19"/>
      <c r="R866" s="19"/>
      <c r="S866" s="19"/>
      <c r="T866" s="19"/>
      <c r="U866" s="19"/>
      <c r="V866" s="19"/>
      <c r="W866" s="19"/>
      <c r="X866" s="19"/>
      <c r="Y866" s="19"/>
      <c r="Z866" s="19"/>
      <c r="AA866" s="19"/>
      <c r="AB866" s="19"/>
      <c r="AC866" s="19"/>
      <c r="AD866" s="19"/>
      <c r="AE866" s="19"/>
      <c r="AF866" s="19"/>
      <c r="AG866" s="19"/>
      <c r="AH866" s="19"/>
      <c r="AI866" s="19"/>
      <c r="AJ866" s="19"/>
      <c r="AK866" s="19"/>
      <c r="AL866" s="19"/>
      <c r="AM866" s="19"/>
      <c r="AN866" s="19"/>
      <c r="AO866" s="19"/>
      <c r="AP866" s="19"/>
      <c r="AQ866" s="19"/>
      <c r="AR866" s="19"/>
      <c r="AS866" s="19"/>
      <c r="AT866" s="19"/>
      <c r="AU866" s="19"/>
      <c r="AV866" s="19"/>
      <c r="AW866" s="19"/>
      <c r="AX866" s="19"/>
    </row>
    <row r="867">
      <c r="B867" s="7" t="s">
        <v>386</v>
      </c>
      <c r="C867" s="19"/>
      <c r="D867" s="19"/>
      <c r="E867" s="19"/>
      <c r="F867" s="19"/>
      <c r="G867" s="19"/>
      <c r="H867" s="19"/>
      <c r="I867" s="19"/>
      <c r="J867" s="19"/>
      <c r="K867" s="19"/>
      <c r="L867" s="19"/>
      <c r="M867" s="19"/>
      <c r="N867" s="19"/>
      <c r="O867" s="19"/>
      <c r="P867" s="19"/>
      <c r="Q867" s="19"/>
      <c r="R867" s="19"/>
      <c r="S867" s="19"/>
      <c r="T867" s="19"/>
      <c r="U867" s="19"/>
      <c r="V867" s="19"/>
      <c r="W867" s="19"/>
      <c r="X867" s="19"/>
      <c r="Y867" s="19"/>
      <c r="Z867" s="19"/>
      <c r="AA867" s="19"/>
      <c r="AB867" s="19"/>
      <c r="AC867" s="19"/>
      <c r="AD867" s="19"/>
      <c r="AE867" s="19"/>
      <c r="AF867" s="19"/>
      <c r="AG867" s="19"/>
      <c r="AH867" s="19"/>
      <c r="AI867" s="19"/>
      <c r="AJ867" s="19"/>
      <c r="AK867" s="19"/>
      <c r="AL867" s="19"/>
      <c r="AM867" s="19"/>
      <c r="AN867" s="19"/>
      <c r="AO867" s="19"/>
      <c r="AP867" s="19"/>
      <c r="AQ867" s="19"/>
      <c r="AR867" s="19"/>
      <c r="AS867" s="19"/>
      <c r="AT867" s="19"/>
      <c r="AU867" s="19"/>
      <c r="AV867" s="19"/>
      <c r="AW867" s="19"/>
      <c r="AX867" s="19"/>
    </row>
    <row r="868">
      <c r="B868" s="23" t="s">
        <v>79</v>
      </c>
      <c r="C868" s="19"/>
      <c r="D868" s="19"/>
      <c r="E868" s="19"/>
      <c r="F868" s="19"/>
      <c r="G868" s="19"/>
      <c r="H868" s="19"/>
      <c r="I868" s="19"/>
      <c r="J868" s="19"/>
      <c r="K868" s="19"/>
      <c r="L868" s="19"/>
      <c r="M868" s="19"/>
      <c r="N868" s="19"/>
      <c r="O868" s="19"/>
      <c r="P868" s="19"/>
      <c r="Q868" s="19"/>
      <c r="R868" s="19"/>
      <c r="S868" s="19"/>
      <c r="T868" s="19"/>
      <c r="U868" s="19"/>
      <c r="V868" s="19"/>
      <c r="W868" s="19"/>
      <c r="X868" s="19"/>
      <c r="Y868" s="19"/>
      <c r="Z868" s="19"/>
      <c r="AA868" s="19"/>
      <c r="AB868" s="19"/>
      <c r="AC868" s="19"/>
      <c r="AD868" s="19"/>
      <c r="AE868" s="19"/>
      <c r="AF868" s="19"/>
      <c r="AG868" s="19"/>
      <c r="AH868" s="19"/>
      <c r="AI868" s="19"/>
      <c r="AJ868" s="19"/>
      <c r="AK868" s="19"/>
      <c r="AL868" s="19"/>
      <c r="AM868" s="19"/>
      <c r="AN868" s="19"/>
      <c r="AO868" s="19"/>
      <c r="AP868" s="19"/>
      <c r="AQ868" s="19"/>
      <c r="AR868" s="19"/>
      <c r="AS868" s="19"/>
      <c r="AT868" s="19"/>
      <c r="AU868" s="19"/>
      <c r="AV868" s="19"/>
      <c r="AW868" s="19"/>
      <c r="AX868" s="19"/>
    </row>
    <row r="869">
      <c r="B869" t="s">
        <v>253</v>
      </c>
      <c r="C869" s="19" t="n">
        <v>0.0109493593715025</v>
      </c>
      <c r="D869" s="19" t="n">
        <v>0.015276540860651</v>
      </c>
      <c r="E869" s="19" t="n">
        <v>0.0143531412530356</v>
      </c>
      <c r="F869" s="19" t="n">
        <v>0.00845570849371671</v>
      </c>
      <c r="G869" s="19" t="n">
        <v>0.00607783330431555</v>
      </c>
      <c r="H869" s="19" t="n">
        <v>0.00701625384616134</v>
      </c>
      <c r="I869" s="19" t="n">
        <v>0.0139454074273061</v>
      </c>
      <c r="J869" s="19"/>
      <c r="K869" s="19" t="n">
        <v>0.0133977590129907</v>
      </c>
      <c r="L869" s="19" t="n">
        <v>0.00857264731799063</v>
      </c>
      <c r="M869" s="19"/>
      <c r="N869" s="19" t="n">
        <v>0.00393501996073025</v>
      </c>
      <c r="O869" s="19" t="n">
        <v>0.0230348446452352</v>
      </c>
      <c r="P869" s="19" t="n">
        <v>0.00522214966619553</v>
      </c>
      <c r="Q869" s="19" t="n">
        <v>0</v>
      </c>
      <c r="R869" s="19" t="n">
        <v>0.0198652177516108</v>
      </c>
      <c r="S869" s="19" t="n">
        <v>0</v>
      </c>
      <c r="T869" s="19" t="n">
        <v>0.00657454832458181</v>
      </c>
      <c r="U869" s="19" t="n">
        <v>0</v>
      </c>
      <c r="V869" s="19" t="n">
        <v>0.014096569127834</v>
      </c>
      <c r="W869" s="19" t="n">
        <v>0.0170442960231856</v>
      </c>
      <c r="X869" s="19" t="n">
        <v>0.0195099630424972</v>
      </c>
      <c r="Y869" s="19" t="n">
        <v>0.0337038968354668</v>
      </c>
      <c r="Z869" s="19"/>
      <c r="AA869" s="19" t="n">
        <v>0.00356298464751052</v>
      </c>
      <c r="AB869" s="19" t="n">
        <v>0.00555312070950415</v>
      </c>
      <c r="AC869" s="19" t="n">
        <v>0.0214143770901321</v>
      </c>
      <c r="AD869" s="19" t="n">
        <v>0.0156031783517839</v>
      </c>
      <c r="AE869" s="19"/>
      <c r="AF869" s="19" t="n">
        <v>0.0129147519775697</v>
      </c>
      <c r="AG869" s="19" t="n">
        <v>0.00923390499724153</v>
      </c>
      <c r="AH869" s="19" t="n">
        <v>0.0157298969689009</v>
      </c>
      <c r="AI869" s="19" t="n">
        <v>0.0100431353805447</v>
      </c>
      <c r="AJ869" s="19" t="n">
        <v>0</v>
      </c>
      <c r="AK869" s="19" t="n">
        <v>0.0145929754442246</v>
      </c>
      <c r="AL869" s="19" t="n">
        <v>0.0145297508767857</v>
      </c>
      <c r="AM869" s="19" t="n">
        <v>0</v>
      </c>
      <c r="AN869" s="19" t="n">
        <v>0.014924642893704</v>
      </c>
      <c r="AO869" s="19" t="n">
        <v>0.0199482697353056</v>
      </c>
      <c r="AP869" s="19" t="n">
        <v>0.0291516560010116</v>
      </c>
      <c r="AQ869" s="19" t="n">
        <v>0</v>
      </c>
      <c r="AR869" s="19" t="n">
        <v>0</v>
      </c>
      <c r="AS869" s="19" t="n">
        <v>0</v>
      </c>
      <c r="AT869" s="19" t="n">
        <v>0</v>
      </c>
      <c r="AU869" s="19" t="n">
        <v>0</v>
      </c>
      <c r="AV869" s="19" t="n">
        <v>0</v>
      </c>
      <c r="AW869" s="19" t="n">
        <v>0</v>
      </c>
      <c r="AX869" s="19" t="n">
        <v>0</v>
      </c>
    </row>
    <row r="870">
      <c r="B870" t="s">
        <v>378</v>
      </c>
      <c r="C870" s="19" t="n">
        <v>0.0234386759391792</v>
      </c>
      <c r="D870" s="19" t="n">
        <v>0.0325992364235887</v>
      </c>
      <c r="E870" s="19" t="n">
        <v>0.026218259600836</v>
      </c>
      <c r="F870" s="19" t="n">
        <v>0.0221775971450619</v>
      </c>
      <c r="G870" s="19" t="n">
        <v>0.0249098258814823</v>
      </c>
      <c r="H870" s="19" t="n">
        <v>0.0283037386941858</v>
      </c>
      <c r="I870" s="19" t="n">
        <v>0.0117046616482649</v>
      </c>
      <c r="J870" s="19"/>
      <c r="K870" s="19" t="n">
        <v>0.0250802916370427</v>
      </c>
      <c r="L870" s="19" t="n">
        <v>0.021860625445352</v>
      </c>
      <c r="M870" s="19"/>
      <c r="N870" s="19" t="n">
        <v>0.0176665245365452</v>
      </c>
      <c r="O870" s="19" t="n">
        <v>0.0327672869458876</v>
      </c>
      <c r="P870" s="19" t="n">
        <v>0.0363687645003361</v>
      </c>
      <c r="Q870" s="19" t="n">
        <v>0.00525992019035151</v>
      </c>
      <c r="R870" s="19" t="n">
        <v>0.0206701302415181</v>
      </c>
      <c r="S870" s="19" t="n">
        <v>0.0307422182027984</v>
      </c>
      <c r="T870" s="19" t="n">
        <v>0.017475801259928</v>
      </c>
      <c r="U870" s="19" t="n">
        <v>0.0369162145372811</v>
      </c>
      <c r="V870" s="19" t="n">
        <v>0.0328647002982158</v>
      </c>
      <c r="W870" s="19" t="n">
        <v>0.0228966580506044</v>
      </c>
      <c r="X870" s="19" t="n">
        <v>0</v>
      </c>
      <c r="Y870" s="19" t="n">
        <v>0.0187347337480904</v>
      </c>
      <c r="Z870" s="19"/>
      <c r="AA870" s="19" t="n">
        <v>0.0276648963794338</v>
      </c>
      <c r="AB870" s="19" t="n">
        <v>0.0168229158897913</v>
      </c>
      <c r="AC870" s="19" t="n">
        <v>0.02554193299257</v>
      </c>
      <c r="AD870" s="19" t="n">
        <v>0.0244936675741442</v>
      </c>
      <c r="AE870" s="19"/>
      <c r="AF870" s="19" t="n">
        <v>0.0480194928792144</v>
      </c>
      <c r="AG870" s="19" t="n">
        <v>0.017345401721835</v>
      </c>
      <c r="AH870" s="19" t="n">
        <v>0.0294390471010484</v>
      </c>
      <c r="AI870" s="19" t="n">
        <v>0.0289242092452952</v>
      </c>
      <c r="AJ870" s="19" t="n">
        <v>0.0156315353694124</v>
      </c>
      <c r="AK870" s="19" t="n">
        <v>0.0439199585000698</v>
      </c>
      <c r="AL870" s="19" t="n">
        <v>0.0069097197988416</v>
      </c>
      <c r="AM870" s="19" t="n">
        <v>0</v>
      </c>
      <c r="AN870" s="19" t="n">
        <v>0.0222789239407709</v>
      </c>
      <c r="AO870" s="19" t="n">
        <v>0.0188495154267231</v>
      </c>
      <c r="AP870" s="19" t="n">
        <v>0.0526987456228305</v>
      </c>
      <c r="AQ870" s="19" t="n">
        <v>0.0322808852301598</v>
      </c>
      <c r="AR870" s="19" t="n">
        <v>0</v>
      </c>
      <c r="AS870" s="19" t="n">
        <v>0</v>
      </c>
      <c r="AT870" s="19" t="n">
        <v>0</v>
      </c>
      <c r="AU870" s="19" t="n">
        <v>0.495619982425437</v>
      </c>
      <c r="AV870" s="19" t="n">
        <v>0</v>
      </c>
      <c r="AW870" s="19" t="n">
        <v>0</v>
      </c>
      <c r="AX870" s="19" t="n">
        <v>0</v>
      </c>
    </row>
    <row r="871">
      <c r="B871" t="s">
        <v>379</v>
      </c>
      <c r="C871" s="19" t="n">
        <v>0.041249482342812</v>
      </c>
      <c r="D871" s="19" t="n">
        <v>0.080889593236415</v>
      </c>
      <c r="E871" s="19" t="n">
        <v>0.0551118392788665</v>
      </c>
      <c r="F871" s="19" t="n">
        <v>0.0475811110249418</v>
      </c>
      <c r="G871" s="19" t="n">
        <v>0.0230188397098345</v>
      </c>
      <c r="H871" s="19" t="n">
        <v>0.0416338139173394</v>
      </c>
      <c r="I871" s="19" t="n">
        <v>0.0132722238966232</v>
      </c>
      <c r="J871" s="19"/>
      <c r="K871" s="19" t="n">
        <v>0.0491333026686003</v>
      </c>
      <c r="L871" s="19" t="n">
        <v>0.0336022654813021</v>
      </c>
      <c r="M871" s="19"/>
      <c r="N871" s="19" t="n">
        <v>0.0708678692388327</v>
      </c>
      <c r="O871" s="19" t="n">
        <v>0.0257983398434335</v>
      </c>
      <c r="P871" s="19" t="n">
        <v>0.0116553010028011</v>
      </c>
      <c r="Q871" s="19" t="n">
        <v>0.0328803255237526</v>
      </c>
      <c r="R871" s="19" t="n">
        <v>0.0254063352674996</v>
      </c>
      <c r="S871" s="19" t="n">
        <v>0.0386969002737097</v>
      </c>
      <c r="T871" s="19" t="n">
        <v>0.0599972309157613</v>
      </c>
      <c r="U871" s="19" t="n">
        <v>0.0586626080359744</v>
      </c>
      <c r="V871" s="19" t="n">
        <v>0.0493192423250969</v>
      </c>
      <c r="W871" s="19" t="n">
        <v>0.0347979706888111</v>
      </c>
      <c r="X871" s="19" t="n">
        <v>0.0503723759740079</v>
      </c>
      <c r="Y871" s="19" t="n">
        <v>0.0200562895012613</v>
      </c>
      <c r="Z871" s="19"/>
      <c r="AA871" s="19" t="n">
        <v>0.0348527000145218</v>
      </c>
      <c r="AB871" s="19" t="n">
        <v>0.0351250601371969</v>
      </c>
      <c r="AC871" s="19" t="n">
        <v>0.0617853383007298</v>
      </c>
      <c r="AD871" s="19" t="n">
        <v>0.0374969622981361</v>
      </c>
      <c r="AE871" s="19"/>
      <c r="AF871" s="19" t="n">
        <v>0.0658368809793513</v>
      </c>
      <c r="AG871" s="19" t="n">
        <v>0.0182107617024971</v>
      </c>
      <c r="AH871" s="19" t="n">
        <v>0.0295963407977033</v>
      </c>
      <c r="AI871" s="19" t="n">
        <v>0.0833360880896256</v>
      </c>
      <c r="AJ871" s="19" t="n">
        <v>0.0472826042749802</v>
      </c>
      <c r="AK871" s="19" t="n">
        <v>0.0454694111297578</v>
      </c>
      <c r="AL871" s="19" t="n">
        <v>0.0741178207763638</v>
      </c>
      <c r="AM871" s="19" t="n">
        <v>0</v>
      </c>
      <c r="AN871" s="19" t="n">
        <v>0.029852723926462</v>
      </c>
      <c r="AO871" s="19" t="n">
        <v>0.0683293325035609</v>
      </c>
      <c r="AP871" s="19" t="n">
        <v>0.0255535899003658</v>
      </c>
      <c r="AQ871" s="19" t="n">
        <v>0.0695146952908353</v>
      </c>
      <c r="AR871" s="19" t="n">
        <v>0.100638579105013</v>
      </c>
      <c r="AS871" s="19" t="n">
        <v>0.217621145529529</v>
      </c>
      <c r="AT871" s="19" t="n">
        <v>0</v>
      </c>
      <c r="AU871" s="19" t="n">
        <v>0</v>
      </c>
      <c r="AV871" s="19" t="n">
        <v>0</v>
      </c>
      <c r="AW871" s="19" t="n">
        <v>0</v>
      </c>
      <c r="AX871" s="19" t="n">
        <v>0</v>
      </c>
    </row>
    <row r="872">
      <c r="B872" t="s">
        <v>380</v>
      </c>
      <c r="C872" s="19" t="n">
        <v>0.17196877517544</v>
      </c>
      <c r="D872" s="19" t="n">
        <v>0.229078192328096</v>
      </c>
      <c r="E872" s="19" t="n">
        <v>0.179506166365262</v>
      </c>
      <c r="F872" s="19" t="n">
        <v>0.180983479664762</v>
      </c>
      <c r="G872" s="19" t="n">
        <v>0.194096045665855</v>
      </c>
      <c r="H872" s="19" t="n">
        <v>0.163786752678168</v>
      </c>
      <c r="I872" s="19" t="n">
        <v>0.108403160795481</v>
      </c>
      <c r="J872" s="19"/>
      <c r="K872" s="19" t="n">
        <v>0.182822978691074</v>
      </c>
      <c r="L872" s="19" t="n">
        <v>0.161551222279323</v>
      </c>
      <c r="M872" s="19"/>
      <c r="N872" s="19" t="n">
        <v>0.155628532608441</v>
      </c>
      <c r="O872" s="19" t="n">
        <v>0.132548667589996</v>
      </c>
      <c r="P872" s="19" t="n">
        <v>0.138991253290661</v>
      </c>
      <c r="Q872" s="19" t="n">
        <v>0.177741536447633</v>
      </c>
      <c r="R872" s="19" t="n">
        <v>0.131777522880436</v>
      </c>
      <c r="S872" s="19" t="n">
        <v>0.220525124618818</v>
      </c>
      <c r="T872" s="19" t="n">
        <v>0.163821791989984</v>
      </c>
      <c r="U872" s="19" t="n">
        <v>0.171316356707928</v>
      </c>
      <c r="V872" s="19" t="n">
        <v>0.233372683880316</v>
      </c>
      <c r="W872" s="19" t="n">
        <v>0.183028063418696</v>
      </c>
      <c r="X872" s="19" t="n">
        <v>0.18634189237742</v>
      </c>
      <c r="Y872" s="19" t="n">
        <v>0.177605681098312</v>
      </c>
      <c r="Z872" s="19"/>
      <c r="AA872" s="19" t="n">
        <v>0.136080335426354</v>
      </c>
      <c r="AB872" s="19" t="n">
        <v>0.181515059256818</v>
      </c>
      <c r="AC872" s="19" t="n">
        <v>0.201520169747222</v>
      </c>
      <c r="AD872" s="19" t="n">
        <v>0.177227949759014</v>
      </c>
      <c r="AE872" s="19"/>
      <c r="AF872" s="19" t="n">
        <v>0.20165418999104</v>
      </c>
      <c r="AG872" s="19" t="n">
        <v>0.155810007380381</v>
      </c>
      <c r="AH872" s="19" t="n">
        <v>0.148225997017909</v>
      </c>
      <c r="AI872" s="19" t="n">
        <v>0.142059753916997</v>
      </c>
      <c r="AJ872" s="19" t="n">
        <v>0.325595400885712</v>
      </c>
      <c r="AK872" s="19" t="n">
        <v>0.164307185725899</v>
      </c>
      <c r="AL872" s="19" t="n">
        <v>0.160313347227661</v>
      </c>
      <c r="AM872" s="19" t="n">
        <v>0</v>
      </c>
      <c r="AN872" s="19" t="n">
        <v>0.156548395500135</v>
      </c>
      <c r="AO872" s="19" t="n">
        <v>0.198369226255072</v>
      </c>
      <c r="AP872" s="19" t="n">
        <v>0.233937641524258</v>
      </c>
      <c r="AQ872" s="19" t="n">
        <v>0.208823786518439</v>
      </c>
      <c r="AR872" s="19" t="n">
        <v>0.0931682180630158</v>
      </c>
      <c r="AS872" s="19" t="n">
        <v>0.0877207170025964</v>
      </c>
      <c r="AT872" s="19" t="n">
        <v>0.296096190633258</v>
      </c>
      <c r="AU872" s="19" t="n">
        <v>0.504380017574563</v>
      </c>
      <c r="AV872" s="19" t="n">
        <v>0</v>
      </c>
      <c r="AW872" s="19" t="n">
        <v>0</v>
      </c>
      <c r="AX872" s="19" t="n">
        <v>0.277914084528257</v>
      </c>
    </row>
    <row r="873">
      <c r="B873" t="s">
        <v>381</v>
      </c>
      <c r="C873" s="19" t="n">
        <v>0.25309909090113</v>
      </c>
      <c r="D873" s="19" t="n">
        <v>0.204477180301481</v>
      </c>
      <c r="E873" s="19" t="n">
        <v>0.269427915541494</v>
      </c>
      <c r="F873" s="19" t="n">
        <v>0.252304956846717</v>
      </c>
      <c r="G873" s="19" t="n">
        <v>0.265304517364849</v>
      </c>
      <c r="H873" s="19" t="n">
        <v>0.262880469359788</v>
      </c>
      <c r="I873" s="19" t="n">
        <v>0.256059118353937</v>
      </c>
      <c r="J873" s="19"/>
      <c r="K873" s="19" t="n">
        <v>0.257854115354673</v>
      </c>
      <c r="L873" s="19" t="n">
        <v>0.248706518916623</v>
      </c>
      <c r="M873" s="19"/>
      <c r="N873" s="19" t="n">
        <v>0.187533646872014</v>
      </c>
      <c r="O873" s="19" t="n">
        <v>0.285165176498394</v>
      </c>
      <c r="P873" s="19" t="n">
        <v>0.268162242832378</v>
      </c>
      <c r="Q873" s="19" t="n">
        <v>0.23183935205713</v>
      </c>
      <c r="R873" s="19" t="n">
        <v>0.291120065873851</v>
      </c>
      <c r="S873" s="19" t="n">
        <v>0.299507076647163</v>
      </c>
      <c r="T873" s="19" t="n">
        <v>0.252968713845309</v>
      </c>
      <c r="U873" s="19" t="n">
        <v>0.181837868018112</v>
      </c>
      <c r="V873" s="19" t="n">
        <v>0.237277876816682</v>
      </c>
      <c r="W873" s="19" t="n">
        <v>0.25398061050876</v>
      </c>
      <c r="X873" s="19" t="n">
        <v>0.284934696309349</v>
      </c>
      <c r="Y873" s="19" t="n">
        <v>0.31302305308214</v>
      </c>
      <c r="Z873" s="19"/>
      <c r="AA873" s="19" t="n">
        <v>0.25197812331907</v>
      </c>
      <c r="AB873" s="19" t="n">
        <v>0.237061098185458</v>
      </c>
      <c r="AC873" s="19" t="n">
        <v>0.246042247043547</v>
      </c>
      <c r="AD873" s="19" t="n">
        <v>0.279805350432347</v>
      </c>
      <c r="AE873" s="19"/>
      <c r="AF873" s="19" t="n">
        <v>0.280845737192169</v>
      </c>
      <c r="AG873" s="19" t="n">
        <v>0.264876423065361</v>
      </c>
      <c r="AH873" s="19" t="n">
        <v>0.239376217903369</v>
      </c>
      <c r="AI873" s="19" t="n">
        <v>0.244235370326386</v>
      </c>
      <c r="AJ873" s="19" t="n">
        <v>0.198057019032487</v>
      </c>
      <c r="AK873" s="19" t="n">
        <v>0.133876593638057</v>
      </c>
      <c r="AL873" s="19" t="n">
        <v>0.277238832191514</v>
      </c>
      <c r="AM873" s="19" t="n">
        <v>0</v>
      </c>
      <c r="AN873" s="19" t="n">
        <v>0.299629229609614</v>
      </c>
      <c r="AO873" s="19" t="n">
        <v>0.24314049744661</v>
      </c>
      <c r="AP873" s="19" t="n">
        <v>0.129525157107629</v>
      </c>
      <c r="AQ873" s="19" t="n">
        <v>0.258933716439608</v>
      </c>
      <c r="AR873" s="19" t="n">
        <v>0.291218780411146</v>
      </c>
      <c r="AS873" s="19" t="n">
        <v>0</v>
      </c>
      <c r="AT873" s="19" t="n">
        <v>0.389102592068026</v>
      </c>
      <c r="AU873" s="19" t="n">
        <v>0</v>
      </c>
      <c r="AV873" s="19" t="n">
        <v>0</v>
      </c>
      <c r="AW873" s="19" t="n">
        <v>0.381473957467181</v>
      </c>
      <c r="AX873" s="19" t="n">
        <v>0</v>
      </c>
    </row>
    <row r="874">
      <c r="B874" t="s">
        <v>382</v>
      </c>
      <c r="C874" s="19" t="n">
        <v>0.257241200020999</v>
      </c>
      <c r="D874" s="19" t="n">
        <v>0.213126636375146</v>
      </c>
      <c r="E874" s="19" t="n">
        <v>0.241888055973022</v>
      </c>
      <c r="F874" s="19" t="n">
        <v>0.236495248762239</v>
      </c>
      <c r="G874" s="19" t="n">
        <v>0.263476184532475</v>
      </c>
      <c r="H874" s="19" t="n">
        <v>0.249315511741653</v>
      </c>
      <c r="I874" s="19" t="n">
        <v>0.315857328088454</v>
      </c>
      <c r="J874" s="19"/>
      <c r="K874" s="19" t="n">
        <v>0.263641454471443</v>
      </c>
      <c r="L874" s="19" t="n">
        <v>0.250285594690592</v>
      </c>
      <c r="M874" s="19"/>
      <c r="N874" s="19" t="n">
        <v>0.259026899206692</v>
      </c>
      <c r="O874" s="19" t="n">
        <v>0.287055773210506</v>
      </c>
      <c r="P874" s="19" t="n">
        <v>0.274672369311301</v>
      </c>
      <c r="Q874" s="19" t="n">
        <v>0.244720613396342</v>
      </c>
      <c r="R874" s="19" t="n">
        <v>0.298930189356395</v>
      </c>
      <c r="S874" s="19" t="n">
        <v>0.20702498773469</v>
      </c>
      <c r="T874" s="19" t="n">
        <v>0.252146662619165</v>
      </c>
      <c r="U874" s="19" t="n">
        <v>0.265525885751145</v>
      </c>
      <c r="V874" s="19" t="n">
        <v>0.223009163641536</v>
      </c>
      <c r="W874" s="19" t="n">
        <v>0.257877203152677</v>
      </c>
      <c r="X874" s="19" t="n">
        <v>0.265885175741056</v>
      </c>
      <c r="Y874" s="19" t="n">
        <v>0.276224841004487</v>
      </c>
      <c r="Z874" s="19"/>
      <c r="AA874" s="19" t="n">
        <v>0.274279926517818</v>
      </c>
      <c r="AB874" s="19" t="n">
        <v>0.287093738542972</v>
      </c>
      <c r="AC874" s="19" t="n">
        <v>0.244175501253963</v>
      </c>
      <c r="AD874" s="19" t="n">
        <v>0.216192790344383</v>
      </c>
      <c r="AE874" s="19"/>
      <c r="AF874" s="19" t="n">
        <v>0.249190262863214</v>
      </c>
      <c r="AG874" s="19" t="n">
        <v>0.290550515485987</v>
      </c>
      <c r="AH874" s="19" t="n">
        <v>0.244048400024145</v>
      </c>
      <c r="AI874" s="19" t="n">
        <v>0.311649299458742</v>
      </c>
      <c r="AJ874" s="19" t="n">
        <v>0.160204481385543</v>
      </c>
      <c r="AK874" s="19" t="n">
        <v>0.297658271384885</v>
      </c>
      <c r="AL874" s="19" t="n">
        <v>0.230636666638356</v>
      </c>
      <c r="AM874" s="19" t="n">
        <v>0.534445761093102</v>
      </c>
      <c r="AN874" s="19" t="n">
        <v>0.20793124785473</v>
      </c>
      <c r="AO874" s="19" t="n">
        <v>0.179687235366182</v>
      </c>
      <c r="AP874" s="19" t="n">
        <v>0.282854779642547</v>
      </c>
      <c r="AQ874" s="19" t="n">
        <v>0.202951595335266</v>
      </c>
      <c r="AR874" s="19" t="n">
        <v>0.288350260581418</v>
      </c>
      <c r="AS874" s="19" t="n">
        <v>0.289333787178208</v>
      </c>
      <c r="AT874" s="19" t="n">
        <v>0</v>
      </c>
      <c r="AU874" s="19" t="n">
        <v>0</v>
      </c>
      <c r="AV874" s="19" t="n">
        <v>0.840666030857163</v>
      </c>
      <c r="AW874" s="19" t="n">
        <v>0.294727388085214</v>
      </c>
      <c r="AX874" s="19" t="n">
        <v>0</v>
      </c>
    </row>
    <row r="875">
      <c r="B875" t="s">
        <v>383</v>
      </c>
      <c r="C875" s="19" t="n">
        <v>0.206412677910922</v>
      </c>
      <c r="D875" s="19" t="n">
        <v>0.161145838065799</v>
      </c>
      <c r="E875" s="19" t="n">
        <v>0.189592602162775</v>
      </c>
      <c r="F875" s="19" t="n">
        <v>0.196668037072911</v>
      </c>
      <c r="G875" s="19" t="n">
        <v>0.198198045705757</v>
      </c>
      <c r="H875" s="19" t="n">
        <v>0.210806496058838</v>
      </c>
      <c r="I875" s="19" t="n">
        <v>0.261543554736164</v>
      </c>
      <c r="J875" s="19"/>
      <c r="K875" s="19" t="n">
        <v>0.189498468291687</v>
      </c>
      <c r="L875" s="19" t="n">
        <v>0.223103233787413</v>
      </c>
      <c r="M875" s="19"/>
      <c r="N875" s="19" t="n">
        <v>0.266296087448403</v>
      </c>
      <c r="O875" s="19" t="n">
        <v>0.170090620123569</v>
      </c>
      <c r="P875" s="19" t="n">
        <v>0.229756245275478</v>
      </c>
      <c r="Q875" s="19" t="n">
        <v>0.264314404734958</v>
      </c>
      <c r="R875" s="19" t="n">
        <v>0.206152706709</v>
      </c>
      <c r="S875" s="19" t="n">
        <v>0.177818165392088</v>
      </c>
      <c r="T875" s="19" t="n">
        <v>0.200747344634376</v>
      </c>
      <c r="U875" s="19" t="n">
        <v>0.233033261647472</v>
      </c>
      <c r="V875" s="19" t="n">
        <v>0.191440081807753</v>
      </c>
      <c r="W875" s="19" t="n">
        <v>0.180022051574644</v>
      </c>
      <c r="X875" s="19" t="n">
        <v>0.162038688347889</v>
      </c>
      <c r="Y875" s="19" t="n">
        <v>0.122509246627888</v>
      </c>
      <c r="Z875" s="19"/>
      <c r="AA875" s="19" t="n">
        <v>0.251160769451048</v>
      </c>
      <c r="AB875" s="19" t="n">
        <v>0.197936876652196</v>
      </c>
      <c r="AC875" s="19" t="n">
        <v>0.176950291977817</v>
      </c>
      <c r="AD875" s="19" t="n">
        <v>0.192173003088641</v>
      </c>
      <c r="AE875" s="19"/>
      <c r="AF875" s="19" t="n">
        <v>0.141538684117441</v>
      </c>
      <c r="AG875" s="19" t="n">
        <v>0.215829894624193</v>
      </c>
      <c r="AH875" s="19" t="n">
        <v>0.247343380871752</v>
      </c>
      <c r="AI875" s="19" t="n">
        <v>0.179752143582409</v>
      </c>
      <c r="AJ875" s="19" t="n">
        <v>0.0871331578424086</v>
      </c>
      <c r="AK875" s="19" t="n">
        <v>0.258742396227426</v>
      </c>
      <c r="AL875" s="19" t="n">
        <v>0.213942528401438</v>
      </c>
      <c r="AM875" s="19" t="n">
        <v>0.465554238906898</v>
      </c>
      <c r="AN875" s="19" t="n">
        <v>0.254630958719764</v>
      </c>
      <c r="AO875" s="19" t="n">
        <v>0.20099338759336</v>
      </c>
      <c r="AP875" s="19" t="n">
        <v>0.219749481195892</v>
      </c>
      <c r="AQ875" s="19" t="n">
        <v>0.162086362789631</v>
      </c>
      <c r="AR875" s="19" t="n">
        <v>0.226624161839408</v>
      </c>
      <c r="AS875" s="19" t="n">
        <v>0.310273252291826</v>
      </c>
      <c r="AT875" s="19" t="n">
        <v>0</v>
      </c>
      <c r="AU875" s="19" t="n">
        <v>0</v>
      </c>
      <c r="AV875" s="19" t="n">
        <v>0.159333969142837</v>
      </c>
      <c r="AW875" s="19" t="n">
        <v>0.323798654447605</v>
      </c>
      <c r="AX875" s="19" t="n">
        <v>0.722085915471743</v>
      </c>
    </row>
    <row r="876">
      <c r="B876" t="s">
        <v>242</v>
      </c>
      <c r="C876" s="19" t="n">
        <v>0.0356407383380156</v>
      </c>
      <c r="D876" s="19" t="n">
        <v>0.0634067824088237</v>
      </c>
      <c r="E876" s="19" t="n">
        <v>0.0239020198247076</v>
      </c>
      <c r="F876" s="19" t="n">
        <v>0.05533386098965</v>
      </c>
      <c r="G876" s="19" t="n">
        <v>0.024918707835432</v>
      </c>
      <c r="H876" s="19" t="n">
        <v>0.0362569637038669</v>
      </c>
      <c r="I876" s="19" t="n">
        <v>0.0192145450537698</v>
      </c>
      <c r="J876" s="19"/>
      <c r="K876" s="19" t="n">
        <v>0.0185716298724898</v>
      </c>
      <c r="L876" s="19" t="n">
        <v>0.0523178920814047</v>
      </c>
      <c r="M876" s="19"/>
      <c r="N876" s="19" t="n">
        <v>0.039045420128342</v>
      </c>
      <c r="O876" s="19" t="n">
        <v>0.0435392911429789</v>
      </c>
      <c r="P876" s="19" t="n">
        <v>0.03517167412085</v>
      </c>
      <c r="Q876" s="19" t="n">
        <v>0.0432438476498331</v>
      </c>
      <c r="R876" s="19" t="n">
        <v>0.00607783191968993</v>
      </c>
      <c r="S876" s="19" t="n">
        <v>0.0256855271307323</v>
      </c>
      <c r="T876" s="19" t="n">
        <v>0.0462679064108948</v>
      </c>
      <c r="U876" s="19" t="n">
        <v>0.052707805302087</v>
      </c>
      <c r="V876" s="19" t="n">
        <v>0.0186196821025667</v>
      </c>
      <c r="W876" s="19" t="n">
        <v>0.0503531465826218</v>
      </c>
      <c r="X876" s="19" t="n">
        <v>0.03091720820778</v>
      </c>
      <c r="Y876" s="19" t="n">
        <v>0.038142258102354</v>
      </c>
      <c r="Z876" s="19"/>
      <c r="AA876" s="19" t="n">
        <v>0.0204202642442436</v>
      </c>
      <c r="AB876" s="19" t="n">
        <v>0.0388921306260639</v>
      </c>
      <c r="AC876" s="19" t="n">
        <v>0.0225701415940196</v>
      </c>
      <c r="AD876" s="19" t="n">
        <v>0.0570070981515509</v>
      </c>
      <c r="AE876" s="19"/>
      <c r="AF876" s="19" t="n">
        <v>0</v>
      </c>
      <c r="AG876" s="19" t="n">
        <v>0.0281430910225031</v>
      </c>
      <c r="AH876" s="19" t="n">
        <v>0.0462407193151727</v>
      </c>
      <c r="AI876" s="19" t="n">
        <v>0</v>
      </c>
      <c r="AJ876" s="19" t="n">
        <v>0.166095801209456</v>
      </c>
      <c r="AK876" s="19" t="n">
        <v>0.0414332079496802</v>
      </c>
      <c r="AL876" s="19" t="n">
        <v>0.0223113340890401</v>
      </c>
      <c r="AM876" s="19" t="n">
        <v>0</v>
      </c>
      <c r="AN876" s="19" t="n">
        <v>0.0142038775548194</v>
      </c>
      <c r="AO876" s="19" t="n">
        <v>0.0706825356731863</v>
      </c>
      <c r="AP876" s="19" t="n">
        <v>0.026528949005466</v>
      </c>
      <c r="AQ876" s="19" t="n">
        <v>0.0654089583960602</v>
      </c>
      <c r="AR876" s="19" t="n">
        <v>0</v>
      </c>
      <c r="AS876" s="19" t="n">
        <v>0.0950510979978406</v>
      </c>
      <c r="AT876" s="19" t="n">
        <v>0.314801217298716</v>
      </c>
      <c r="AU876" s="19" t="n">
        <v>0</v>
      </c>
      <c r="AV876" s="19" t="n">
        <v>0</v>
      </c>
      <c r="AW876" s="19" t="n">
        <v>0</v>
      </c>
      <c r="AX876" s="19" t="n">
        <v>0</v>
      </c>
    </row>
    <row r="877">
      <c r="C877" s="19"/>
      <c r="D877" s="19"/>
      <c r="E877" s="19"/>
      <c r="F877" s="19"/>
      <c r="G877" s="19"/>
      <c r="H877" s="19"/>
      <c r="I877" s="19"/>
      <c r="J877" s="19"/>
      <c r="K877" s="19"/>
      <c r="L877" s="19"/>
      <c r="M877" s="19"/>
      <c r="N877" s="19"/>
      <c r="O877" s="19"/>
      <c r="P877" s="19"/>
      <c r="Q877" s="19"/>
      <c r="R877" s="19"/>
      <c r="S877" s="19"/>
      <c r="T877" s="19"/>
      <c r="U877" s="19"/>
      <c r="V877" s="19"/>
      <c r="W877" s="19"/>
      <c r="X877" s="19"/>
      <c r="Y877" s="19"/>
      <c r="Z877" s="19"/>
      <c r="AA877" s="19"/>
      <c r="AB877" s="19"/>
      <c r="AC877" s="19"/>
      <c r="AD877" s="19"/>
      <c r="AE877" s="19"/>
      <c r="AF877" s="19"/>
      <c r="AG877" s="19"/>
      <c r="AH877" s="19"/>
      <c r="AI877" s="19"/>
      <c r="AJ877" s="19"/>
      <c r="AK877" s="19"/>
      <c r="AL877" s="19"/>
      <c r="AM877" s="19"/>
      <c r="AN877" s="19"/>
      <c r="AO877" s="19"/>
      <c r="AP877" s="19"/>
      <c r="AQ877" s="19"/>
      <c r="AR877" s="19"/>
      <c r="AS877" s="19"/>
      <c r="AT877" s="19"/>
      <c r="AU877" s="19"/>
      <c r="AV877" s="19"/>
      <c r="AW877" s="19"/>
      <c r="AX877" s="19"/>
    </row>
    <row r="878">
      <c r="B878" s="7" t="s">
        <v>387</v>
      </c>
      <c r="C878" s="19"/>
      <c r="D878" s="19"/>
      <c r="E878" s="19"/>
      <c r="F878" s="19"/>
      <c r="G878" s="19"/>
      <c r="H878" s="19"/>
      <c r="I878" s="19"/>
      <c r="J878" s="19"/>
      <c r="K878" s="19"/>
      <c r="L878" s="19"/>
      <c r="M878" s="19"/>
      <c r="N878" s="19"/>
      <c r="O878" s="19"/>
      <c r="P878" s="19"/>
      <c r="Q878" s="19"/>
      <c r="R878" s="19"/>
      <c r="S878" s="19"/>
      <c r="T878" s="19"/>
      <c r="U878" s="19"/>
      <c r="V878" s="19"/>
      <c r="W878" s="19"/>
      <c r="X878" s="19"/>
      <c r="Y878" s="19"/>
      <c r="Z878" s="19"/>
      <c r="AA878" s="19"/>
      <c r="AB878" s="19"/>
      <c r="AC878" s="19"/>
      <c r="AD878" s="19"/>
      <c r="AE878" s="19"/>
      <c r="AF878" s="19"/>
      <c r="AG878" s="19"/>
      <c r="AH878" s="19"/>
      <c r="AI878" s="19"/>
      <c r="AJ878" s="19"/>
      <c r="AK878" s="19"/>
      <c r="AL878" s="19"/>
      <c r="AM878" s="19"/>
      <c r="AN878" s="19"/>
      <c r="AO878" s="19"/>
      <c r="AP878" s="19"/>
      <c r="AQ878" s="19"/>
      <c r="AR878" s="19"/>
      <c r="AS878" s="19"/>
      <c r="AT878" s="19"/>
      <c r="AU878" s="19"/>
      <c r="AV878" s="19"/>
      <c r="AW878" s="19"/>
      <c r="AX878" s="19"/>
    </row>
    <row r="879">
      <c r="B879" s="23" t="s">
        <v>79</v>
      </c>
      <c r="C879" s="19"/>
      <c r="D879" s="19"/>
      <c r="E879" s="19"/>
      <c r="F879" s="19"/>
      <c r="G879" s="19"/>
      <c r="H879" s="19"/>
      <c r="I879" s="19"/>
      <c r="J879" s="19"/>
      <c r="K879" s="19"/>
      <c r="L879" s="19"/>
      <c r="M879" s="19"/>
      <c r="N879" s="19"/>
      <c r="O879" s="19"/>
      <c r="P879" s="19"/>
      <c r="Q879" s="19"/>
      <c r="R879" s="19"/>
      <c r="S879" s="19"/>
      <c r="T879" s="19"/>
      <c r="U879" s="19"/>
      <c r="V879" s="19"/>
      <c r="W879" s="19"/>
      <c r="X879" s="19"/>
      <c r="Y879" s="19"/>
      <c r="Z879" s="19"/>
      <c r="AA879" s="19"/>
      <c r="AB879" s="19"/>
      <c r="AC879" s="19"/>
      <c r="AD879" s="19"/>
      <c r="AE879" s="19"/>
      <c r="AF879" s="19"/>
      <c r="AG879" s="19"/>
      <c r="AH879" s="19"/>
      <c r="AI879" s="19"/>
      <c r="AJ879" s="19"/>
      <c r="AK879" s="19"/>
      <c r="AL879" s="19"/>
      <c r="AM879" s="19"/>
      <c r="AN879" s="19"/>
      <c r="AO879" s="19"/>
      <c r="AP879" s="19"/>
      <c r="AQ879" s="19"/>
      <c r="AR879" s="19"/>
      <c r="AS879" s="19"/>
      <c r="AT879" s="19"/>
      <c r="AU879" s="19"/>
      <c r="AV879" s="19"/>
      <c r="AW879" s="19"/>
      <c r="AX879" s="19"/>
    </row>
    <row r="880">
      <c r="B880" t="s">
        <v>253</v>
      </c>
      <c r="C880" s="19" t="n">
        <v>0.0366075031426143</v>
      </c>
      <c r="D880" s="19" t="n">
        <v>0.0364497884304152</v>
      </c>
      <c r="E880" s="19" t="n">
        <v>0.0119804432549845</v>
      </c>
      <c r="F880" s="19" t="n">
        <v>0.0248530600342965</v>
      </c>
      <c r="G880" s="19" t="n">
        <v>0.0301506173372005</v>
      </c>
      <c r="H880" s="19" t="n">
        <v>0.0432016935351844</v>
      </c>
      <c r="I880" s="19" t="n">
        <v>0.0670651545553687</v>
      </c>
      <c r="J880" s="19"/>
      <c r="K880" s="19" t="n">
        <v>0.0389993602914629</v>
      </c>
      <c r="L880" s="19" t="n">
        <v>0.0343106272042096</v>
      </c>
      <c r="M880" s="19"/>
      <c r="N880" s="19" t="n">
        <v>0.0175937824706926</v>
      </c>
      <c r="O880" s="19" t="n">
        <v>0.0330257598623147</v>
      </c>
      <c r="P880" s="19" t="n">
        <v>0.0643521066346584</v>
      </c>
      <c r="Q880" s="19" t="n">
        <v>0.0263989746389145</v>
      </c>
      <c r="R880" s="19" t="n">
        <v>0.0383923272026135</v>
      </c>
      <c r="S880" s="19" t="n">
        <v>0.0382745742287137</v>
      </c>
      <c r="T880" s="19" t="n">
        <v>0.0353345646699515</v>
      </c>
      <c r="U880" s="19" t="n">
        <v>0.0103187148906645</v>
      </c>
      <c r="V880" s="19" t="n">
        <v>0.0291102710878395</v>
      </c>
      <c r="W880" s="19" t="n">
        <v>0.0514122330006249</v>
      </c>
      <c r="X880" s="19" t="n">
        <v>0.0604422102699462</v>
      </c>
      <c r="Y880" s="19" t="n">
        <v>0.0702330324179173</v>
      </c>
      <c r="Z880" s="19"/>
      <c r="AA880" s="19" t="n">
        <v>0.0266360777403252</v>
      </c>
      <c r="AB880" s="19" t="n">
        <v>0.0213961998472735</v>
      </c>
      <c r="AC880" s="19" t="n">
        <v>0.0391749840156869</v>
      </c>
      <c r="AD880" s="19" t="n">
        <v>0.0597536891969589</v>
      </c>
      <c r="AE880" s="19"/>
      <c r="AF880" s="19" t="n">
        <v>0.0138858428127234</v>
      </c>
      <c r="AG880" s="19" t="n">
        <v>0.0559927092201158</v>
      </c>
      <c r="AH880" s="19" t="n">
        <v>0.0077317592291711</v>
      </c>
      <c r="AI880" s="19" t="n">
        <v>0.0182362439889046</v>
      </c>
      <c r="AJ880" s="19" t="n">
        <v>0</v>
      </c>
      <c r="AK880" s="19" t="n">
        <v>0.0293969544934782</v>
      </c>
      <c r="AL880" s="19" t="n">
        <v>0.014169335360946</v>
      </c>
      <c r="AM880" s="19" t="n">
        <v>0</v>
      </c>
      <c r="AN880" s="19" t="n">
        <v>0.0296430101532015</v>
      </c>
      <c r="AO880" s="19" t="n">
        <v>0.046335107215804</v>
      </c>
      <c r="AP880" s="19" t="n">
        <v>0.0291516560010116</v>
      </c>
      <c r="AQ880" s="19" t="n">
        <v>0.0257640396897798</v>
      </c>
      <c r="AR880" s="19" t="n">
        <v>0.122057392965152</v>
      </c>
      <c r="AS880" s="19" t="n">
        <v>0</v>
      </c>
      <c r="AT880" s="19" t="n">
        <v>0</v>
      </c>
      <c r="AU880" s="19" t="n">
        <v>0</v>
      </c>
      <c r="AV880" s="19" t="n">
        <v>0</v>
      </c>
      <c r="AW880" s="19" t="n">
        <v>0</v>
      </c>
      <c r="AX880" s="19" t="n">
        <v>0</v>
      </c>
    </row>
    <row r="881">
      <c r="B881" t="s">
        <v>378</v>
      </c>
      <c r="C881" s="19" t="n">
        <v>0.0472868527972272</v>
      </c>
      <c r="D881" s="19" t="n">
        <v>0.036523697452954</v>
      </c>
      <c r="E881" s="19" t="n">
        <v>0.031916715664061</v>
      </c>
      <c r="F881" s="19" t="n">
        <v>0.0345241140509652</v>
      </c>
      <c r="G881" s="19" t="n">
        <v>0.0526543074280889</v>
      </c>
      <c r="H881" s="19" t="n">
        <v>0.0318522683639216</v>
      </c>
      <c r="I881" s="19" t="n">
        <v>0.0832009415773777</v>
      </c>
      <c r="J881" s="19"/>
      <c r="K881" s="19" t="n">
        <v>0.0527921554322481</v>
      </c>
      <c r="L881" s="19" t="n">
        <v>0.0419645673813204</v>
      </c>
      <c r="M881" s="19"/>
      <c r="N881" s="19" t="n">
        <v>0.0288149256706267</v>
      </c>
      <c r="O881" s="19" t="n">
        <v>0.044247894022585</v>
      </c>
      <c r="P881" s="19" t="n">
        <v>0.0365470633183406</v>
      </c>
      <c r="Q881" s="19" t="n">
        <v>0.0421398010538616</v>
      </c>
      <c r="R881" s="19" t="n">
        <v>0.0886778392981725</v>
      </c>
      <c r="S881" s="19" t="n">
        <v>0.0364175095882613</v>
      </c>
      <c r="T881" s="19" t="n">
        <v>0.0245873866037063</v>
      </c>
      <c r="U881" s="19" t="n">
        <v>0.0606803402396182</v>
      </c>
      <c r="V881" s="19" t="n">
        <v>0.0275738959630711</v>
      </c>
      <c r="W881" s="19" t="n">
        <v>0.0887222900143638</v>
      </c>
      <c r="X881" s="19" t="n">
        <v>0.0824267849250437</v>
      </c>
      <c r="Y881" s="19" t="n">
        <v>0.0583250671609296</v>
      </c>
      <c r="Z881" s="19"/>
      <c r="AA881" s="19" t="n">
        <v>0.0366395249929333</v>
      </c>
      <c r="AB881" s="19" t="n">
        <v>0.0497328314552288</v>
      </c>
      <c r="AC881" s="19" t="n">
        <v>0.0465135704845361</v>
      </c>
      <c r="AD881" s="19" t="n">
        <v>0.0562354110429148</v>
      </c>
      <c r="AE881" s="19"/>
      <c r="AF881" s="19" t="n">
        <v>0.0474137745711291</v>
      </c>
      <c r="AG881" s="19" t="n">
        <v>0.0596288472642661</v>
      </c>
      <c r="AH881" s="19" t="n">
        <v>0.0487047917023726</v>
      </c>
      <c r="AI881" s="19" t="n">
        <v>0.02978904443928</v>
      </c>
      <c r="AJ881" s="19" t="n">
        <v>0.0302612180427127</v>
      </c>
      <c r="AK881" s="19" t="n">
        <v>0.031031801007935</v>
      </c>
      <c r="AL881" s="19" t="n">
        <v>0.0364245826933553</v>
      </c>
      <c r="AM881" s="19" t="n">
        <v>0</v>
      </c>
      <c r="AN881" s="19" t="n">
        <v>0.0437449289705955</v>
      </c>
      <c r="AO881" s="19" t="n">
        <v>0.0271516665085555</v>
      </c>
      <c r="AP881" s="19" t="n">
        <v>0.103755007647097</v>
      </c>
      <c r="AQ881" s="19" t="n">
        <v>0.0271880770257516</v>
      </c>
      <c r="AR881" s="19" t="n">
        <v>0.104018481518027</v>
      </c>
      <c r="AS881" s="19" t="n">
        <v>0</v>
      </c>
      <c r="AT881" s="19" t="n">
        <v>0</v>
      </c>
      <c r="AU881" s="19" t="n">
        <v>0</v>
      </c>
      <c r="AV881" s="19" t="n">
        <v>0</v>
      </c>
      <c r="AW881" s="19" t="n">
        <v>0</v>
      </c>
      <c r="AX881" s="19" t="n">
        <v>0</v>
      </c>
    </row>
    <row r="882">
      <c r="B882" t="s">
        <v>379</v>
      </c>
      <c r="C882" s="19" t="n">
        <v>0.0928994818700849</v>
      </c>
      <c r="D882" s="19" t="n">
        <v>0.113593202977998</v>
      </c>
      <c r="E882" s="19" t="n">
        <v>0.0697199989212484</v>
      </c>
      <c r="F882" s="19" t="n">
        <v>0.0658465138478784</v>
      </c>
      <c r="G882" s="19" t="n">
        <v>0.0816388238217063</v>
      </c>
      <c r="H882" s="19" t="n">
        <v>0.088399678122607</v>
      </c>
      <c r="I882" s="19" t="n">
        <v>0.13216800821527</v>
      </c>
      <c r="J882" s="19"/>
      <c r="K882" s="19" t="n">
        <v>0.0860498679998321</v>
      </c>
      <c r="L882" s="19" t="n">
        <v>0.0996674890138887</v>
      </c>
      <c r="M882" s="19"/>
      <c r="N882" s="19" t="n">
        <v>0.0944055976156904</v>
      </c>
      <c r="O882" s="19" t="n">
        <v>0.0991332818454973</v>
      </c>
      <c r="P882" s="19" t="n">
        <v>0.106480118877778</v>
      </c>
      <c r="Q882" s="19" t="n">
        <v>0.0592791431891442</v>
      </c>
      <c r="R882" s="19" t="n">
        <v>0.114302655255912</v>
      </c>
      <c r="S882" s="19" t="n">
        <v>0.0777341942913539</v>
      </c>
      <c r="T882" s="19" t="n">
        <v>0.109358994245749</v>
      </c>
      <c r="U882" s="19" t="n">
        <v>0.034677502905233</v>
      </c>
      <c r="V882" s="19" t="n">
        <v>0.122272533388562</v>
      </c>
      <c r="W882" s="19" t="n">
        <v>0.0928840974562253</v>
      </c>
      <c r="X882" s="19" t="n">
        <v>0.0943759546764007</v>
      </c>
      <c r="Y882" s="19" t="n">
        <v>0.0421867876459331</v>
      </c>
      <c r="Z882" s="19"/>
      <c r="AA882" s="19" t="n">
        <v>0.0838955425162642</v>
      </c>
      <c r="AB882" s="19" t="n">
        <v>0.10002516225318</v>
      </c>
      <c r="AC882" s="19" t="n">
        <v>0.097574378860843</v>
      </c>
      <c r="AD882" s="19" t="n">
        <v>0.0934744318629788</v>
      </c>
      <c r="AE882" s="19"/>
      <c r="AF882" s="19" t="n">
        <v>0.105139128777087</v>
      </c>
      <c r="AG882" s="19" t="n">
        <v>0.0972573784185991</v>
      </c>
      <c r="AH882" s="19" t="n">
        <v>0.115158869534086</v>
      </c>
      <c r="AI882" s="19" t="n">
        <v>0.0587580776124286</v>
      </c>
      <c r="AJ882" s="19" t="n">
        <v>0.126407324857126</v>
      </c>
      <c r="AK882" s="19" t="n">
        <v>0.0910808916046932</v>
      </c>
      <c r="AL882" s="19" t="n">
        <v>0.0927414036133805</v>
      </c>
      <c r="AM882" s="19" t="n">
        <v>0.534445761093102</v>
      </c>
      <c r="AN882" s="19" t="n">
        <v>0.0867667408642056</v>
      </c>
      <c r="AO882" s="19" t="n">
        <v>0.0771784188055543</v>
      </c>
      <c r="AP882" s="19" t="n">
        <v>0.0240457881618898</v>
      </c>
      <c r="AQ882" s="19" t="n">
        <v>0.083053578342746</v>
      </c>
      <c r="AR882" s="19" t="n">
        <v>0.309427277459127</v>
      </c>
      <c r="AS882" s="19" t="n">
        <v>0</v>
      </c>
      <c r="AT882" s="19" t="n">
        <v>0</v>
      </c>
      <c r="AU882" s="19" t="n">
        <v>0</v>
      </c>
      <c r="AV882" s="19" t="n">
        <v>0</v>
      </c>
      <c r="AW882" s="19" t="n">
        <v>0</v>
      </c>
      <c r="AX882" s="19" t="n">
        <v>0</v>
      </c>
    </row>
    <row r="883">
      <c r="B883" t="s">
        <v>380</v>
      </c>
      <c r="C883" s="19" t="n">
        <v>0.21717277830928</v>
      </c>
      <c r="D883" s="19" t="n">
        <v>0.210700995393926</v>
      </c>
      <c r="E883" s="19" t="n">
        <v>0.21087699316071</v>
      </c>
      <c r="F883" s="19" t="n">
        <v>0.198811360662394</v>
      </c>
      <c r="G883" s="19" t="n">
        <v>0.233858345752831</v>
      </c>
      <c r="H883" s="19" t="n">
        <v>0.263320991189027</v>
      </c>
      <c r="I883" s="19" t="n">
        <v>0.196928628368443</v>
      </c>
      <c r="J883" s="19"/>
      <c r="K883" s="19" t="n">
        <v>0.219423412091384</v>
      </c>
      <c r="L883" s="19" t="n">
        <v>0.215187461353103</v>
      </c>
      <c r="M883" s="19"/>
      <c r="N883" s="19" t="n">
        <v>0.184000868311285</v>
      </c>
      <c r="O883" s="19" t="n">
        <v>0.221780061246647</v>
      </c>
      <c r="P883" s="19" t="n">
        <v>0.198563578939023</v>
      </c>
      <c r="Q883" s="19" t="n">
        <v>0.265347013071085</v>
      </c>
      <c r="R883" s="19" t="n">
        <v>0.190523280098733</v>
      </c>
      <c r="S883" s="19" t="n">
        <v>0.279291573939596</v>
      </c>
      <c r="T883" s="19" t="n">
        <v>0.197198552977851</v>
      </c>
      <c r="U883" s="19" t="n">
        <v>0.229744107306005</v>
      </c>
      <c r="V883" s="19" t="n">
        <v>0.213534198152623</v>
      </c>
      <c r="W883" s="19" t="n">
        <v>0.224030202048451</v>
      </c>
      <c r="X883" s="19" t="n">
        <v>0.206397714657211</v>
      </c>
      <c r="Y883" s="19" t="n">
        <v>0.17920402116147</v>
      </c>
      <c r="Z883" s="19"/>
      <c r="AA883" s="19" t="n">
        <v>0.184410320723082</v>
      </c>
      <c r="AB883" s="19" t="n">
        <v>0.198708975657938</v>
      </c>
      <c r="AC883" s="19" t="n">
        <v>0.259211789861326</v>
      </c>
      <c r="AD883" s="19" t="n">
        <v>0.236378460823928</v>
      </c>
      <c r="AE883" s="19"/>
      <c r="AF883" s="19" t="n">
        <v>0.22566422089375</v>
      </c>
      <c r="AG883" s="19" t="n">
        <v>0.234382160555022</v>
      </c>
      <c r="AH883" s="19" t="n">
        <v>0.244000040491024</v>
      </c>
      <c r="AI883" s="19" t="n">
        <v>0.16233433829246</v>
      </c>
      <c r="AJ883" s="19" t="n">
        <v>0.212857820534252</v>
      </c>
      <c r="AK883" s="19" t="n">
        <v>0.175557782723833</v>
      </c>
      <c r="AL883" s="19" t="n">
        <v>0.152826259266641</v>
      </c>
      <c r="AM883" s="19" t="n">
        <v>0</v>
      </c>
      <c r="AN883" s="19" t="n">
        <v>0.165037240423359</v>
      </c>
      <c r="AO883" s="19" t="n">
        <v>0.258681179797898</v>
      </c>
      <c r="AP883" s="19" t="n">
        <v>0.152428419301676</v>
      </c>
      <c r="AQ883" s="19" t="n">
        <v>0.231513581904515</v>
      </c>
      <c r="AR883" s="19" t="n">
        <v>0.277442963751972</v>
      </c>
      <c r="AS883" s="19" t="n">
        <v>0.196509982322928</v>
      </c>
      <c r="AT883" s="19" t="n">
        <v>0.610897407931974</v>
      </c>
      <c r="AU883" s="19" t="n">
        <v>0.504380017574563</v>
      </c>
      <c r="AV883" s="19" t="n">
        <v>0</v>
      </c>
      <c r="AW883" s="19" t="n">
        <v>0</v>
      </c>
      <c r="AX883" s="19" t="n">
        <v>0</v>
      </c>
    </row>
    <row r="884">
      <c r="B884" t="s">
        <v>381</v>
      </c>
      <c r="C884" s="19" t="n">
        <v>0.22713569242584</v>
      </c>
      <c r="D884" s="19" t="n">
        <v>0.221371261154093</v>
      </c>
      <c r="E884" s="19" t="n">
        <v>0.250787803693846</v>
      </c>
      <c r="F884" s="19" t="n">
        <v>0.228532519784609</v>
      </c>
      <c r="G884" s="19" t="n">
        <v>0.261792339462977</v>
      </c>
      <c r="H884" s="19" t="n">
        <v>0.230774455375148</v>
      </c>
      <c r="I884" s="19" t="n">
        <v>0.179997542231393</v>
      </c>
      <c r="J884" s="19"/>
      <c r="K884" s="19" t="n">
        <v>0.242086091148366</v>
      </c>
      <c r="L884" s="19" t="n">
        <v>0.212777358986691</v>
      </c>
      <c r="M884" s="19"/>
      <c r="N884" s="19" t="n">
        <v>0.189706774233241</v>
      </c>
      <c r="O884" s="19" t="n">
        <v>0.28287768409666</v>
      </c>
      <c r="P884" s="19" t="n">
        <v>0.190065636799592</v>
      </c>
      <c r="Q884" s="19" t="n">
        <v>0.199056124491617</v>
      </c>
      <c r="R884" s="19" t="n">
        <v>0.218601640566666</v>
      </c>
      <c r="S884" s="19" t="n">
        <v>0.22651252067152</v>
      </c>
      <c r="T884" s="19" t="n">
        <v>0.243834069305991</v>
      </c>
      <c r="U884" s="19" t="n">
        <v>0.231560489077594</v>
      </c>
      <c r="V884" s="19" t="n">
        <v>0.237957501661247</v>
      </c>
      <c r="W884" s="19" t="n">
        <v>0.225580610739685</v>
      </c>
      <c r="X884" s="19" t="n">
        <v>0.251325489636982</v>
      </c>
      <c r="Y884" s="19" t="n">
        <v>0.23905603214577</v>
      </c>
      <c r="Z884" s="19"/>
      <c r="AA884" s="19" t="n">
        <v>0.248076277727698</v>
      </c>
      <c r="AB884" s="19" t="n">
        <v>0.226312903380629</v>
      </c>
      <c r="AC884" s="19" t="n">
        <v>0.239578231502604</v>
      </c>
      <c r="AD884" s="19" t="n">
        <v>0.196391455229292</v>
      </c>
      <c r="AE884" s="19"/>
      <c r="AF884" s="19" t="n">
        <v>0.263859674395434</v>
      </c>
      <c r="AG884" s="19" t="n">
        <v>0.208472383173</v>
      </c>
      <c r="AH884" s="19" t="n">
        <v>0.222612735630943</v>
      </c>
      <c r="AI884" s="19" t="n">
        <v>0.16493005041831</v>
      </c>
      <c r="AJ884" s="19" t="n">
        <v>0.224678714770111</v>
      </c>
      <c r="AK884" s="19" t="n">
        <v>0.212722333982103</v>
      </c>
      <c r="AL884" s="19" t="n">
        <v>0.291231404004666</v>
      </c>
      <c r="AM884" s="19" t="n">
        <v>0</v>
      </c>
      <c r="AN884" s="19" t="n">
        <v>0.283306118282367</v>
      </c>
      <c r="AO884" s="19" t="n">
        <v>0.229169108963731</v>
      </c>
      <c r="AP884" s="19" t="n">
        <v>0.303886297208973</v>
      </c>
      <c r="AQ884" s="19" t="n">
        <v>0.25154640385697</v>
      </c>
      <c r="AR884" s="19" t="n">
        <v>0.0931682180630158</v>
      </c>
      <c r="AS884" s="19" t="n">
        <v>0.211554792741133</v>
      </c>
      <c r="AT884" s="19" t="n">
        <v>0</v>
      </c>
      <c r="AU884" s="19" t="n">
        <v>0</v>
      </c>
      <c r="AV884" s="19" t="n">
        <v>0.197100656412845</v>
      </c>
      <c r="AW884" s="19" t="n">
        <v>0</v>
      </c>
      <c r="AX884" s="19" t="n">
        <v>0</v>
      </c>
    </row>
    <row r="885">
      <c r="B885" t="s">
        <v>382</v>
      </c>
      <c r="C885" s="19" t="n">
        <v>0.186733215854546</v>
      </c>
      <c r="D885" s="19" t="n">
        <v>0.172127184425428</v>
      </c>
      <c r="E885" s="19" t="n">
        <v>0.230581307055873</v>
      </c>
      <c r="F885" s="19" t="n">
        <v>0.207210091963484</v>
      </c>
      <c r="G885" s="19" t="n">
        <v>0.168619299115324</v>
      </c>
      <c r="H885" s="19" t="n">
        <v>0.165447457257955</v>
      </c>
      <c r="I885" s="19" t="n">
        <v>0.17313683956979</v>
      </c>
      <c r="J885" s="19"/>
      <c r="K885" s="19" t="n">
        <v>0.200757108089731</v>
      </c>
      <c r="L885" s="19" t="n">
        <v>0.173239348274777</v>
      </c>
      <c r="M885" s="19"/>
      <c r="N885" s="19" t="n">
        <v>0.230204374055075</v>
      </c>
      <c r="O885" s="19" t="n">
        <v>0.170690810941158</v>
      </c>
      <c r="P885" s="19" t="n">
        <v>0.193088027990626</v>
      </c>
      <c r="Q885" s="19" t="n">
        <v>0.226039390872432</v>
      </c>
      <c r="R885" s="19" t="n">
        <v>0.171809695034318</v>
      </c>
      <c r="S885" s="19" t="n">
        <v>0.137157713251278</v>
      </c>
      <c r="T885" s="19" t="n">
        <v>0.206109253125334</v>
      </c>
      <c r="U885" s="19" t="n">
        <v>0.276764085371243</v>
      </c>
      <c r="V885" s="19" t="n">
        <v>0.176636256644412</v>
      </c>
      <c r="W885" s="19" t="n">
        <v>0.124560930009481</v>
      </c>
      <c r="X885" s="19" t="n">
        <v>0.161880331959985</v>
      </c>
      <c r="Y885" s="19" t="n">
        <v>0.196520755458626</v>
      </c>
      <c r="Z885" s="19"/>
      <c r="AA885" s="19" t="n">
        <v>0.217384691329805</v>
      </c>
      <c r="AB885" s="19" t="n">
        <v>0.218463170468692</v>
      </c>
      <c r="AC885" s="19" t="n">
        <v>0.162324636639641</v>
      </c>
      <c r="AD885" s="19" t="n">
        <v>0.144955204133472</v>
      </c>
      <c r="AE885" s="19"/>
      <c r="AF885" s="19" t="n">
        <v>0.164681844069325</v>
      </c>
      <c r="AG885" s="19" t="n">
        <v>0.17573347166813</v>
      </c>
      <c r="AH885" s="19" t="n">
        <v>0.135362463333399</v>
      </c>
      <c r="AI885" s="19" t="n">
        <v>0.320969027944963</v>
      </c>
      <c r="AJ885" s="19" t="n">
        <v>0.127247670260645</v>
      </c>
      <c r="AK885" s="19" t="n">
        <v>0.23727454289275</v>
      </c>
      <c r="AL885" s="19" t="n">
        <v>0.182513829958327</v>
      </c>
      <c r="AM885" s="19" t="n">
        <v>0.465554238906898</v>
      </c>
      <c r="AN885" s="19" t="n">
        <v>0.189065747249673</v>
      </c>
      <c r="AO885" s="19" t="n">
        <v>0.194807671553982</v>
      </c>
      <c r="AP885" s="19" t="n">
        <v>0.278365844522699</v>
      </c>
      <c r="AQ885" s="19" t="n">
        <v>0.146517043261465</v>
      </c>
      <c r="AR885" s="19" t="n">
        <v>0.093885666242706</v>
      </c>
      <c r="AS885" s="19" t="n">
        <v>0.307568047497219</v>
      </c>
      <c r="AT885" s="19" t="n">
        <v>0</v>
      </c>
      <c r="AU885" s="19" t="n">
        <v>0.495619982425437</v>
      </c>
      <c r="AV885" s="19" t="n">
        <v>0.574666627892949</v>
      </c>
      <c r="AW885" s="19" t="n">
        <v>0.676201345552395</v>
      </c>
      <c r="AX885" s="19" t="n">
        <v>1</v>
      </c>
    </row>
    <row r="886">
      <c r="B886" t="s">
        <v>383</v>
      </c>
      <c r="C886" s="19" t="n">
        <v>0.122222650993282</v>
      </c>
      <c r="D886" s="19" t="n">
        <v>0.139426737211731</v>
      </c>
      <c r="E886" s="19" t="n">
        <v>0.165431034638331</v>
      </c>
      <c r="F886" s="19" t="n">
        <v>0.155175517075249</v>
      </c>
      <c r="G886" s="19" t="n">
        <v>0.120993649046034</v>
      </c>
      <c r="H886" s="19" t="n">
        <v>0.0849520101097972</v>
      </c>
      <c r="I886" s="19" t="n">
        <v>0.0750715429117472</v>
      </c>
      <c r="J886" s="19"/>
      <c r="K886" s="19" t="n">
        <v>0.116289446422245</v>
      </c>
      <c r="L886" s="19" t="n">
        <v>0.127162490714244</v>
      </c>
      <c r="M886" s="19"/>
      <c r="N886" s="19" t="n">
        <v>0.191357653003208</v>
      </c>
      <c r="O886" s="19" t="n">
        <v>0.0696936881065637</v>
      </c>
      <c r="P886" s="19" t="n">
        <v>0.128258149857484</v>
      </c>
      <c r="Q886" s="19" t="n">
        <v>0.0888402814941694</v>
      </c>
      <c r="R886" s="19" t="n">
        <v>0.115373222739995</v>
      </c>
      <c r="S886" s="19" t="n">
        <v>0.156821511859176</v>
      </c>
      <c r="T886" s="19" t="n">
        <v>0.0895595832735269</v>
      </c>
      <c r="U886" s="19" t="n">
        <v>0.0828201684286066</v>
      </c>
      <c r="V886" s="19" t="n">
        <v>0.145727449922835</v>
      </c>
      <c r="W886" s="19" t="n">
        <v>0.129295442927069</v>
      </c>
      <c r="X886" s="19" t="n">
        <v>0.0614340572310925</v>
      </c>
      <c r="Y886" s="19" t="n">
        <v>0.157972515918935</v>
      </c>
      <c r="Z886" s="19"/>
      <c r="AA886" s="19" t="n">
        <v>0.150662373415586</v>
      </c>
      <c r="AB886" s="19" t="n">
        <v>0.113520547013969</v>
      </c>
      <c r="AC886" s="19" t="n">
        <v>0.115510039966189</v>
      </c>
      <c r="AD886" s="19" t="n">
        <v>0.103525807343097</v>
      </c>
      <c r="AE886" s="19"/>
      <c r="AF886" s="19" t="n">
        <v>0.172606645545848</v>
      </c>
      <c r="AG886" s="19" t="n">
        <v>0.0749137661189321</v>
      </c>
      <c r="AH886" s="19" t="n">
        <v>0.159368180333528</v>
      </c>
      <c r="AI886" s="19" t="n">
        <v>0.236227249023681</v>
      </c>
      <c r="AJ886" s="19" t="n">
        <v>0.144650017437795</v>
      </c>
      <c r="AK886" s="19" t="n">
        <v>0.196081225848882</v>
      </c>
      <c r="AL886" s="19" t="n">
        <v>0.194231491018322</v>
      </c>
      <c r="AM886" s="19" t="n">
        <v>0</v>
      </c>
      <c r="AN886" s="19" t="n">
        <v>0.182174465551999</v>
      </c>
      <c r="AO886" s="19" t="n">
        <v>0.0976076398118195</v>
      </c>
      <c r="AP886" s="19" t="n">
        <v>0.0558741451161921</v>
      </c>
      <c r="AQ886" s="19" t="n">
        <v>0.112746406478467</v>
      </c>
      <c r="AR886" s="19" t="n">
        <v>0</v>
      </c>
      <c r="AS886" s="19" t="n">
        <v>0.18931607944088</v>
      </c>
      <c r="AT886" s="19" t="n">
        <v>0</v>
      </c>
      <c r="AU886" s="19" t="n">
        <v>0</v>
      </c>
      <c r="AV886" s="19" t="n">
        <v>0.228232715694206</v>
      </c>
      <c r="AW886" s="19" t="n">
        <v>0.323798654447605</v>
      </c>
      <c r="AX886" s="19" t="n">
        <v>0</v>
      </c>
    </row>
    <row r="887">
      <c r="B887" t="s">
        <v>242</v>
      </c>
      <c r="C887" s="19" t="n">
        <v>0.0699418246071254</v>
      </c>
      <c r="D887" s="19" t="n">
        <v>0.0698071329534555</v>
      </c>
      <c r="E887" s="19" t="n">
        <v>0.0287057036109455</v>
      </c>
      <c r="F887" s="19" t="n">
        <v>0.0850468225811235</v>
      </c>
      <c r="G887" s="19" t="n">
        <v>0.0502926180358385</v>
      </c>
      <c r="H887" s="19" t="n">
        <v>0.0920514460463596</v>
      </c>
      <c r="I887" s="19" t="n">
        <v>0.0924313425706108</v>
      </c>
      <c r="J887" s="19"/>
      <c r="K887" s="19" t="n">
        <v>0.0436025585247309</v>
      </c>
      <c r="L887" s="19" t="n">
        <v>0.0956906570717657</v>
      </c>
      <c r="M887" s="19"/>
      <c r="N887" s="19" t="n">
        <v>0.0639160246401813</v>
      </c>
      <c r="O887" s="19" t="n">
        <v>0.0785508198785743</v>
      </c>
      <c r="P887" s="19" t="n">
        <v>0.082645317582498</v>
      </c>
      <c r="Q887" s="19" t="n">
        <v>0.092899271188776</v>
      </c>
      <c r="R887" s="19" t="n">
        <v>0.0623193398035889</v>
      </c>
      <c r="S887" s="19" t="n">
        <v>0.047790402170101</v>
      </c>
      <c r="T887" s="19" t="n">
        <v>0.0940175957978908</v>
      </c>
      <c r="U887" s="19" t="n">
        <v>0.073434591781036</v>
      </c>
      <c r="V887" s="19" t="n">
        <v>0.04718789317941</v>
      </c>
      <c r="W887" s="19" t="n">
        <v>0.0635141938040996</v>
      </c>
      <c r="X887" s="19" t="n">
        <v>0.0817174566433375</v>
      </c>
      <c r="Y887" s="19" t="n">
        <v>0.0565017880904186</v>
      </c>
      <c r="Z887" s="19"/>
      <c r="AA887" s="19" t="n">
        <v>0.0522951915543054</v>
      </c>
      <c r="AB887" s="19" t="n">
        <v>0.071840209923091</v>
      </c>
      <c r="AC887" s="19" t="n">
        <v>0.0401123686691732</v>
      </c>
      <c r="AD887" s="19" t="n">
        <v>0.10928554036736</v>
      </c>
      <c r="AE887" s="19"/>
      <c r="AF887" s="19" t="n">
        <v>0.0067488689347037</v>
      </c>
      <c r="AG887" s="19" t="n">
        <v>0.0936192835819347</v>
      </c>
      <c r="AH887" s="19" t="n">
        <v>0.0670611597454763</v>
      </c>
      <c r="AI887" s="19" t="n">
        <v>0.008755968279973</v>
      </c>
      <c r="AJ887" s="19" t="n">
        <v>0.133897234097357</v>
      </c>
      <c r="AK887" s="19" t="n">
        <v>0.0268544674463252</v>
      </c>
      <c r="AL887" s="19" t="n">
        <v>0.0358616940843622</v>
      </c>
      <c r="AM887" s="19" t="n">
        <v>0</v>
      </c>
      <c r="AN887" s="19" t="n">
        <v>0.0202617485045988</v>
      </c>
      <c r="AO887" s="19" t="n">
        <v>0.0690692073426564</v>
      </c>
      <c r="AP887" s="19" t="n">
        <v>0.0524928420404617</v>
      </c>
      <c r="AQ887" s="19" t="n">
        <v>0.121670869440304</v>
      </c>
      <c r="AR887" s="19" t="n">
        <v>0</v>
      </c>
      <c r="AS887" s="19" t="n">
        <v>0.0950510979978406</v>
      </c>
      <c r="AT887" s="19" t="n">
        <v>0.389102592068026</v>
      </c>
      <c r="AU887" s="19" t="n">
        <v>0</v>
      </c>
      <c r="AV887" s="19" t="n">
        <v>0</v>
      </c>
      <c r="AW887" s="19" t="n">
        <v>0</v>
      </c>
      <c r="AX887" s="19" t="n">
        <v>0</v>
      </c>
    </row>
    <row r="888">
      <c r="C888" s="19"/>
      <c r="D888" s="19"/>
      <c r="E888" s="19"/>
      <c r="F888" s="19"/>
      <c r="G888" s="19"/>
      <c r="H888" s="19"/>
      <c r="I888" s="19"/>
      <c r="J888" s="19"/>
      <c r="K888" s="19"/>
      <c r="L888" s="19"/>
      <c r="M888" s="19"/>
      <c r="N888" s="19"/>
      <c r="O888" s="19"/>
      <c r="P888" s="19"/>
      <c r="Q888" s="19"/>
      <c r="R888" s="19"/>
      <c r="S888" s="19"/>
      <c r="T888" s="19"/>
      <c r="U888" s="19"/>
      <c r="V888" s="19"/>
      <c r="W888" s="19"/>
      <c r="X888" s="19"/>
      <c r="Y888" s="19"/>
      <c r="Z888" s="19"/>
      <c r="AA888" s="19"/>
      <c r="AB888" s="19"/>
      <c r="AC888" s="19"/>
      <c r="AD888" s="19"/>
      <c r="AE888" s="19"/>
      <c r="AF888" s="19"/>
      <c r="AG888" s="19"/>
      <c r="AH888" s="19"/>
      <c r="AI888" s="19"/>
      <c r="AJ888" s="19"/>
      <c r="AK888" s="19"/>
      <c r="AL888" s="19"/>
      <c r="AM888" s="19"/>
      <c r="AN888" s="19"/>
      <c r="AO888" s="19"/>
      <c r="AP888" s="19"/>
      <c r="AQ888" s="19"/>
      <c r="AR888" s="19"/>
      <c r="AS888" s="19"/>
      <c r="AT888" s="19"/>
      <c r="AU888" s="19"/>
      <c r="AV888" s="19"/>
      <c r="AW888" s="19"/>
      <c r="AX888" s="19"/>
    </row>
    <row r="889">
      <c r="B889" s="7" t="s">
        <v>388</v>
      </c>
      <c r="C889" s="19"/>
      <c r="D889" s="19"/>
      <c r="E889" s="19"/>
      <c r="F889" s="19"/>
      <c r="G889" s="19"/>
      <c r="H889" s="19"/>
      <c r="I889" s="19"/>
      <c r="J889" s="19"/>
      <c r="K889" s="19"/>
      <c r="L889" s="19"/>
      <c r="M889" s="19"/>
      <c r="N889" s="19"/>
      <c r="O889" s="19"/>
      <c r="P889" s="19"/>
      <c r="Q889" s="19"/>
      <c r="R889" s="19"/>
      <c r="S889" s="19"/>
      <c r="T889" s="19"/>
      <c r="U889" s="19"/>
      <c r="V889" s="19"/>
      <c r="W889" s="19"/>
      <c r="X889" s="19"/>
      <c r="Y889" s="19"/>
      <c r="Z889" s="19"/>
      <c r="AA889" s="19"/>
      <c r="AB889" s="19"/>
      <c r="AC889" s="19"/>
      <c r="AD889" s="19"/>
      <c r="AE889" s="19"/>
      <c r="AF889" s="19"/>
      <c r="AG889" s="19"/>
      <c r="AH889" s="19"/>
      <c r="AI889" s="19"/>
      <c r="AJ889" s="19"/>
      <c r="AK889" s="19"/>
      <c r="AL889" s="19"/>
      <c r="AM889" s="19"/>
      <c r="AN889" s="19"/>
      <c r="AO889" s="19"/>
      <c r="AP889" s="19"/>
      <c r="AQ889" s="19"/>
      <c r="AR889" s="19"/>
      <c r="AS889" s="19"/>
      <c r="AT889" s="19"/>
      <c r="AU889" s="19"/>
      <c r="AV889" s="19"/>
      <c r="AW889" s="19"/>
      <c r="AX889" s="19"/>
    </row>
    <row r="890">
      <c r="B890" s="23" t="s">
        <v>79</v>
      </c>
      <c r="C890" s="19"/>
      <c r="D890" s="19"/>
      <c r="E890" s="19"/>
      <c r="F890" s="19"/>
      <c r="G890" s="19"/>
      <c r="H890" s="19"/>
      <c r="I890" s="19"/>
      <c r="J890" s="19"/>
      <c r="K890" s="19"/>
      <c r="L890" s="19"/>
      <c r="M890" s="19"/>
      <c r="N890" s="19"/>
      <c r="O890" s="19"/>
      <c r="P890" s="19"/>
      <c r="Q890" s="19"/>
      <c r="R890" s="19"/>
      <c r="S890" s="19"/>
      <c r="T890" s="19"/>
      <c r="U890" s="19"/>
      <c r="V890" s="19"/>
      <c r="W890" s="19"/>
      <c r="X890" s="19"/>
      <c r="Y890" s="19"/>
      <c r="Z890" s="19"/>
      <c r="AA890" s="19"/>
      <c r="AB890" s="19"/>
      <c r="AC890" s="19"/>
      <c r="AD890" s="19"/>
      <c r="AE890" s="19"/>
      <c r="AF890" s="19"/>
      <c r="AG890" s="19"/>
      <c r="AH890" s="19"/>
      <c r="AI890" s="19"/>
      <c r="AJ890" s="19"/>
      <c r="AK890" s="19"/>
      <c r="AL890" s="19"/>
      <c r="AM890" s="19"/>
      <c r="AN890" s="19"/>
      <c r="AO890" s="19"/>
      <c r="AP890" s="19"/>
      <c r="AQ890" s="19"/>
      <c r="AR890" s="19"/>
      <c r="AS890" s="19"/>
      <c r="AT890" s="19"/>
      <c r="AU890" s="19"/>
      <c r="AV890" s="19"/>
      <c r="AW890" s="19"/>
      <c r="AX890" s="19"/>
    </row>
    <row r="891">
      <c r="B891" t="s">
        <v>253</v>
      </c>
      <c r="C891" s="19" t="n">
        <v>0.0198159867012995</v>
      </c>
      <c r="D891" s="19" t="n">
        <v>0.0209684910529524</v>
      </c>
      <c r="E891" s="19" t="n">
        <v>0.0082386114643262</v>
      </c>
      <c r="F891" s="19" t="n">
        <v>0.0206186577947338</v>
      </c>
      <c r="G891" s="19" t="n">
        <v>0.0169123928374444</v>
      </c>
      <c r="H891" s="19" t="n">
        <v>0.0245004594454746</v>
      </c>
      <c r="I891" s="19" t="n">
        <v>0.0270293547473564</v>
      </c>
      <c r="J891" s="19"/>
      <c r="K891" s="19" t="n">
        <v>0.0194416863885437</v>
      </c>
      <c r="L891" s="19" t="n">
        <v>0.0202000198788082</v>
      </c>
      <c r="M891" s="19"/>
      <c r="N891" s="19" t="n">
        <v>0.0141575754176622</v>
      </c>
      <c r="O891" s="19" t="n">
        <v>0.0317011749583592</v>
      </c>
      <c r="P891" s="19" t="n">
        <v>0.0239949988233993</v>
      </c>
      <c r="Q891" s="19" t="n">
        <v>0</v>
      </c>
      <c r="R891" s="19" t="n">
        <v>0.0250913252442395</v>
      </c>
      <c r="S891" s="19" t="n">
        <v>0.015857775479746</v>
      </c>
      <c r="T891" s="19" t="n">
        <v>0.00606201974210037</v>
      </c>
      <c r="U891" s="19" t="n">
        <v>0.0104501134832074</v>
      </c>
      <c r="V891" s="19" t="n">
        <v>0.0226017032354576</v>
      </c>
      <c r="W891" s="19" t="n">
        <v>0.0393331508320827</v>
      </c>
      <c r="X891" s="19" t="n">
        <v>0.0206272807676764</v>
      </c>
      <c r="Y891" s="19" t="n">
        <v>0.0215283395362162</v>
      </c>
      <c r="Z891" s="19"/>
      <c r="AA891" s="19" t="n">
        <v>0.0141269078677567</v>
      </c>
      <c r="AB891" s="19" t="n">
        <v>0.0255210220930576</v>
      </c>
      <c r="AC891" s="19" t="n">
        <v>0.0151930081085465</v>
      </c>
      <c r="AD891" s="19" t="n">
        <v>0.0246088080638745</v>
      </c>
      <c r="AE891" s="19"/>
      <c r="AF891" s="19" t="n">
        <v>0.0207754453115009</v>
      </c>
      <c r="AG891" s="19" t="n">
        <v>0.0250694678729466</v>
      </c>
      <c r="AH891" s="19" t="n">
        <v>0.0230781214615169</v>
      </c>
      <c r="AI891" s="19" t="n">
        <v>0.00766799781438852</v>
      </c>
      <c r="AJ891" s="19" t="n">
        <v>0.0138365714988291</v>
      </c>
      <c r="AK891" s="19" t="n">
        <v>0.0127531769875115</v>
      </c>
      <c r="AL891" s="19" t="n">
        <v>0.00714475582869507</v>
      </c>
      <c r="AM891" s="19" t="n">
        <v>0</v>
      </c>
      <c r="AN891" s="19" t="n">
        <v>0.0143492827247738</v>
      </c>
      <c r="AO891" s="19" t="n">
        <v>0.0247070391174504</v>
      </c>
      <c r="AP891" s="19" t="n">
        <v>0.025664927599593</v>
      </c>
      <c r="AQ891" s="19" t="n">
        <v>0.015388074269675</v>
      </c>
      <c r="AR891" s="19" t="n">
        <v>0</v>
      </c>
      <c r="AS891" s="19" t="n">
        <v>0</v>
      </c>
      <c r="AT891" s="19" t="n">
        <v>0</v>
      </c>
      <c r="AU891" s="19" t="n">
        <v>0</v>
      </c>
      <c r="AV891" s="19" t="n">
        <v>0</v>
      </c>
      <c r="AW891" s="19" t="n">
        <v>0</v>
      </c>
      <c r="AX891" s="19" t="n">
        <v>0</v>
      </c>
    </row>
    <row r="892">
      <c r="B892" t="s">
        <v>378</v>
      </c>
      <c r="C892" s="19" t="n">
        <v>0.0225121323333291</v>
      </c>
      <c r="D892" s="19" t="n">
        <v>0.0345064082135392</v>
      </c>
      <c r="E892" s="19" t="n">
        <v>0.0115721111972431</v>
      </c>
      <c r="F892" s="19" t="n">
        <v>0.0206881173346615</v>
      </c>
      <c r="G892" s="19" t="n">
        <v>0.0167960285109308</v>
      </c>
      <c r="H892" s="19" t="n">
        <v>0.038835898900624</v>
      </c>
      <c r="I892" s="19" t="n">
        <v>0.0186663399830347</v>
      </c>
      <c r="J892" s="19"/>
      <c r="K892" s="19" t="n">
        <v>0.0246189881067651</v>
      </c>
      <c r="L892" s="19" t="n">
        <v>0.0204795682074329</v>
      </c>
      <c r="M892" s="19"/>
      <c r="N892" s="19" t="n">
        <v>0.0179338694093049</v>
      </c>
      <c r="O892" s="19" t="n">
        <v>0.0317274383072389</v>
      </c>
      <c r="P892" s="19" t="n">
        <v>0.036412460053835</v>
      </c>
      <c r="Q892" s="19" t="n">
        <v>0.021668204267629</v>
      </c>
      <c r="R892" s="19" t="n">
        <v>0.0182959972904499</v>
      </c>
      <c r="S892" s="19" t="n">
        <v>0.0156039431502068</v>
      </c>
      <c r="T892" s="19" t="n">
        <v>0.00594132727262095</v>
      </c>
      <c r="U892" s="19" t="n">
        <v>0.0125236778427329</v>
      </c>
      <c r="V892" s="19" t="n">
        <v>0.0347833580624907</v>
      </c>
      <c r="W892" s="19" t="n">
        <v>0.0174357941675065</v>
      </c>
      <c r="X892" s="19" t="n">
        <v>0.0289527743267732</v>
      </c>
      <c r="Y892" s="19" t="n">
        <v>0.0168519484177334</v>
      </c>
      <c r="Z892" s="19"/>
      <c r="AA892" s="19" t="n">
        <v>0.0341065621596416</v>
      </c>
      <c r="AB892" s="19" t="n">
        <v>0.0196926171777091</v>
      </c>
      <c r="AC892" s="19" t="n">
        <v>0.0200437331431009</v>
      </c>
      <c r="AD892" s="19" t="n">
        <v>0.0137637089687007</v>
      </c>
      <c r="AE892" s="19"/>
      <c r="AF892" s="19" t="n">
        <v>0.0352672828454027</v>
      </c>
      <c r="AG892" s="19" t="n">
        <v>0.0180029007793367</v>
      </c>
      <c r="AH892" s="19" t="n">
        <v>0.0143532615530476</v>
      </c>
      <c r="AI892" s="19" t="n">
        <v>0.00989261937468108</v>
      </c>
      <c r="AJ892" s="19" t="n">
        <v>0.0461413269205196</v>
      </c>
      <c r="AK892" s="19" t="n">
        <v>0.0309435657359724</v>
      </c>
      <c r="AL892" s="19" t="n">
        <v>0.0152283957807462</v>
      </c>
      <c r="AM892" s="19" t="n">
        <v>0</v>
      </c>
      <c r="AN892" s="19" t="n">
        <v>0.036328155548362</v>
      </c>
      <c r="AO892" s="19" t="n">
        <v>0.0145474536752973</v>
      </c>
      <c r="AP892" s="19" t="n">
        <v>0</v>
      </c>
      <c r="AQ892" s="19" t="n">
        <v>0.0523455816348605</v>
      </c>
      <c r="AR892" s="19" t="n">
        <v>0</v>
      </c>
      <c r="AS892" s="19" t="n">
        <v>0</v>
      </c>
      <c r="AT892" s="19" t="n">
        <v>0</v>
      </c>
      <c r="AU892" s="19" t="n">
        <v>0</v>
      </c>
      <c r="AV892" s="19" t="n">
        <v>0</v>
      </c>
      <c r="AW892" s="19" t="n">
        <v>0</v>
      </c>
      <c r="AX892" s="19" t="n">
        <v>0</v>
      </c>
    </row>
    <row r="893">
      <c r="B893" t="s">
        <v>379</v>
      </c>
      <c r="C893" s="19" t="n">
        <v>0.0586620110953827</v>
      </c>
      <c r="D893" s="19" t="n">
        <v>0.0651022049161116</v>
      </c>
      <c r="E893" s="19" t="n">
        <v>0.0490904863676505</v>
      </c>
      <c r="F893" s="19" t="n">
        <v>0.0555945194480538</v>
      </c>
      <c r="G893" s="19" t="n">
        <v>0.0456613408967981</v>
      </c>
      <c r="H893" s="19" t="n">
        <v>0.0451588424452128</v>
      </c>
      <c r="I893" s="19" t="n">
        <v>0.0842927876698442</v>
      </c>
      <c r="J893" s="19"/>
      <c r="K893" s="19" t="n">
        <v>0.0562150334489798</v>
      </c>
      <c r="L893" s="19" t="n">
        <v>0.0611043639621602</v>
      </c>
      <c r="M893" s="19"/>
      <c r="N893" s="19" t="n">
        <v>0.0492071033526994</v>
      </c>
      <c r="O893" s="19" t="n">
        <v>0.0689036920703555</v>
      </c>
      <c r="P893" s="19" t="n">
        <v>0.0582970186414824</v>
      </c>
      <c r="Q893" s="19" t="n">
        <v>0.0747692049893616</v>
      </c>
      <c r="R893" s="19" t="n">
        <v>0.0378874750101705</v>
      </c>
      <c r="S893" s="19" t="n">
        <v>0.0434776668235559</v>
      </c>
      <c r="T893" s="19" t="n">
        <v>0.0803325774446915</v>
      </c>
      <c r="U893" s="19" t="n">
        <v>0.0240396500228362</v>
      </c>
      <c r="V893" s="19" t="n">
        <v>0.0746318652849819</v>
      </c>
      <c r="W893" s="19" t="n">
        <v>0.0685868676653241</v>
      </c>
      <c r="X893" s="19" t="n">
        <v>0.0613623941685057</v>
      </c>
      <c r="Y893" s="19" t="n">
        <v>0</v>
      </c>
      <c r="Z893" s="19"/>
      <c r="AA893" s="19" t="n">
        <v>0.0484847194769676</v>
      </c>
      <c r="AB893" s="19" t="n">
        <v>0.0781531078766388</v>
      </c>
      <c r="AC893" s="19" t="n">
        <v>0.0531910122547487</v>
      </c>
      <c r="AD893" s="19" t="n">
        <v>0.0557139542549231</v>
      </c>
      <c r="AE893" s="19"/>
      <c r="AF893" s="19" t="n">
        <v>0.0690263812613083</v>
      </c>
      <c r="AG893" s="19" t="n">
        <v>0.0653537727783237</v>
      </c>
      <c r="AH893" s="19" t="n">
        <v>0.0609685370127393</v>
      </c>
      <c r="AI893" s="19" t="n">
        <v>0.0191704445574525</v>
      </c>
      <c r="AJ893" s="19" t="n">
        <v>0.0610953703852081</v>
      </c>
      <c r="AK893" s="19" t="n">
        <v>0.0469714333211873</v>
      </c>
      <c r="AL893" s="19" t="n">
        <v>0.0368810629329383</v>
      </c>
      <c r="AM893" s="19" t="n">
        <v>0.465554238906898</v>
      </c>
      <c r="AN893" s="19" t="n">
        <v>0.0652182619577748</v>
      </c>
      <c r="AO893" s="19" t="n">
        <v>0.0561133857013494</v>
      </c>
      <c r="AP893" s="19" t="n">
        <v>0.13436049988222</v>
      </c>
      <c r="AQ893" s="19" t="n">
        <v>0.0400445224440146</v>
      </c>
      <c r="AR893" s="19" t="n">
        <v>0</v>
      </c>
      <c r="AS893" s="19" t="n">
        <v>0</v>
      </c>
      <c r="AT893" s="19" t="n">
        <v>0</v>
      </c>
      <c r="AU893" s="19" t="n">
        <v>0</v>
      </c>
      <c r="AV893" s="19" t="n">
        <v>0</v>
      </c>
      <c r="AW893" s="19" t="n">
        <v>0</v>
      </c>
      <c r="AX893" s="19" t="n">
        <v>0.277914084528257</v>
      </c>
    </row>
    <row r="894">
      <c r="B894" t="s">
        <v>380</v>
      </c>
      <c r="C894" s="19" t="n">
        <v>0.218620498465551</v>
      </c>
      <c r="D894" s="19" t="n">
        <v>0.189598712330631</v>
      </c>
      <c r="E894" s="19" t="n">
        <v>0.17425894813542</v>
      </c>
      <c r="F894" s="19" t="n">
        <v>0.215110818302511</v>
      </c>
      <c r="G894" s="19" t="n">
        <v>0.254334943824746</v>
      </c>
      <c r="H894" s="19" t="n">
        <v>0.25882022723614</v>
      </c>
      <c r="I894" s="19" t="n">
        <v>0.220673700696593</v>
      </c>
      <c r="J894" s="19"/>
      <c r="K894" s="19" t="n">
        <v>0.227351704141252</v>
      </c>
      <c r="L894" s="19" t="n">
        <v>0.210317845034679</v>
      </c>
      <c r="M894" s="19"/>
      <c r="N894" s="19" t="n">
        <v>0.185161012152208</v>
      </c>
      <c r="O894" s="19" t="n">
        <v>0.229913330754361</v>
      </c>
      <c r="P894" s="19" t="n">
        <v>0.179664543238898</v>
      </c>
      <c r="Q894" s="19" t="n">
        <v>0.233130200178216</v>
      </c>
      <c r="R894" s="19" t="n">
        <v>0.206734800819479</v>
      </c>
      <c r="S894" s="19" t="n">
        <v>0.252903531097217</v>
      </c>
      <c r="T894" s="19" t="n">
        <v>0.237268738818141</v>
      </c>
      <c r="U894" s="19" t="n">
        <v>0.261457489832544</v>
      </c>
      <c r="V894" s="19" t="n">
        <v>0.214797649115889</v>
      </c>
      <c r="W894" s="19" t="n">
        <v>0.214533476629862</v>
      </c>
      <c r="X894" s="19" t="n">
        <v>0.22486520449511</v>
      </c>
      <c r="Y894" s="19" t="n">
        <v>0.219718104789329</v>
      </c>
      <c r="Z894" s="19"/>
      <c r="AA894" s="19" t="n">
        <v>0.210288721417317</v>
      </c>
      <c r="AB894" s="19" t="n">
        <v>0.244337133912467</v>
      </c>
      <c r="AC894" s="19" t="n">
        <v>0.248534424678173</v>
      </c>
      <c r="AD894" s="19" t="n">
        <v>0.180133647440643</v>
      </c>
      <c r="AE894" s="19"/>
      <c r="AF894" s="19" t="n">
        <v>0.201184744251455</v>
      </c>
      <c r="AG894" s="19" t="n">
        <v>0.247267341337443</v>
      </c>
      <c r="AH894" s="19" t="n">
        <v>0.228915043021955</v>
      </c>
      <c r="AI894" s="19" t="n">
        <v>0.169475650549202</v>
      </c>
      <c r="AJ894" s="19" t="n">
        <v>0.233089920769085</v>
      </c>
      <c r="AK894" s="19" t="n">
        <v>0.223474793504097</v>
      </c>
      <c r="AL894" s="19" t="n">
        <v>0.163144945754218</v>
      </c>
      <c r="AM894" s="19" t="n">
        <v>0</v>
      </c>
      <c r="AN894" s="19" t="n">
        <v>0.191683706905447</v>
      </c>
      <c r="AO894" s="19" t="n">
        <v>0.195537164925809</v>
      </c>
      <c r="AP894" s="19" t="n">
        <v>0.134459395019532</v>
      </c>
      <c r="AQ894" s="19" t="n">
        <v>0.248953284563468</v>
      </c>
      <c r="AR894" s="19" t="n">
        <v>0.104018481518027</v>
      </c>
      <c r="AS894" s="19" t="n">
        <v>0.108831880209197</v>
      </c>
      <c r="AT894" s="19" t="n">
        <v>0.296096190633258</v>
      </c>
      <c r="AU894" s="19" t="n">
        <v>0</v>
      </c>
      <c r="AV894" s="19" t="n">
        <v>0</v>
      </c>
      <c r="AW894" s="19" t="n">
        <v>0</v>
      </c>
      <c r="AX894" s="19" t="n">
        <v>0</v>
      </c>
    </row>
    <row r="895">
      <c r="B895" t="s">
        <v>381</v>
      </c>
      <c r="C895" s="19" t="n">
        <v>0.221961717433907</v>
      </c>
      <c r="D895" s="19" t="n">
        <v>0.19087170387901</v>
      </c>
      <c r="E895" s="19" t="n">
        <v>0.268099436930308</v>
      </c>
      <c r="F895" s="19" t="n">
        <v>0.203024523974656</v>
      </c>
      <c r="G895" s="19" t="n">
        <v>0.210043188409996</v>
      </c>
      <c r="H895" s="19" t="n">
        <v>0.236023979234871</v>
      </c>
      <c r="I895" s="19" t="n">
        <v>0.220564537067647</v>
      </c>
      <c r="J895" s="19"/>
      <c r="K895" s="19" t="n">
        <v>0.212353356958466</v>
      </c>
      <c r="L895" s="19" t="n">
        <v>0.231543847362168</v>
      </c>
      <c r="M895" s="19"/>
      <c r="N895" s="19" t="n">
        <v>0.179240391401452</v>
      </c>
      <c r="O895" s="19" t="n">
        <v>0.267531409241765</v>
      </c>
      <c r="P895" s="19" t="n">
        <v>0.208541123949649</v>
      </c>
      <c r="Q895" s="19" t="n">
        <v>0.224522142780848</v>
      </c>
      <c r="R895" s="19" t="n">
        <v>0.227212308165234</v>
      </c>
      <c r="S895" s="19" t="n">
        <v>0.232960935397739</v>
      </c>
      <c r="T895" s="19" t="n">
        <v>0.18740155436588</v>
      </c>
      <c r="U895" s="19" t="n">
        <v>0.223885827529685</v>
      </c>
      <c r="V895" s="19" t="n">
        <v>0.222768479458448</v>
      </c>
      <c r="W895" s="19" t="n">
        <v>0.23584011470063</v>
      </c>
      <c r="X895" s="19" t="n">
        <v>0.219561630321684</v>
      </c>
      <c r="Y895" s="19" t="n">
        <v>0.255392553231411</v>
      </c>
      <c r="Z895" s="19"/>
      <c r="AA895" s="19" t="n">
        <v>0.236962841576039</v>
      </c>
      <c r="AB895" s="19" t="n">
        <v>0.189799639773468</v>
      </c>
      <c r="AC895" s="19" t="n">
        <v>0.244109751097274</v>
      </c>
      <c r="AD895" s="19" t="n">
        <v>0.219593410367045</v>
      </c>
      <c r="AE895" s="19"/>
      <c r="AF895" s="19" t="n">
        <v>0.262364618175485</v>
      </c>
      <c r="AG895" s="19" t="n">
        <v>0.227724674162037</v>
      </c>
      <c r="AH895" s="19" t="n">
        <v>0.184714585200129</v>
      </c>
      <c r="AI895" s="19" t="n">
        <v>0.217410247611316</v>
      </c>
      <c r="AJ895" s="19" t="n">
        <v>0.145965185357064</v>
      </c>
      <c r="AK895" s="19" t="n">
        <v>0.09154450489526</v>
      </c>
      <c r="AL895" s="19" t="n">
        <v>0.199215429216518</v>
      </c>
      <c r="AM895" s="19" t="n">
        <v>0</v>
      </c>
      <c r="AN895" s="19" t="n">
        <v>0.241729814834664</v>
      </c>
      <c r="AO895" s="19" t="n">
        <v>0.25050475734619</v>
      </c>
      <c r="AP895" s="19" t="n">
        <v>0.202343341677566</v>
      </c>
      <c r="AQ895" s="19" t="n">
        <v>0.241590087518447</v>
      </c>
      <c r="AR895" s="19" t="n">
        <v>0.392447500428142</v>
      </c>
      <c r="AS895" s="19" t="n">
        <v>0.108789265320331</v>
      </c>
      <c r="AT895" s="19" t="n">
        <v>0.314801217298716</v>
      </c>
      <c r="AU895" s="19" t="n">
        <v>0</v>
      </c>
      <c r="AV895" s="19" t="n">
        <v>0.416942204507905</v>
      </c>
      <c r="AW895" s="19" t="n">
        <v>0.381473957467181</v>
      </c>
      <c r="AX895" s="19" t="n">
        <v>0.242293032388405</v>
      </c>
    </row>
    <row r="896">
      <c r="B896" t="s">
        <v>382</v>
      </c>
      <c r="C896" s="19" t="n">
        <v>0.232449295669771</v>
      </c>
      <c r="D896" s="19" t="n">
        <v>0.220698455950794</v>
      </c>
      <c r="E896" s="19" t="n">
        <v>0.260514548571637</v>
      </c>
      <c r="F896" s="19" t="n">
        <v>0.219009047853087</v>
      </c>
      <c r="G896" s="19" t="n">
        <v>0.237735918411413</v>
      </c>
      <c r="H896" s="19" t="n">
        <v>0.214116051121118</v>
      </c>
      <c r="I896" s="19" t="n">
        <v>0.236282210303123</v>
      </c>
      <c r="J896" s="19"/>
      <c r="K896" s="19" t="n">
        <v>0.235483335411194</v>
      </c>
      <c r="L896" s="19" t="n">
        <v>0.229714846438461</v>
      </c>
      <c r="M896" s="19"/>
      <c r="N896" s="19" t="n">
        <v>0.204084913078568</v>
      </c>
      <c r="O896" s="19" t="n">
        <v>0.20934262376598</v>
      </c>
      <c r="P896" s="19" t="n">
        <v>0.223371166401718</v>
      </c>
      <c r="Q896" s="19" t="n">
        <v>0.226292539906869</v>
      </c>
      <c r="R896" s="19" t="n">
        <v>0.277130662757823</v>
      </c>
      <c r="S896" s="19" t="n">
        <v>0.27759806444898</v>
      </c>
      <c r="T896" s="19" t="n">
        <v>0.228580484964786</v>
      </c>
      <c r="U896" s="19" t="n">
        <v>0.270617435702992</v>
      </c>
      <c r="V896" s="19" t="n">
        <v>0.251304491693829</v>
      </c>
      <c r="W896" s="19" t="n">
        <v>0.220804719585147</v>
      </c>
      <c r="X896" s="19" t="n">
        <v>0.220651553890202</v>
      </c>
      <c r="Y896" s="19" t="n">
        <v>0.212179337430008</v>
      </c>
      <c r="Z896" s="19"/>
      <c r="AA896" s="19" t="n">
        <v>0.225464871752253</v>
      </c>
      <c r="AB896" s="19" t="n">
        <v>0.243125716979269</v>
      </c>
      <c r="AC896" s="19" t="n">
        <v>0.209087571594034</v>
      </c>
      <c r="AD896" s="19" t="n">
        <v>0.251512659495074</v>
      </c>
      <c r="AE896" s="19"/>
      <c r="AF896" s="19" t="n">
        <v>0.217187071567942</v>
      </c>
      <c r="AG896" s="19" t="n">
        <v>0.220844332804978</v>
      </c>
      <c r="AH896" s="19" t="n">
        <v>0.23894848769133</v>
      </c>
      <c r="AI896" s="19" t="n">
        <v>0.295897336251777</v>
      </c>
      <c r="AJ896" s="19" t="n">
        <v>0.257979892353366</v>
      </c>
      <c r="AK896" s="19" t="n">
        <v>0.29271996846151</v>
      </c>
      <c r="AL896" s="19" t="n">
        <v>0.265999421849513</v>
      </c>
      <c r="AM896" s="19" t="n">
        <v>0</v>
      </c>
      <c r="AN896" s="19" t="n">
        <v>0.214399122745402</v>
      </c>
      <c r="AO896" s="19" t="n">
        <v>0.195469727772016</v>
      </c>
      <c r="AP896" s="19" t="n">
        <v>0.285023373338495</v>
      </c>
      <c r="AQ896" s="19" t="n">
        <v>0.210037414463233</v>
      </c>
      <c r="AR896" s="19" t="n">
        <v>0.381476625088679</v>
      </c>
      <c r="AS896" s="19" t="n">
        <v>0.377054504180805</v>
      </c>
      <c r="AT896" s="19" t="n">
        <v>0.389102592068026</v>
      </c>
      <c r="AU896" s="19" t="n">
        <v>1</v>
      </c>
      <c r="AV896" s="19" t="n">
        <v>0.423723826349258</v>
      </c>
      <c r="AW896" s="19" t="n">
        <v>0</v>
      </c>
      <c r="AX896" s="19" t="n">
        <v>0</v>
      </c>
    </row>
    <row r="897">
      <c r="B897" t="s">
        <v>383</v>
      </c>
      <c r="C897" s="19" t="n">
        <v>0.195424360948982</v>
      </c>
      <c r="D897" s="19" t="n">
        <v>0.208164856555221</v>
      </c>
      <c r="E897" s="19" t="n">
        <v>0.191987881213423</v>
      </c>
      <c r="F897" s="19" t="n">
        <v>0.221191156351352</v>
      </c>
      <c r="G897" s="19" t="n">
        <v>0.209770212781541</v>
      </c>
      <c r="H897" s="19" t="n">
        <v>0.156445349681266</v>
      </c>
      <c r="I897" s="19" t="n">
        <v>0.183430794986636</v>
      </c>
      <c r="J897" s="19"/>
      <c r="K897" s="19" t="n">
        <v>0.203933606690551</v>
      </c>
      <c r="L897" s="19" t="n">
        <v>0.186352910747116</v>
      </c>
      <c r="M897" s="19"/>
      <c r="N897" s="19" t="n">
        <v>0.306824847122286</v>
      </c>
      <c r="O897" s="19" t="n">
        <v>0.128590379753897</v>
      </c>
      <c r="P897" s="19" t="n">
        <v>0.217332929160115</v>
      </c>
      <c r="Q897" s="19" t="n">
        <v>0.198375154147282</v>
      </c>
      <c r="R897" s="19" t="n">
        <v>0.195092100905906</v>
      </c>
      <c r="S897" s="19" t="n">
        <v>0.130940319798293</v>
      </c>
      <c r="T897" s="19" t="n">
        <v>0.208086406106144</v>
      </c>
      <c r="U897" s="19" t="n">
        <v>0.186707090695337</v>
      </c>
      <c r="V897" s="19" t="n">
        <v>0.165302206059617</v>
      </c>
      <c r="W897" s="19" t="n">
        <v>0.185650791022104</v>
      </c>
      <c r="X897" s="19" t="n">
        <v>0.183014657218388</v>
      </c>
      <c r="Y897" s="19" t="n">
        <v>0.232176807978403</v>
      </c>
      <c r="Z897" s="19"/>
      <c r="AA897" s="19" t="n">
        <v>0.217203277964082</v>
      </c>
      <c r="AB897" s="19" t="n">
        <v>0.162536039293065</v>
      </c>
      <c r="AC897" s="19" t="n">
        <v>0.179186250494369</v>
      </c>
      <c r="AD897" s="19" t="n">
        <v>0.215496845586516</v>
      </c>
      <c r="AE897" s="19"/>
      <c r="AF897" s="19" t="n">
        <v>0.187445587652202</v>
      </c>
      <c r="AG897" s="19" t="n">
        <v>0.179208431857591</v>
      </c>
      <c r="AH897" s="19" t="n">
        <v>0.217344454768219</v>
      </c>
      <c r="AI897" s="19" t="n">
        <v>0.26991028063118</v>
      </c>
      <c r="AJ897" s="19" t="n">
        <v>0.104257762996707</v>
      </c>
      <c r="AK897" s="19" t="n">
        <v>0.274738089648136</v>
      </c>
      <c r="AL897" s="19" t="n">
        <v>0.258905589483659</v>
      </c>
      <c r="AM897" s="19" t="n">
        <v>0.534445761093102</v>
      </c>
      <c r="AN897" s="19" t="n">
        <v>0.229374892630285</v>
      </c>
      <c r="AO897" s="19" t="n">
        <v>0.193636202736346</v>
      </c>
      <c r="AP897" s="19" t="n">
        <v>0.143089869918247</v>
      </c>
      <c r="AQ897" s="19" t="n">
        <v>0.139049725174968</v>
      </c>
      <c r="AR897" s="19" t="n">
        <v>0.122057392965152</v>
      </c>
      <c r="AS897" s="19" t="n">
        <v>0.310273252291826</v>
      </c>
      <c r="AT897" s="19" t="n">
        <v>0</v>
      </c>
      <c r="AU897" s="19" t="n">
        <v>0</v>
      </c>
      <c r="AV897" s="19" t="n">
        <v>0.159333969142837</v>
      </c>
      <c r="AW897" s="19" t="n">
        <v>0.618526042532819</v>
      </c>
      <c r="AX897" s="19" t="n">
        <v>0.479792883083338</v>
      </c>
    </row>
    <row r="898">
      <c r="B898" t="s">
        <v>242</v>
      </c>
      <c r="C898" s="19" t="n">
        <v>0.0305539973517776</v>
      </c>
      <c r="D898" s="19" t="n">
        <v>0.0700891671017418</v>
      </c>
      <c r="E898" s="19" t="n">
        <v>0.0362379761199917</v>
      </c>
      <c r="F898" s="19" t="n">
        <v>0.0447631589409444</v>
      </c>
      <c r="G898" s="19" t="n">
        <v>0.00874597432713196</v>
      </c>
      <c r="H898" s="19" t="n">
        <v>0.0260991919352931</v>
      </c>
      <c r="I898" s="19" t="n">
        <v>0.0090602745457659</v>
      </c>
      <c r="J898" s="19"/>
      <c r="K898" s="19" t="n">
        <v>0.0206022888542481</v>
      </c>
      <c r="L898" s="19" t="n">
        <v>0.0402865983691746</v>
      </c>
      <c r="M898" s="19"/>
      <c r="N898" s="19" t="n">
        <v>0.0433902880658193</v>
      </c>
      <c r="O898" s="19" t="n">
        <v>0.0322899511480427</v>
      </c>
      <c r="P898" s="19" t="n">
        <v>0.0523857597309033</v>
      </c>
      <c r="Q898" s="19" t="n">
        <v>0.0212425537297939</v>
      </c>
      <c r="R898" s="19" t="n">
        <v>0.012555329806698</v>
      </c>
      <c r="S898" s="19" t="n">
        <v>0.0306577638042622</v>
      </c>
      <c r="T898" s="19" t="n">
        <v>0.046326891285636</v>
      </c>
      <c r="U898" s="19" t="n">
        <v>0.0103187148906645</v>
      </c>
      <c r="V898" s="19" t="n">
        <v>0.0138102470892856</v>
      </c>
      <c r="W898" s="19" t="n">
        <v>0.0178150853973439</v>
      </c>
      <c r="X898" s="19" t="n">
        <v>0.0409645048116618</v>
      </c>
      <c r="Y898" s="19" t="n">
        <v>0.0421529086168986</v>
      </c>
      <c r="Z898" s="19"/>
      <c r="AA898" s="19" t="n">
        <v>0.0133620977859438</v>
      </c>
      <c r="AB898" s="19" t="n">
        <v>0.0368347228943263</v>
      </c>
      <c r="AC898" s="19" t="n">
        <v>0.0306542486297542</v>
      </c>
      <c r="AD898" s="19" t="n">
        <v>0.039176965823223</v>
      </c>
      <c r="AE898" s="19"/>
      <c r="AF898" s="19" t="n">
        <v>0.0067488689347037</v>
      </c>
      <c r="AG898" s="19" t="n">
        <v>0.0165290784073437</v>
      </c>
      <c r="AH898" s="19" t="n">
        <v>0.0316775092910625</v>
      </c>
      <c r="AI898" s="19" t="n">
        <v>0.0105754232100016</v>
      </c>
      <c r="AJ898" s="19" t="n">
        <v>0.137633969719222</v>
      </c>
      <c r="AK898" s="19" t="n">
        <v>0.0268544674463252</v>
      </c>
      <c r="AL898" s="19" t="n">
        <v>0.0534803991537115</v>
      </c>
      <c r="AM898" s="19" t="n">
        <v>0</v>
      </c>
      <c r="AN898" s="19" t="n">
        <v>0.00691676265329119</v>
      </c>
      <c r="AO898" s="19" t="n">
        <v>0.0694842687255427</v>
      </c>
      <c r="AP898" s="19" t="n">
        <v>0.0750585925643481</v>
      </c>
      <c r="AQ898" s="19" t="n">
        <v>0.0525913099313334</v>
      </c>
      <c r="AR898" s="19" t="n">
        <v>0</v>
      </c>
      <c r="AS898" s="19" t="n">
        <v>0.0950510979978406</v>
      </c>
      <c r="AT898" s="19" t="n">
        <v>0</v>
      </c>
      <c r="AU898" s="19" t="n">
        <v>0</v>
      </c>
      <c r="AV898" s="19" t="n">
        <v>0</v>
      </c>
      <c r="AW898" s="19" t="n">
        <v>0</v>
      </c>
      <c r="AX898" s="19" t="n">
        <v>0</v>
      </c>
    </row>
    <row r="899">
      <c r="C899" s="19"/>
      <c r="D899" s="19"/>
      <c r="E899" s="19"/>
      <c r="F899" s="19"/>
      <c r="G899" s="19"/>
      <c r="H899" s="19"/>
      <c r="I899" s="19"/>
      <c r="J899" s="19"/>
      <c r="K899" s="19"/>
      <c r="L899" s="19"/>
      <c r="M899" s="19"/>
      <c r="N899" s="19"/>
      <c r="O899" s="19"/>
      <c r="P899" s="19"/>
      <c r="Q899" s="19"/>
      <c r="R899" s="19"/>
      <c r="S899" s="19"/>
      <c r="T899" s="19"/>
      <c r="U899" s="19"/>
      <c r="V899" s="19"/>
      <c r="W899" s="19"/>
      <c r="X899" s="19"/>
      <c r="Y899" s="19"/>
      <c r="Z899" s="19"/>
      <c r="AA899" s="19"/>
      <c r="AB899" s="19"/>
      <c r="AC899" s="19"/>
      <c r="AD899" s="19"/>
      <c r="AE899" s="19"/>
      <c r="AF899" s="19"/>
      <c r="AG899" s="19"/>
      <c r="AH899" s="19"/>
      <c r="AI899" s="19"/>
      <c r="AJ899" s="19"/>
      <c r="AK899" s="19"/>
      <c r="AL899" s="19"/>
      <c r="AM899" s="19"/>
      <c r="AN899" s="19"/>
      <c r="AO899" s="19"/>
      <c r="AP899" s="19"/>
      <c r="AQ899" s="19"/>
      <c r="AR899" s="19"/>
      <c r="AS899" s="19"/>
      <c r="AT899" s="19"/>
      <c r="AU899" s="19"/>
      <c r="AV899" s="19"/>
      <c r="AW899" s="19"/>
      <c r="AX899" s="19"/>
    </row>
    <row r="900">
      <c r="B900" s="7" t="s">
        <v>389</v>
      </c>
      <c r="C900" s="19"/>
      <c r="D900" s="19"/>
      <c r="E900" s="19"/>
      <c r="F900" s="19"/>
      <c r="G900" s="19"/>
      <c r="H900" s="19"/>
      <c r="I900" s="19"/>
      <c r="J900" s="19"/>
      <c r="K900" s="19"/>
      <c r="L900" s="19"/>
      <c r="M900" s="19"/>
      <c r="N900" s="19"/>
      <c r="O900" s="19"/>
      <c r="P900" s="19"/>
      <c r="Q900" s="19"/>
      <c r="R900" s="19"/>
      <c r="S900" s="19"/>
      <c r="T900" s="19"/>
      <c r="U900" s="19"/>
      <c r="V900" s="19"/>
      <c r="W900" s="19"/>
      <c r="X900" s="19"/>
      <c r="Y900" s="19"/>
      <c r="Z900" s="19"/>
      <c r="AA900" s="19"/>
      <c r="AB900" s="19"/>
      <c r="AC900" s="19"/>
      <c r="AD900" s="19"/>
      <c r="AE900" s="19"/>
      <c r="AF900" s="19"/>
      <c r="AG900" s="19"/>
      <c r="AH900" s="19"/>
      <c r="AI900" s="19"/>
      <c r="AJ900" s="19"/>
      <c r="AK900" s="19"/>
      <c r="AL900" s="19"/>
      <c r="AM900" s="19"/>
      <c r="AN900" s="19"/>
      <c r="AO900" s="19"/>
      <c r="AP900" s="19"/>
      <c r="AQ900" s="19"/>
      <c r="AR900" s="19"/>
      <c r="AS900" s="19"/>
      <c r="AT900" s="19"/>
      <c r="AU900" s="19"/>
      <c r="AV900" s="19"/>
      <c r="AW900" s="19"/>
      <c r="AX900" s="19"/>
    </row>
    <row r="901">
      <c r="B901" s="23" t="s">
        <v>79</v>
      </c>
      <c r="C901" s="19"/>
      <c r="D901" s="19"/>
      <c r="E901" s="19"/>
      <c r="F901" s="19"/>
      <c r="G901" s="19"/>
      <c r="H901" s="19"/>
      <c r="I901" s="19"/>
      <c r="J901" s="19"/>
      <c r="K901" s="19"/>
      <c r="L901" s="19"/>
      <c r="M901" s="19"/>
      <c r="N901" s="19"/>
      <c r="O901" s="19"/>
      <c r="P901" s="19"/>
      <c r="Q901" s="19"/>
      <c r="R901" s="19"/>
      <c r="S901" s="19"/>
      <c r="T901" s="19"/>
      <c r="U901" s="19"/>
      <c r="V901" s="19"/>
      <c r="W901" s="19"/>
      <c r="X901" s="19"/>
      <c r="Y901" s="19"/>
      <c r="Z901" s="19"/>
      <c r="AA901" s="19"/>
      <c r="AB901" s="19"/>
      <c r="AC901" s="19"/>
      <c r="AD901" s="19"/>
      <c r="AE901" s="19"/>
      <c r="AF901" s="19"/>
      <c r="AG901" s="19"/>
      <c r="AH901" s="19"/>
      <c r="AI901" s="19"/>
      <c r="AJ901" s="19"/>
      <c r="AK901" s="19"/>
      <c r="AL901" s="19"/>
      <c r="AM901" s="19"/>
      <c r="AN901" s="19"/>
      <c r="AO901" s="19"/>
      <c r="AP901" s="19"/>
      <c r="AQ901" s="19"/>
      <c r="AR901" s="19"/>
      <c r="AS901" s="19"/>
      <c r="AT901" s="19"/>
      <c r="AU901" s="19"/>
      <c r="AV901" s="19"/>
      <c r="AW901" s="19"/>
      <c r="AX901" s="19"/>
    </row>
    <row r="902">
      <c r="B902" t="s">
        <v>253</v>
      </c>
      <c r="C902" s="19" t="n">
        <v>0.0169119222238202</v>
      </c>
      <c r="D902" s="19" t="n">
        <v>0.0219571556350682</v>
      </c>
      <c r="E902" s="19" t="n">
        <v>0.0149244147610264</v>
      </c>
      <c r="F902" s="19" t="n">
        <v>0.0258385806796751</v>
      </c>
      <c r="G902" s="19" t="n">
        <v>0.00643893176163476</v>
      </c>
      <c r="H902" s="19" t="n">
        <v>0.016546984260876</v>
      </c>
      <c r="I902" s="19" t="n">
        <v>0.0167205031881282</v>
      </c>
      <c r="J902" s="19"/>
      <c r="K902" s="19" t="n">
        <v>0.0193767653715204</v>
      </c>
      <c r="L902" s="19" t="n">
        <v>0.0145249185371064</v>
      </c>
      <c r="M902" s="19"/>
      <c r="N902" s="19" t="n">
        <v>0.0112218357965282</v>
      </c>
      <c r="O902" s="19" t="n">
        <v>0.00705923109145303</v>
      </c>
      <c r="P902" s="19" t="n">
        <v>0.0181760722429056</v>
      </c>
      <c r="Q902" s="19" t="n">
        <v>0</v>
      </c>
      <c r="R902" s="19" t="n">
        <v>0.0131672702793395</v>
      </c>
      <c r="S902" s="19" t="n">
        <v>0.0319013514021893</v>
      </c>
      <c r="T902" s="19" t="n">
        <v>0.019255543052275</v>
      </c>
      <c r="U902" s="19" t="n">
        <v>0.0127968350326355</v>
      </c>
      <c r="V902" s="19" t="n">
        <v>0.0180723892722125</v>
      </c>
      <c r="W902" s="19" t="n">
        <v>0.0341471065722962</v>
      </c>
      <c r="X902" s="19" t="n">
        <v>0.00908776276950595</v>
      </c>
      <c r="Y902" s="19" t="n">
        <v>0.0539408083436734</v>
      </c>
      <c r="Z902" s="19"/>
      <c r="AA902" s="19" t="n">
        <v>0.00701398751733854</v>
      </c>
      <c r="AB902" s="19" t="n">
        <v>0.00742675117078417</v>
      </c>
      <c r="AC902" s="19" t="n">
        <v>0.0214662389636579</v>
      </c>
      <c r="AD902" s="19" t="n">
        <v>0.0320129379965666</v>
      </c>
      <c r="AE902" s="19"/>
      <c r="AF902" s="19" t="n">
        <v>0.0140369236481325</v>
      </c>
      <c r="AG902" s="19" t="n">
        <v>0.0171465997949186</v>
      </c>
      <c r="AH902" s="19" t="n">
        <v>0.0225967475311427</v>
      </c>
      <c r="AI902" s="19" t="n">
        <v>0.040442843758359</v>
      </c>
      <c r="AJ902" s="19" t="n">
        <v>0</v>
      </c>
      <c r="AK902" s="19" t="n">
        <v>0</v>
      </c>
      <c r="AL902" s="19" t="n">
        <v>0.0152704737975536</v>
      </c>
      <c r="AM902" s="19" t="n">
        <v>0</v>
      </c>
      <c r="AN902" s="19" t="n">
        <v>0.00733595049373943</v>
      </c>
      <c r="AO902" s="19" t="n">
        <v>0.024694718308137</v>
      </c>
      <c r="AP902" s="19" t="n">
        <v>0</v>
      </c>
      <c r="AQ902" s="19" t="n">
        <v>0.0139960418139099</v>
      </c>
      <c r="AR902" s="19" t="n">
        <v>0.122057392965152</v>
      </c>
      <c r="AS902" s="19" t="n">
        <v>0</v>
      </c>
      <c r="AT902" s="19" t="n">
        <v>0</v>
      </c>
      <c r="AU902" s="19" t="n">
        <v>0</v>
      </c>
      <c r="AV902" s="19" t="n">
        <v>0</v>
      </c>
      <c r="AW902" s="19" t="n">
        <v>0</v>
      </c>
      <c r="AX902" s="19" t="n">
        <v>0</v>
      </c>
    </row>
    <row r="903">
      <c r="B903" t="s">
        <v>378</v>
      </c>
      <c r="C903" s="19" t="n">
        <v>0.0211774419356255</v>
      </c>
      <c r="D903" s="19" t="n">
        <v>0.0320505907185914</v>
      </c>
      <c r="E903" s="19" t="n">
        <v>0.026792666287986</v>
      </c>
      <c r="F903" s="19" t="n">
        <v>0.0148028559033625</v>
      </c>
      <c r="G903" s="19" t="n">
        <v>0.0324844783653653</v>
      </c>
      <c r="H903" s="19" t="n">
        <v>0.0225437485592782</v>
      </c>
      <c r="I903" s="19" t="n">
        <v>0.00450980964665825</v>
      </c>
      <c r="J903" s="19"/>
      <c r="K903" s="19" t="n">
        <v>0.0243022244230907</v>
      </c>
      <c r="L903" s="19" t="n">
        <v>0.0181510869674853</v>
      </c>
      <c r="M903" s="19"/>
      <c r="N903" s="19" t="n">
        <v>0.0259726180702995</v>
      </c>
      <c r="O903" s="19" t="n">
        <v>0.0150682051997152</v>
      </c>
      <c r="P903" s="19" t="n">
        <v>0.0299812059006999</v>
      </c>
      <c r="Q903" s="19" t="n">
        <v>0.0155935847155396</v>
      </c>
      <c r="R903" s="19" t="n">
        <v>0.0257056017198027</v>
      </c>
      <c r="S903" s="19" t="n">
        <v>0.0372150297163585</v>
      </c>
      <c r="T903" s="19" t="n">
        <v>0.0184139471719277</v>
      </c>
      <c r="U903" s="19" t="n">
        <v>0.0108143918540584</v>
      </c>
      <c r="V903" s="19" t="n">
        <v>0.0234296811684514</v>
      </c>
      <c r="W903" s="19" t="n">
        <v>0.0172215531353444</v>
      </c>
      <c r="X903" s="19" t="n">
        <v>0</v>
      </c>
      <c r="Y903" s="19" t="n">
        <v>0.0200562895012613</v>
      </c>
      <c r="Z903" s="19"/>
      <c r="AA903" s="19" t="n">
        <v>0.0198640895007568</v>
      </c>
      <c r="AB903" s="19" t="n">
        <v>0.014207503187274</v>
      </c>
      <c r="AC903" s="19" t="n">
        <v>0.0336801731613493</v>
      </c>
      <c r="AD903" s="19" t="n">
        <v>0.0193721579220023</v>
      </c>
      <c r="AE903" s="19"/>
      <c r="AF903" s="19" t="n">
        <v>0.0435063810829643</v>
      </c>
      <c r="AG903" s="19" t="n">
        <v>0.0145693465401229</v>
      </c>
      <c r="AH903" s="19" t="n">
        <v>0.016041424057881</v>
      </c>
      <c r="AI903" s="19" t="n">
        <v>0.0105754232100016</v>
      </c>
      <c r="AJ903" s="19" t="n">
        <v>0.0312630707388247</v>
      </c>
      <c r="AK903" s="19" t="n">
        <v>0.0463610227909463</v>
      </c>
      <c r="AL903" s="19" t="n">
        <v>0.0151428115506541</v>
      </c>
      <c r="AM903" s="19" t="n">
        <v>0</v>
      </c>
      <c r="AN903" s="19" t="n">
        <v>0.0230636295870096</v>
      </c>
      <c r="AO903" s="19" t="n">
        <v>0.0435050856938374</v>
      </c>
      <c r="AP903" s="19" t="n">
        <v>0.0461866568913989</v>
      </c>
      <c r="AQ903" s="19" t="n">
        <v>0.0130033332445412</v>
      </c>
      <c r="AR903" s="19" t="n">
        <v>0</v>
      </c>
      <c r="AS903" s="19" t="n">
        <v>0</v>
      </c>
      <c r="AT903" s="19" t="n">
        <v>0</v>
      </c>
      <c r="AU903" s="19" t="n">
        <v>0</v>
      </c>
      <c r="AV903" s="19" t="n">
        <v>0</v>
      </c>
      <c r="AW903" s="19" t="n">
        <v>0</v>
      </c>
      <c r="AX903" s="19" t="n">
        <v>0</v>
      </c>
    </row>
    <row r="904">
      <c r="B904" t="s">
        <v>379</v>
      </c>
      <c r="C904" s="19" t="n">
        <v>0.038501271235199</v>
      </c>
      <c r="D904" s="19" t="n">
        <v>0.0852890603951753</v>
      </c>
      <c r="E904" s="19" t="n">
        <v>0.0509436257927845</v>
      </c>
      <c r="F904" s="19" t="n">
        <v>0.0432022865115442</v>
      </c>
      <c r="G904" s="19" t="n">
        <v>0.0289672290932942</v>
      </c>
      <c r="H904" s="19" t="n">
        <v>0.00951836783343011</v>
      </c>
      <c r="I904" s="19" t="n">
        <v>0.0209163596413535</v>
      </c>
      <c r="J904" s="19"/>
      <c r="K904" s="19" t="n">
        <v>0.0353533392237078</v>
      </c>
      <c r="L904" s="19" t="n">
        <v>0.0416076609603482</v>
      </c>
      <c r="M904" s="19"/>
      <c r="N904" s="19" t="n">
        <v>0.0489262025418843</v>
      </c>
      <c r="O904" s="19" t="n">
        <v>0.0480248618611505</v>
      </c>
      <c r="P904" s="19" t="n">
        <v>0.0119204737255435</v>
      </c>
      <c r="Q904" s="19" t="n">
        <v>0.0209149597568718</v>
      </c>
      <c r="R904" s="19" t="n">
        <v>0.0707115702140555</v>
      </c>
      <c r="S904" s="19" t="n">
        <v>0.0386383674560615</v>
      </c>
      <c r="T904" s="19" t="n">
        <v>0.0183650193612808</v>
      </c>
      <c r="U904" s="19" t="n">
        <v>0.0256375501502563</v>
      </c>
      <c r="V904" s="19" t="n">
        <v>0.0473587352299375</v>
      </c>
      <c r="W904" s="19" t="n">
        <v>0.0462315100460848</v>
      </c>
      <c r="X904" s="19" t="n">
        <v>0.00990824370415125</v>
      </c>
      <c r="Y904" s="19" t="n">
        <v>0.0595644741834307</v>
      </c>
      <c r="Z904" s="19"/>
      <c r="AA904" s="19" t="n">
        <v>0.0199530578851827</v>
      </c>
      <c r="AB904" s="19" t="n">
        <v>0.0441370268012433</v>
      </c>
      <c r="AC904" s="19" t="n">
        <v>0.0579432020784282</v>
      </c>
      <c r="AD904" s="19" t="n">
        <v>0.0346497567497408</v>
      </c>
      <c r="AE904" s="19"/>
      <c r="AF904" s="19" t="n">
        <v>0.101101408811013</v>
      </c>
      <c r="AG904" s="19" t="n">
        <v>0.0159854521755514</v>
      </c>
      <c r="AH904" s="19" t="n">
        <v>0.0382837024842624</v>
      </c>
      <c r="AI904" s="19" t="n">
        <v>0.0274688755373995</v>
      </c>
      <c r="AJ904" s="19" t="n">
        <v>0.059148160530997</v>
      </c>
      <c r="AK904" s="19" t="n">
        <v>0.0327289195348533</v>
      </c>
      <c r="AL904" s="19" t="n">
        <v>0.0352773756170268</v>
      </c>
      <c r="AM904" s="19" t="n">
        <v>0</v>
      </c>
      <c r="AN904" s="19" t="n">
        <v>0.0631651215381701</v>
      </c>
      <c r="AO904" s="19" t="n">
        <v>0.0553323997606365</v>
      </c>
      <c r="AP904" s="19" t="n">
        <v>0.158182938776683</v>
      </c>
      <c r="AQ904" s="19" t="n">
        <v>0.0408086838898377</v>
      </c>
      <c r="AR904" s="19" t="n">
        <v>0</v>
      </c>
      <c r="AS904" s="19" t="n">
        <v>0.108831880209197</v>
      </c>
      <c r="AT904" s="19" t="n">
        <v>0</v>
      </c>
      <c r="AU904" s="19" t="n">
        <v>0</v>
      </c>
      <c r="AV904" s="19" t="n">
        <v>0</v>
      </c>
      <c r="AW904" s="19" t="n">
        <v>0</v>
      </c>
      <c r="AX904" s="19" t="n">
        <v>0</v>
      </c>
    </row>
    <row r="905">
      <c r="B905" t="s">
        <v>380</v>
      </c>
      <c r="C905" s="19" t="n">
        <v>0.192956485068386</v>
      </c>
      <c r="D905" s="19" t="n">
        <v>0.238978215083315</v>
      </c>
      <c r="E905" s="19" t="n">
        <v>0.21888480144003</v>
      </c>
      <c r="F905" s="19" t="n">
        <v>0.203841684138565</v>
      </c>
      <c r="G905" s="19" t="n">
        <v>0.231181227437566</v>
      </c>
      <c r="H905" s="19" t="n">
        <v>0.181487915296402</v>
      </c>
      <c r="I905" s="19" t="n">
        <v>0.109372289345873</v>
      </c>
      <c r="J905" s="19"/>
      <c r="K905" s="19" t="n">
        <v>0.194567209649115</v>
      </c>
      <c r="L905" s="19" t="n">
        <v>0.191571779302281</v>
      </c>
      <c r="M905" s="19"/>
      <c r="N905" s="19" t="n">
        <v>0.187251062985043</v>
      </c>
      <c r="O905" s="19" t="n">
        <v>0.171156823607011</v>
      </c>
      <c r="P905" s="19" t="n">
        <v>0.161463238284649</v>
      </c>
      <c r="Q905" s="19" t="n">
        <v>0.217699398269387</v>
      </c>
      <c r="R905" s="19" t="n">
        <v>0.171074879616695</v>
      </c>
      <c r="S905" s="19" t="n">
        <v>0.2022685715931</v>
      </c>
      <c r="T905" s="19" t="n">
        <v>0.200301946777217</v>
      </c>
      <c r="U905" s="19" t="n">
        <v>0.237074838718082</v>
      </c>
      <c r="V905" s="19" t="n">
        <v>0.203901655429617</v>
      </c>
      <c r="W905" s="19" t="n">
        <v>0.186668685282777</v>
      </c>
      <c r="X905" s="19" t="n">
        <v>0.256405941771941</v>
      </c>
      <c r="Y905" s="19" t="n">
        <v>0.1405936228329</v>
      </c>
      <c r="Z905" s="19"/>
      <c r="AA905" s="19" t="n">
        <v>0.153973264911598</v>
      </c>
      <c r="AB905" s="19" t="n">
        <v>0.172779971577748</v>
      </c>
      <c r="AC905" s="19" t="n">
        <v>0.203661837369392</v>
      </c>
      <c r="AD905" s="19" t="n">
        <v>0.247631536431675</v>
      </c>
      <c r="AE905" s="19"/>
      <c r="AF905" s="19" t="n">
        <v>0.312010515900253</v>
      </c>
      <c r="AG905" s="19" t="n">
        <v>0.166401654646408</v>
      </c>
      <c r="AH905" s="19" t="n">
        <v>0.211788424051372</v>
      </c>
      <c r="AI905" s="19" t="n">
        <v>0.157768600001239</v>
      </c>
      <c r="AJ905" s="19" t="n">
        <v>0.259407302375658</v>
      </c>
      <c r="AK905" s="19" t="n">
        <v>0.167999328444126</v>
      </c>
      <c r="AL905" s="19" t="n">
        <v>0.195353476664365</v>
      </c>
      <c r="AM905" s="19" t="n">
        <v>0</v>
      </c>
      <c r="AN905" s="19" t="n">
        <v>0.180910851745115</v>
      </c>
      <c r="AO905" s="19" t="n">
        <v>0.207556178448732</v>
      </c>
      <c r="AP905" s="19" t="n">
        <v>0.229193009112053</v>
      </c>
      <c r="AQ905" s="19" t="n">
        <v>0.226198116355924</v>
      </c>
      <c r="AR905" s="19" t="n">
        <v>0.0927815251128634</v>
      </c>
      <c r="AS905" s="19" t="n">
        <v>0.196509982322928</v>
      </c>
      <c r="AT905" s="19" t="n">
        <v>0.296096190633258</v>
      </c>
      <c r="AU905" s="19" t="n">
        <v>0</v>
      </c>
      <c r="AV905" s="19" t="n">
        <v>0</v>
      </c>
      <c r="AW905" s="19" t="n">
        <v>0</v>
      </c>
      <c r="AX905" s="19" t="n">
        <v>0</v>
      </c>
    </row>
    <row r="906">
      <c r="B906" t="s">
        <v>381</v>
      </c>
      <c r="C906" s="19" t="n">
        <v>0.227473991444905</v>
      </c>
      <c r="D906" s="19" t="n">
        <v>0.189527183707219</v>
      </c>
      <c r="E906" s="19" t="n">
        <v>0.235442604138497</v>
      </c>
      <c r="F906" s="19" t="n">
        <v>0.258000528945889</v>
      </c>
      <c r="G906" s="19" t="n">
        <v>0.241511086868029</v>
      </c>
      <c r="H906" s="19" t="n">
        <v>0.23015187876362</v>
      </c>
      <c r="I906" s="19" t="n">
        <v>0.208092092061189</v>
      </c>
      <c r="J906" s="19"/>
      <c r="K906" s="19" t="n">
        <v>0.236219060833296</v>
      </c>
      <c r="L906" s="19" t="n">
        <v>0.219166345362974</v>
      </c>
      <c r="M906" s="19"/>
      <c r="N906" s="19" t="n">
        <v>0.200220213398949</v>
      </c>
      <c r="O906" s="19" t="n">
        <v>0.260784052171807</v>
      </c>
      <c r="P906" s="19" t="n">
        <v>0.236914551865023</v>
      </c>
      <c r="Q906" s="19" t="n">
        <v>0.177768391438766</v>
      </c>
      <c r="R906" s="19" t="n">
        <v>0.256598053873553</v>
      </c>
      <c r="S906" s="19" t="n">
        <v>0.269774163457484</v>
      </c>
      <c r="T906" s="19" t="n">
        <v>0.221329528720155</v>
      </c>
      <c r="U906" s="19" t="n">
        <v>0.25836749186896</v>
      </c>
      <c r="V906" s="19" t="n">
        <v>0.199911126596502</v>
      </c>
      <c r="W906" s="19" t="n">
        <v>0.236163108692271</v>
      </c>
      <c r="X906" s="19" t="n">
        <v>0.186024340434889</v>
      </c>
      <c r="Y906" s="19" t="n">
        <v>0.258977624899742</v>
      </c>
      <c r="Z906" s="19"/>
      <c r="AA906" s="19" t="n">
        <v>0.254340313418919</v>
      </c>
      <c r="AB906" s="19" t="n">
        <v>0.214466429549643</v>
      </c>
      <c r="AC906" s="19" t="n">
        <v>0.251227240220983</v>
      </c>
      <c r="AD906" s="19" t="n">
        <v>0.194952698335583</v>
      </c>
      <c r="AE906" s="19"/>
      <c r="AF906" s="19" t="n">
        <v>0.205548899355661</v>
      </c>
      <c r="AG906" s="19" t="n">
        <v>0.222695029060899</v>
      </c>
      <c r="AH906" s="19" t="n">
        <v>0.198096336533934</v>
      </c>
      <c r="AI906" s="19" t="n">
        <v>0.21323739212171</v>
      </c>
      <c r="AJ906" s="19" t="n">
        <v>0.169851526338213</v>
      </c>
      <c r="AK906" s="19" t="n">
        <v>0.217876489188707</v>
      </c>
      <c r="AL906" s="19" t="n">
        <v>0.255076933351314</v>
      </c>
      <c r="AM906" s="19" t="n">
        <v>0.534445761093102</v>
      </c>
      <c r="AN906" s="19" t="n">
        <v>0.278139524956834</v>
      </c>
      <c r="AO906" s="19" t="n">
        <v>0.226982269597643</v>
      </c>
      <c r="AP906" s="19" t="n">
        <v>0.283338361713619</v>
      </c>
      <c r="AQ906" s="19" t="n">
        <v>0.24768763054275</v>
      </c>
      <c r="AR906" s="19" t="n">
        <v>0.496465981946169</v>
      </c>
      <c r="AS906" s="19" t="n">
        <v>0</v>
      </c>
      <c r="AT906" s="19" t="n">
        <v>0</v>
      </c>
      <c r="AU906" s="19" t="n">
        <v>0</v>
      </c>
      <c r="AV906" s="19" t="n">
        <v>0.21984154809506</v>
      </c>
      <c r="AW906" s="19" t="n">
        <v>0.381473957467181</v>
      </c>
      <c r="AX906" s="19" t="n">
        <v>0.520207116916662</v>
      </c>
    </row>
    <row r="907">
      <c r="B907" t="s">
        <v>382</v>
      </c>
      <c r="C907" s="19" t="n">
        <v>0.237424641042902</v>
      </c>
      <c r="D907" s="19" t="n">
        <v>0.180120669449996</v>
      </c>
      <c r="E907" s="19" t="n">
        <v>0.251642577207568</v>
      </c>
      <c r="F907" s="19" t="n">
        <v>0.201589062688613</v>
      </c>
      <c r="G907" s="19" t="n">
        <v>0.23860355197173</v>
      </c>
      <c r="H907" s="19" t="n">
        <v>0.244292308258399</v>
      </c>
      <c r="I907" s="19" t="n">
        <v>0.287120520200995</v>
      </c>
      <c r="J907" s="19"/>
      <c r="K907" s="19" t="n">
        <v>0.252543275332507</v>
      </c>
      <c r="L907" s="19" t="n">
        <v>0.222912180446547</v>
      </c>
      <c r="M907" s="19"/>
      <c r="N907" s="19" t="n">
        <v>0.262294747327778</v>
      </c>
      <c r="O907" s="19" t="n">
        <v>0.238209998053503</v>
      </c>
      <c r="P907" s="19" t="n">
        <v>0.217114495833732</v>
      </c>
      <c r="Q907" s="19" t="n">
        <v>0.274258073930014</v>
      </c>
      <c r="R907" s="19" t="n">
        <v>0.192012580938078</v>
      </c>
      <c r="S907" s="19" t="n">
        <v>0.21622429876854</v>
      </c>
      <c r="T907" s="19" t="n">
        <v>0.241087244324311</v>
      </c>
      <c r="U907" s="19" t="n">
        <v>0.194779708935236</v>
      </c>
      <c r="V907" s="19" t="n">
        <v>0.248483748433829</v>
      </c>
      <c r="W907" s="19" t="n">
        <v>0.213197214207397</v>
      </c>
      <c r="X907" s="19" t="n">
        <v>0.266958328130547</v>
      </c>
      <c r="Y907" s="19" t="n">
        <v>0.261467461869665</v>
      </c>
      <c r="Z907" s="19"/>
      <c r="AA907" s="19" t="n">
        <v>0.27800320504814</v>
      </c>
      <c r="AB907" s="19" t="n">
        <v>0.238837727316315</v>
      </c>
      <c r="AC907" s="19" t="n">
        <v>0.204216165693292</v>
      </c>
      <c r="AD907" s="19" t="n">
        <v>0.223675461342132</v>
      </c>
      <c r="AE907" s="19"/>
      <c r="AF907" s="19" t="n">
        <v>0.162957505056515</v>
      </c>
      <c r="AG907" s="19" t="n">
        <v>0.26676784131308</v>
      </c>
      <c r="AH907" s="19" t="n">
        <v>0.191431521454355</v>
      </c>
      <c r="AI907" s="19" t="n">
        <v>0.3672137015943</v>
      </c>
      <c r="AJ907" s="19" t="n">
        <v>0.172653106912255</v>
      </c>
      <c r="AK907" s="19" t="n">
        <v>0.214957373424646</v>
      </c>
      <c r="AL907" s="19" t="n">
        <v>0.256834863446635</v>
      </c>
      <c r="AM907" s="19" t="n">
        <v>0</v>
      </c>
      <c r="AN907" s="19" t="n">
        <v>0.256592274944483</v>
      </c>
      <c r="AO907" s="19" t="n">
        <v>0.160491299635341</v>
      </c>
      <c r="AP907" s="19" t="n">
        <v>0.126523749289855</v>
      </c>
      <c r="AQ907" s="19" t="n">
        <v>0.183664548958135</v>
      </c>
      <c r="AR907" s="19" t="n">
        <v>0.288695099975816</v>
      </c>
      <c r="AS907" s="19" t="n">
        <v>0.392341902506033</v>
      </c>
      <c r="AT907" s="19" t="n">
        <v>0</v>
      </c>
      <c r="AU907" s="19" t="n">
        <v>1</v>
      </c>
      <c r="AV907" s="19" t="n">
        <v>0.583057795492095</v>
      </c>
      <c r="AW907" s="19" t="n">
        <v>0</v>
      </c>
      <c r="AX907" s="19" t="n">
        <v>0</v>
      </c>
    </row>
    <row r="908">
      <c r="B908" t="s">
        <v>383</v>
      </c>
      <c r="C908" s="19" t="n">
        <v>0.202311526633201</v>
      </c>
      <c r="D908" s="19" t="n">
        <v>0.116257958905647</v>
      </c>
      <c r="E908" s="19" t="n">
        <v>0.150746572253165</v>
      </c>
      <c r="F908" s="19" t="n">
        <v>0.172476306328345</v>
      </c>
      <c r="G908" s="19" t="n">
        <v>0.17362559707284</v>
      </c>
      <c r="H908" s="19" t="n">
        <v>0.247332574368686</v>
      </c>
      <c r="I908" s="19" t="n">
        <v>0.31822104908124</v>
      </c>
      <c r="J908" s="19"/>
      <c r="K908" s="19" t="n">
        <v>0.198230748931469</v>
      </c>
      <c r="L908" s="19" t="n">
        <v>0.205522316608099</v>
      </c>
      <c r="M908" s="19"/>
      <c r="N908" s="19" t="n">
        <v>0.195478059369889</v>
      </c>
      <c r="O908" s="19" t="n">
        <v>0.202946073243363</v>
      </c>
      <c r="P908" s="19" t="n">
        <v>0.252324571953127</v>
      </c>
      <c r="Q908" s="19" t="n">
        <v>0.225182324897983</v>
      </c>
      <c r="R908" s="19" t="n">
        <v>0.24023361693251</v>
      </c>
      <c r="S908" s="19" t="n">
        <v>0.155231474357569</v>
      </c>
      <c r="T908" s="19" t="n">
        <v>0.194334038607489</v>
      </c>
      <c r="U908" s="19" t="n">
        <v>0.195855731581673</v>
      </c>
      <c r="V908" s="19" t="n">
        <v>0.214913418039911</v>
      </c>
      <c r="W908" s="19" t="n">
        <v>0.198874858072249</v>
      </c>
      <c r="X908" s="19" t="n">
        <v>0.179932372108428</v>
      </c>
      <c r="Y908" s="19" t="n">
        <v>0.112806248798071</v>
      </c>
      <c r="Z908" s="19"/>
      <c r="AA908" s="19" t="n">
        <v>0.231940398702954</v>
      </c>
      <c r="AB908" s="19" t="n">
        <v>0.250421853043287</v>
      </c>
      <c r="AC908" s="19" t="n">
        <v>0.160691180713094</v>
      </c>
      <c r="AD908" s="19" t="n">
        <v>0.154028351844813</v>
      </c>
      <c r="AE908" s="19"/>
      <c r="AF908" s="19" t="n">
        <v>0.133794983812682</v>
      </c>
      <c r="AG908" s="19" t="n">
        <v>0.246115217470757</v>
      </c>
      <c r="AH908" s="19" t="n">
        <v>0.246650017024777</v>
      </c>
      <c r="AI908" s="19" t="n">
        <v>0.15802770049906</v>
      </c>
      <c r="AJ908" s="19" t="n">
        <v>0.136549502060489</v>
      </c>
      <c r="AK908" s="19" t="n">
        <v>0.293222399170396</v>
      </c>
      <c r="AL908" s="19" t="n">
        <v>0.169590966936999</v>
      </c>
      <c r="AM908" s="19" t="n">
        <v>0.465554238906898</v>
      </c>
      <c r="AN908" s="19" t="n">
        <v>0.176244354375375</v>
      </c>
      <c r="AO908" s="19" t="n">
        <v>0.116536946307147</v>
      </c>
      <c r="AP908" s="19" t="n">
        <v>0.105886203584098</v>
      </c>
      <c r="AQ908" s="19" t="n">
        <v>0.172931797402762</v>
      </c>
      <c r="AR908" s="19" t="n">
        <v>0</v>
      </c>
      <c r="AS908" s="19" t="n">
        <v>0.207265136964002</v>
      </c>
      <c r="AT908" s="19" t="n">
        <v>0</v>
      </c>
      <c r="AU908" s="19" t="n">
        <v>0</v>
      </c>
      <c r="AV908" s="19" t="n">
        <v>0.197100656412845</v>
      </c>
      <c r="AW908" s="19" t="n">
        <v>0.618526042532819</v>
      </c>
      <c r="AX908" s="19" t="n">
        <v>0.479792883083338</v>
      </c>
    </row>
    <row r="909">
      <c r="B909" t="s">
        <v>242</v>
      </c>
      <c r="C909" s="19" t="n">
        <v>0.0632427204159613</v>
      </c>
      <c r="D909" s="19" t="n">
        <v>0.13581916610499</v>
      </c>
      <c r="E909" s="19" t="n">
        <v>0.0506227381189426</v>
      </c>
      <c r="F909" s="19" t="n">
        <v>0.080248694804006</v>
      </c>
      <c r="G909" s="19" t="n">
        <v>0.0471878974295402</v>
      </c>
      <c r="H909" s="19" t="n">
        <v>0.0481262226593088</v>
      </c>
      <c r="I909" s="19" t="n">
        <v>0.0350473768345621</v>
      </c>
      <c r="J909" s="19"/>
      <c r="K909" s="19" t="n">
        <v>0.0394073762352946</v>
      </c>
      <c r="L909" s="19" t="n">
        <v>0.0865437118151594</v>
      </c>
      <c r="M909" s="19"/>
      <c r="N909" s="19" t="n">
        <v>0.0686352605096293</v>
      </c>
      <c r="O909" s="19" t="n">
        <v>0.0567507547719983</v>
      </c>
      <c r="P909" s="19" t="n">
        <v>0.0721053901943204</v>
      </c>
      <c r="Q909" s="19" t="n">
        <v>0.0685832669914386</v>
      </c>
      <c r="R909" s="19" t="n">
        <v>0.0304964264259665</v>
      </c>
      <c r="S909" s="19" t="n">
        <v>0.0487467432486978</v>
      </c>
      <c r="T909" s="19" t="n">
        <v>0.0869127319853453</v>
      </c>
      <c r="U909" s="19" t="n">
        <v>0.0646734518590993</v>
      </c>
      <c r="V909" s="19" t="n">
        <v>0.0439292458295399</v>
      </c>
      <c r="W909" s="19" t="n">
        <v>0.0674959639915809</v>
      </c>
      <c r="X909" s="19" t="n">
        <v>0.0916830110805378</v>
      </c>
      <c r="Y909" s="19" t="n">
        <v>0.0925934695712567</v>
      </c>
      <c r="Z909" s="19"/>
      <c r="AA909" s="19" t="n">
        <v>0.0349116830151111</v>
      </c>
      <c r="AB909" s="19" t="n">
        <v>0.0577227373537048</v>
      </c>
      <c r="AC909" s="19" t="n">
        <v>0.0671139617998047</v>
      </c>
      <c r="AD909" s="19" t="n">
        <v>0.093677099377487</v>
      </c>
      <c r="AE909" s="19"/>
      <c r="AF909" s="19" t="n">
        <v>0.02704338233278</v>
      </c>
      <c r="AG909" s="19" t="n">
        <v>0.0503188589982643</v>
      </c>
      <c r="AH909" s="19" t="n">
        <v>0.075111826862275</v>
      </c>
      <c r="AI909" s="19" t="n">
        <v>0.0252654632779312</v>
      </c>
      <c r="AJ909" s="19" t="n">
        <v>0.171127331043563</v>
      </c>
      <c r="AK909" s="19" t="n">
        <v>0.0268544674463252</v>
      </c>
      <c r="AL909" s="19" t="n">
        <v>0.0574530986354524</v>
      </c>
      <c r="AM909" s="19" t="n">
        <v>0</v>
      </c>
      <c r="AN909" s="19" t="n">
        <v>0.0145482923592743</v>
      </c>
      <c r="AO909" s="19" t="n">
        <v>0.164901102248526</v>
      </c>
      <c r="AP909" s="19" t="n">
        <v>0.0506890806322919</v>
      </c>
      <c r="AQ909" s="19" t="n">
        <v>0.10170984779214</v>
      </c>
      <c r="AR909" s="19" t="n">
        <v>0</v>
      </c>
      <c r="AS909" s="19" t="n">
        <v>0.0950510979978406</v>
      </c>
      <c r="AT909" s="19" t="n">
        <v>0.703903809366742</v>
      </c>
      <c r="AU909" s="19" t="n">
        <v>0</v>
      </c>
      <c r="AV909" s="19" t="n">
        <v>0</v>
      </c>
      <c r="AW909" s="19" t="n">
        <v>0</v>
      </c>
      <c r="AX909" s="19" t="n">
        <v>0</v>
      </c>
    </row>
    <row r="910">
      <c r="C910" s="19"/>
      <c r="D910" s="19"/>
      <c r="E910" s="19"/>
      <c r="F910" s="19"/>
      <c r="G910" s="19"/>
      <c r="H910" s="19"/>
      <c r="I910" s="19"/>
      <c r="J910" s="19"/>
      <c r="K910" s="19"/>
      <c r="L910" s="19"/>
      <c r="M910" s="19"/>
      <c r="N910" s="19"/>
      <c r="O910" s="19"/>
      <c r="P910" s="19"/>
      <c r="Q910" s="19"/>
      <c r="R910" s="19"/>
      <c r="S910" s="19"/>
      <c r="T910" s="19"/>
      <c r="U910" s="19"/>
      <c r="V910" s="19"/>
      <c r="W910" s="19"/>
      <c r="X910" s="19"/>
      <c r="Y910" s="19"/>
      <c r="Z910" s="19"/>
      <c r="AA910" s="19"/>
      <c r="AB910" s="19"/>
      <c r="AC910" s="19"/>
      <c r="AD910" s="19"/>
      <c r="AE910" s="19"/>
      <c r="AF910" s="19"/>
      <c r="AG910" s="19"/>
      <c r="AH910" s="19"/>
      <c r="AI910" s="19"/>
      <c r="AJ910" s="19"/>
      <c r="AK910" s="19"/>
      <c r="AL910" s="19"/>
      <c r="AM910" s="19"/>
      <c r="AN910" s="19"/>
      <c r="AO910" s="19"/>
      <c r="AP910" s="19"/>
      <c r="AQ910" s="19"/>
      <c r="AR910" s="19"/>
      <c r="AS910" s="19"/>
      <c r="AT910" s="19"/>
      <c r="AU910" s="19"/>
      <c r="AV910" s="19"/>
      <c r="AW910" s="19"/>
      <c r="AX910" s="19"/>
    </row>
    <row r="911">
      <c r="B911" s="7" t="s">
        <v>390</v>
      </c>
      <c r="C911" s="19"/>
      <c r="D911" s="19"/>
      <c r="E911" s="19"/>
      <c r="F911" s="19"/>
      <c r="G911" s="19"/>
      <c r="H911" s="19"/>
      <c r="I911" s="19"/>
      <c r="J911" s="19"/>
      <c r="K911" s="19"/>
      <c r="L911" s="19"/>
      <c r="M911" s="19"/>
      <c r="N911" s="19"/>
      <c r="O911" s="19"/>
      <c r="P911" s="19"/>
      <c r="Q911" s="19"/>
      <c r="R911" s="19"/>
      <c r="S911" s="19"/>
      <c r="T911" s="19"/>
      <c r="U911" s="19"/>
      <c r="V911" s="19"/>
      <c r="W911" s="19"/>
      <c r="X911" s="19"/>
      <c r="Y911" s="19"/>
      <c r="Z911" s="19"/>
      <c r="AA911" s="19"/>
      <c r="AB911" s="19"/>
      <c r="AC911" s="19"/>
      <c r="AD911" s="19"/>
      <c r="AE911" s="19"/>
      <c r="AF911" s="19"/>
      <c r="AG911" s="19"/>
      <c r="AH911" s="19"/>
      <c r="AI911" s="19"/>
      <c r="AJ911" s="19"/>
      <c r="AK911" s="19"/>
      <c r="AL911" s="19"/>
      <c r="AM911" s="19"/>
      <c r="AN911" s="19"/>
      <c r="AO911" s="19"/>
      <c r="AP911" s="19"/>
      <c r="AQ911" s="19"/>
      <c r="AR911" s="19"/>
      <c r="AS911" s="19"/>
      <c r="AT911" s="19"/>
      <c r="AU911" s="19"/>
      <c r="AV911" s="19"/>
      <c r="AW911" s="19"/>
      <c r="AX911" s="19"/>
    </row>
    <row r="912">
      <c r="B912" s="23" t="s">
        <v>79</v>
      </c>
      <c r="C912" s="19"/>
      <c r="D912" s="19"/>
      <c r="E912" s="19"/>
      <c r="F912" s="19"/>
      <c r="G912" s="19"/>
      <c r="H912" s="19"/>
      <c r="I912" s="19"/>
      <c r="J912" s="19"/>
      <c r="K912" s="19"/>
      <c r="L912" s="19"/>
      <c r="M912" s="19"/>
      <c r="N912" s="19"/>
      <c r="O912" s="19"/>
      <c r="P912" s="19"/>
      <c r="Q912" s="19"/>
      <c r="R912" s="19"/>
      <c r="S912" s="19"/>
      <c r="T912" s="19"/>
      <c r="U912" s="19"/>
      <c r="V912" s="19"/>
      <c r="W912" s="19"/>
      <c r="X912" s="19"/>
      <c r="Y912" s="19"/>
      <c r="Z912" s="19"/>
      <c r="AA912" s="19"/>
      <c r="AB912" s="19"/>
      <c r="AC912" s="19"/>
      <c r="AD912" s="19"/>
      <c r="AE912" s="19"/>
      <c r="AF912" s="19"/>
      <c r="AG912" s="19"/>
      <c r="AH912" s="19"/>
      <c r="AI912" s="19"/>
      <c r="AJ912" s="19"/>
      <c r="AK912" s="19"/>
      <c r="AL912" s="19"/>
      <c r="AM912" s="19"/>
      <c r="AN912" s="19"/>
      <c r="AO912" s="19"/>
      <c r="AP912" s="19"/>
      <c r="AQ912" s="19"/>
      <c r="AR912" s="19"/>
      <c r="AS912" s="19"/>
      <c r="AT912" s="19"/>
      <c r="AU912" s="19"/>
      <c r="AV912" s="19"/>
      <c r="AW912" s="19"/>
      <c r="AX912" s="19"/>
    </row>
    <row r="913">
      <c r="B913" t="s">
        <v>253</v>
      </c>
      <c r="C913" s="19" t="n">
        <v>0.045438350067194</v>
      </c>
      <c r="D913" s="19" t="n">
        <v>0.0217084006375918</v>
      </c>
      <c r="E913" s="19" t="n">
        <v>0.0226774080956608</v>
      </c>
      <c r="F913" s="19" t="n">
        <v>0.0249415011654067</v>
      </c>
      <c r="G913" s="19" t="n">
        <v>0.0393689094238603</v>
      </c>
      <c r="H913" s="19" t="n">
        <v>0.0479269540876744</v>
      </c>
      <c r="I913" s="19" t="n">
        <v>0.0994418935613659</v>
      </c>
      <c r="J913" s="19"/>
      <c r="K913" s="19" t="n">
        <v>0.0393854521922218</v>
      </c>
      <c r="L913" s="19" t="n">
        <v>0.0513838385582734</v>
      </c>
      <c r="M913" s="19"/>
      <c r="N913" s="19" t="n">
        <v>0.0180390584379128</v>
      </c>
      <c r="O913" s="19" t="n">
        <v>0.0614193978058493</v>
      </c>
      <c r="P913" s="19" t="n">
        <v>0.0302847302889785</v>
      </c>
      <c r="Q913" s="19" t="n">
        <v>0.0218506748929829</v>
      </c>
      <c r="R913" s="19" t="n">
        <v>0.0501968401035697</v>
      </c>
      <c r="S913" s="19" t="n">
        <v>0.059832617021463</v>
      </c>
      <c r="T913" s="19" t="n">
        <v>0.0589365325308852</v>
      </c>
      <c r="U913" s="19" t="n">
        <v>0.0335581251564845</v>
      </c>
      <c r="V913" s="19" t="n">
        <v>0.0435673248151984</v>
      </c>
      <c r="W913" s="19" t="n">
        <v>0.0751591485380426</v>
      </c>
      <c r="X913" s="19" t="n">
        <v>0.0586488422137922</v>
      </c>
      <c r="Y913" s="19" t="n">
        <v>0.0359634415315985</v>
      </c>
      <c r="Z913" s="19"/>
      <c r="AA913" s="19" t="n">
        <v>0.031957809103053</v>
      </c>
      <c r="AB913" s="19" t="n">
        <v>0.047578493381565</v>
      </c>
      <c r="AC913" s="19" t="n">
        <v>0.0467729621992538</v>
      </c>
      <c r="AD913" s="19" t="n">
        <v>0.0516510177536377</v>
      </c>
      <c r="AE913" s="19"/>
      <c r="AF913" s="19" t="n">
        <v>0.034267331653657</v>
      </c>
      <c r="AG913" s="19" t="n">
        <v>0.0775113142513786</v>
      </c>
      <c r="AH913" s="19" t="n">
        <v>0.0238057558831928</v>
      </c>
      <c r="AI913" s="19" t="n">
        <v>0.0182374465291784</v>
      </c>
      <c r="AJ913" s="19" t="n">
        <v>0</v>
      </c>
      <c r="AK913" s="19" t="n">
        <v>0.0310390030551158</v>
      </c>
      <c r="AL913" s="19" t="n">
        <v>0.0152704737975536</v>
      </c>
      <c r="AM913" s="19" t="n">
        <v>0</v>
      </c>
      <c r="AN913" s="19" t="n">
        <v>0.0226649671712325</v>
      </c>
      <c r="AO913" s="19" t="n">
        <v>0.0183536250420252</v>
      </c>
      <c r="AP913" s="19" t="n">
        <v>0.0498250592264189</v>
      </c>
      <c r="AQ913" s="19" t="n">
        <v>0.0252081989719194</v>
      </c>
      <c r="AR913" s="19" t="n">
        <v>0</v>
      </c>
      <c r="AS913" s="19" t="n">
        <v>0</v>
      </c>
      <c r="AT913" s="19" t="n">
        <v>0</v>
      </c>
      <c r="AU913" s="19" t="n">
        <v>0</v>
      </c>
      <c r="AV913" s="19" t="n">
        <v>0</v>
      </c>
      <c r="AW913" s="19" t="n">
        <v>0</v>
      </c>
      <c r="AX913" s="19" t="n">
        <v>0</v>
      </c>
    </row>
    <row r="914">
      <c r="B914" t="s">
        <v>378</v>
      </c>
      <c r="C914" s="19" t="n">
        <v>0.0509891692271498</v>
      </c>
      <c r="D914" s="19" t="n">
        <v>0.0495735595504839</v>
      </c>
      <c r="E914" s="19" t="n">
        <v>0.0284467050482834</v>
      </c>
      <c r="F914" s="19" t="n">
        <v>0.0380786532343444</v>
      </c>
      <c r="G914" s="19" t="n">
        <v>0.0507586044713185</v>
      </c>
      <c r="H914" s="19" t="n">
        <v>0.0693501587350698</v>
      </c>
      <c r="I914" s="19" t="n">
        <v>0.0685706490637933</v>
      </c>
      <c r="J914" s="19"/>
      <c r="K914" s="19" t="n">
        <v>0.0456769709648695</v>
      </c>
      <c r="L914" s="19" t="n">
        <v>0.0562178006038562</v>
      </c>
      <c r="M914" s="19"/>
      <c r="N914" s="19" t="n">
        <v>0.0358046952317459</v>
      </c>
      <c r="O914" s="19" t="n">
        <v>0.0524109011088121</v>
      </c>
      <c r="P914" s="19" t="n">
        <v>0.046564152161469</v>
      </c>
      <c r="Q914" s="19" t="n">
        <v>0.0689613875276485</v>
      </c>
      <c r="R914" s="19" t="n">
        <v>0.0622328397214522</v>
      </c>
      <c r="S914" s="19" t="n">
        <v>0.0525546780736175</v>
      </c>
      <c r="T914" s="19" t="n">
        <v>0.0472982874442832</v>
      </c>
      <c r="U914" s="19" t="n">
        <v>0.0568450345395948</v>
      </c>
      <c r="V914" s="19" t="n">
        <v>0.0512725087535112</v>
      </c>
      <c r="W914" s="19" t="n">
        <v>0.0575704363685007</v>
      </c>
      <c r="X914" s="19" t="n">
        <v>0.0417425613844088</v>
      </c>
      <c r="Y914" s="19" t="n">
        <v>0.0389716452562969</v>
      </c>
      <c r="Z914" s="19"/>
      <c r="AA914" s="19" t="n">
        <v>0.0266116182986015</v>
      </c>
      <c r="AB914" s="19" t="n">
        <v>0.0750190737439654</v>
      </c>
      <c r="AC914" s="19" t="n">
        <v>0.039145216499157</v>
      </c>
      <c r="AD914" s="19" t="n">
        <v>0.0640812773497767</v>
      </c>
      <c r="AE914" s="19"/>
      <c r="AF914" s="19" t="n">
        <v>0.0395698662177859</v>
      </c>
      <c r="AG914" s="19" t="n">
        <v>0.0597952477124307</v>
      </c>
      <c r="AH914" s="19" t="n">
        <v>0.0436029229485648</v>
      </c>
      <c r="AI914" s="19" t="n">
        <v>0.00989261937468108</v>
      </c>
      <c r="AJ914" s="19" t="n">
        <v>0.0315865374672045</v>
      </c>
      <c r="AK914" s="19" t="n">
        <v>0.0712213779187467</v>
      </c>
      <c r="AL914" s="19" t="n">
        <v>0.0476049287007763</v>
      </c>
      <c r="AM914" s="19" t="n">
        <v>0</v>
      </c>
      <c r="AN914" s="19" t="n">
        <v>0.0369970707333466</v>
      </c>
      <c r="AO914" s="19" t="n">
        <v>0.0441687619360597</v>
      </c>
      <c r="AP914" s="19" t="n">
        <v>0.054716662090106</v>
      </c>
      <c r="AQ914" s="19" t="n">
        <v>0.0753149487480011</v>
      </c>
      <c r="AR914" s="19" t="n">
        <v>0.122057392965152</v>
      </c>
      <c r="AS914" s="19" t="n">
        <v>0</v>
      </c>
      <c r="AT914" s="19" t="n">
        <v>0</v>
      </c>
      <c r="AU914" s="19" t="n">
        <v>0</v>
      </c>
      <c r="AV914" s="19" t="n">
        <v>0</v>
      </c>
      <c r="AW914" s="19" t="n">
        <v>0</v>
      </c>
      <c r="AX914" s="19" t="n">
        <v>0</v>
      </c>
    </row>
    <row r="915">
      <c r="B915" t="s">
        <v>379</v>
      </c>
      <c r="C915" s="19" t="n">
        <v>0.0947319044680728</v>
      </c>
      <c r="D915" s="19" t="n">
        <v>0.0759758891248226</v>
      </c>
      <c r="E915" s="19" t="n">
        <v>0.0651606382662595</v>
      </c>
      <c r="F915" s="19" t="n">
        <v>0.0889168932213588</v>
      </c>
      <c r="G915" s="19" t="n">
        <v>0.0758529605188343</v>
      </c>
      <c r="H915" s="19" t="n">
        <v>0.143239110091585</v>
      </c>
      <c r="I915" s="19" t="n">
        <v>0.118639762161913</v>
      </c>
      <c r="J915" s="19"/>
      <c r="K915" s="19" t="n">
        <v>0.0752785003160434</v>
      </c>
      <c r="L915" s="19" t="n">
        <v>0.113790707719597</v>
      </c>
      <c r="M915" s="19"/>
      <c r="N915" s="19" t="n">
        <v>0.0668865193633207</v>
      </c>
      <c r="O915" s="19" t="n">
        <v>0.103999808498769</v>
      </c>
      <c r="P915" s="19" t="n">
        <v>0.0829509004511545</v>
      </c>
      <c r="Q915" s="19" t="n">
        <v>0.0752350712362789</v>
      </c>
      <c r="R915" s="19" t="n">
        <v>0.0764909500170919</v>
      </c>
      <c r="S915" s="19" t="n">
        <v>0.0955706725310428</v>
      </c>
      <c r="T915" s="19" t="n">
        <v>0.128343761430068</v>
      </c>
      <c r="U915" s="19" t="n">
        <v>0.0826990612825468</v>
      </c>
      <c r="V915" s="19" t="n">
        <v>0.10563874871282</v>
      </c>
      <c r="W915" s="19" t="n">
        <v>0.110796052609166</v>
      </c>
      <c r="X915" s="19" t="n">
        <v>0.0702202791706318</v>
      </c>
      <c r="Y915" s="19" t="n">
        <v>0.19454009306317</v>
      </c>
      <c r="Z915" s="19"/>
      <c r="AA915" s="19" t="n">
        <v>0.0823435211644127</v>
      </c>
      <c r="AB915" s="19" t="n">
        <v>0.0790861822416592</v>
      </c>
      <c r="AC915" s="19" t="n">
        <v>0.110695638878086</v>
      </c>
      <c r="AD915" s="19" t="n">
        <v>0.1108369101885</v>
      </c>
      <c r="AE915" s="19"/>
      <c r="AF915" s="19" t="n">
        <v>0.0708917461483449</v>
      </c>
      <c r="AG915" s="19" t="n">
        <v>0.124431043000812</v>
      </c>
      <c r="AH915" s="19" t="n">
        <v>0.085213490808228</v>
      </c>
      <c r="AI915" s="19" t="n">
        <v>0.0361356412599877</v>
      </c>
      <c r="AJ915" s="19" t="n">
        <v>0.08093238715709</v>
      </c>
      <c r="AK915" s="19" t="n">
        <v>0.0622720053548302</v>
      </c>
      <c r="AL915" s="19" t="n">
        <v>0.0831430408941108</v>
      </c>
      <c r="AM915" s="19" t="n">
        <v>0.534445761093102</v>
      </c>
      <c r="AN915" s="19" t="n">
        <v>0.109494811134751</v>
      </c>
      <c r="AO915" s="19" t="n">
        <v>0.0677202008176694</v>
      </c>
      <c r="AP915" s="19" t="n">
        <v>0.0528310782487229</v>
      </c>
      <c r="AQ915" s="19" t="n">
        <v>0.0641297902497764</v>
      </c>
      <c r="AR915" s="19" t="n">
        <v>0</v>
      </c>
      <c r="AS915" s="19" t="n">
        <v>0.108831880209197</v>
      </c>
      <c r="AT915" s="19" t="n">
        <v>0</v>
      </c>
      <c r="AU915" s="19" t="n">
        <v>0</v>
      </c>
      <c r="AV915" s="19" t="n">
        <v>0</v>
      </c>
      <c r="AW915" s="19" t="n">
        <v>0</v>
      </c>
      <c r="AX915" s="19" t="n">
        <v>0</v>
      </c>
    </row>
    <row r="916">
      <c r="B916" t="s">
        <v>380</v>
      </c>
      <c r="C916" s="19" t="n">
        <v>0.255784201140605</v>
      </c>
      <c r="D916" s="19" t="n">
        <v>0.255050321793608</v>
      </c>
      <c r="E916" s="19" t="n">
        <v>0.243522650253823</v>
      </c>
      <c r="F916" s="19" t="n">
        <v>0.258148023318216</v>
      </c>
      <c r="G916" s="19" t="n">
        <v>0.307376589052669</v>
      </c>
      <c r="H916" s="19" t="n">
        <v>0.273685155538896</v>
      </c>
      <c r="I916" s="19" t="n">
        <v>0.210404916896288</v>
      </c>
      <c r="J916" s="19"/>
      <c r="K916" s="19" t="n">
        <v>0.249431938158359</v>
      </c>
      <c r="L916" s="19" t="n">
        <v>0.262224116107214</v>
      </c>
      <c r="M916" s="19"/>
      <c r="N916" s="19" t="n">
        <v>0.225944241355254</v>
      </c>
      <c r="O916" s="19" t="n">
        <v>0.247945773882484</v>
      </c>
      <c r="P916" s="19" t="n">
        <v>0.268338470548414</v>
      </c>
      <c r="Q916" s="19" t="n">
        <v>0.265472742163164</v>
      </c>
      <c r="R916" s="19" t="n">
        <v>0.230908977923437</v>
      </c>
      <c r="S916" s="19" t="n">
        <v>0.285924827001208</v>
      </c>
      <c r="T916" s="19" t="n">
        <v>0.241259773217787</v>
      </c>
      <c r="U916" s="19" t="n">
        <v>0.252996437699533</v>
      </c>
      <c r="V916" s="19" t="n">
        <v>0.270866461255293</v>
      </c>
      <c r="W916" s="19" t="n">
        <v>0.250782093927448</v>
      </c>
      <c r="X916" s="19" t="n">
        <v>0.326219991582832</v>
      </c>
      <c r="Y916" s="19" t="n">
        <v>0.217823444385435</v>
      </c>
      <c r="Z916" s="19"/>
      <c r="AA916" s="19" t="n">
        <v>0.204348262374232</v>
      </c>
      <c r="AB916" s="19" t="n">
        <v>0.261497059647863</v>
      </c>
      <c r="AC916" s="19" t="n">
        <v>0.273876436454592</v>
      </c>
      <c r="AD916" s="19" t="n">
        <v>0.294049553287131</v>
      </c>
      <c r="AE916" s="19"/>
      <c r="AF916" s="19" t="n">
        <v>0.321755841185449</v>
      </c>
      <c r="AG916" s="19" t="n">
        <v>0.264606845592502</v>
      </c>
      <c r="AH916" s="19" t="n">
        <v>0.250017254655574</v>
      </c>
      <c r="AI916" s="19" t="n">
        <v>0.153075693324323</v>
      </c>
      <c r="AJ916" s="19" t="n">
        <v>0.306141248889914</v>
      </c>
      <c r="AK916" s="19" t="n">
        <v>0.17829659712654</v>
      </c>
      <c r="AL916" s="19" t="n">
        <v>0.219667397678582</v>
      </c>
      <c r="AM916" s="19" t="n">
        <v>0</v>
      </c>
      <c r="AN916" s="19" t="n">
        <v>0.24561404037566</v>
      </c>
      <c r="AO916" s="19" t="n">
        <v>0.255175726362345</v>
      </c>
      <c r="AP916" s="19" t="n">
        <v>0.203149326527147</v>
      </c>
      <c r="AQ916" s="19" t="n">
        <v>0.313147727816127</v>
      </c>
      <c r="AR916" s="19" t="n">
        <v>0.395785549285402</v>
      </c>
      <c r="AS916" s="19" t="n">
        <v>0.196509982322928</v>
      </c>
      <c r="AT916" s="19" t="n">
        <v>0</v>
      </c>
      <c r="AU916" s="19" t="n">
        <v>0</v>
      </c>
      <c r="AV916" s="19" t="n">
        <v>0</v>
      </c>
      <c r="AW916" s="19" t="n">
        <v>0</v>
      </c>
      <c r="AX916" s="19" t="n">
        <v>0</v>
      </c>
    </row>
    <row r="917">
      <c r="B917" t="s">
        <v>381</v>
      </c>
      <c r="C917" s="19" t="n">
        <v>0.19804230524972</v>
      </c>
      <c r="D917" s="19" t="n">
        <v>0.185537340425934</v>
      </c>
      <c r="E917" s="19" t="n">
        <v>0.212363724737862</v>
      </c>
      <c r="F917" s="19" t="n">
        <v>0.174393232383655</v>
      </c>
      <c r="G917" s="19" t="n">
        <v>0.193813333362861</v>
      </c>
      <c r="H917" s="19" t="n">
        <v>0.196288132197517</v>
      </c>
      <c r="I917" s="19" t="n">
        <v>0.218419969195165</v>
      </c>
      <c r="J917" s="19"/>
      <c r="K917" s="19" t="n">
        <v>0.226416736104081</v>
      </c>
      <c r="L917" s="19" t="n">
        <v>0.170567169022212</v>
      </c>
      <c r="M917" s="19"/>
      <c r="N917" s="19" t="n">
        <v>0.178014521682627</v>
      </c>
      <c r="O917" s="19" t="n">
        <v>0.232606467072828</v>
      </c>
      <c r="P917" s="19" t="n">
        <v>0.22369843809262</v>
      </c>
      <c r="Q917" s="19" t="n">
        <v>0.242084913780595</v>
      </c>
      <c r="R917" s="19" t="n">
        <v>0.233155056370277</v>
      </c>
      <c r="S917" s="19" t="n">
        <v>0.176942804385703</v>
      </c>
      <c r="T917" s="19" t="n">
        <v>0.164239590858784</v>
      </c>
      <c r="U917" s="19" t="n">
        <v>0.245263359550178</v>
      </c>
      <c r="V917" s="19" t="n">
        <v>0.176064941644712</v>
      </c>
      <c r="W917" s="19" t="n">
        <v>0.189058979643077</v>
      </c>
      <c r="X917" s="19" t="n">
        <v>0.132937557152923</v>
      </c>
      <c r="Y917" s="19" t="n">
        <v>0.165581982609373</v>
      </c>
      <c r="Z917" s="19"/>
      <c r="AA917" s="19" t="n">
        <v>0.230327421982712</v>
      </c>
      <c r="AB917" s="19" t="n">
        <v>0.203228517507032</v>
      </c>
      <c r="AC917" s="19" t="n">
        <v>0.220628517565613</v>
      </c>
      <c r="AD917" s="19" t="n">
        <v>0.13908085918257</v>
      </c>
      <c r="AE917" s="19"/>
      <c r="AF917" s="19" t="n">
        <v>0.217141907642856</v>
      </c>
      <c r="AG917" s="19" t="n">
        <v>0.197986029894624</v>
      </c>
      <c r="AH917" s="19" t="n">
        <v>0.198229310387174</v>
      </c>
      <c r="AI917" s="19" t="n">
        <v>0.181822316926688</v>
      </c>
      <c r="AJ917" s="19" t="n">
        <v>0.123758212796604</v>
      </c>
      <c r="AK917" s="19" t="n">
        <v>0.0925631485916829</v>
      </c>
      <c r="AL917" s="19" t="n">
        <v>0.215519181948641</v>
      </c>
      <c r="AM917" s="19" t="n">
        <v>0</v>
      </c>
      <c r="AN917" s="19" t="n">
        <v>0.248117720291954</v>
      </c>
      <c r="AO917" s="19" t="n">
        <v>0.193419169621919</v>
      </c>
      <c r="AP917" s="19" t="n">
        <v>0.230965375748714</v>
      </c>
      <c r="AQ917" s="19" t="n">
        <v>0.187783554936193</v>
      </c>
      <c r="AR917" s="19" t="n">
        <v>0.38827139150674</v>
      </c>
      <c r="AS917" s="19" t="n">
        <v>0.102765527420802</v>
      </c>
      <c r="AT917" s="19" t="n">
        <v>0.296096190633258</v>
      </c>
      <c r="AU917" s="19" t="n">
        <v>1</v>
      </c>
      <c r="AV917" s="19" t="n">
        <v>0</v>
      </c>
      <c r="AW917" s="19" t="n">
        <v>0.294727388085214</v>
      </c>
      <c r="AX917" s="19" t="n">
        <v>0.277914084528257</v>
      </c>
    </row>
    <row r="918">
      <c r="B918" t="s">
        <v>382</v>
      </c>
      <c r="C918" s="19" t="n">
        <v>0.170978257147372</v>
      </c>
      <c r="D918" s="19" t="n">
        <v>0.190016731519204</v>
      </c>
      <c r="E918" s="19" t="n">
        <v>0.213031216640918</v>
      </c>
      <c r="F918" s="19" t="n">
        <v>0.185279686514493</v>
      </c>
      <c r="G918" s="19" t="n">
        <v>0.159255358597693</v>
      </c>
      <c r="H918" s="19" t="n">
        <v>0.116757181211215</v>
      </c>
      <c r="I918" s="19" t="n">
        <v>0.158556477596109</v>
      </c>
      <c r="J918" s="19"/>
      <c r="K918" s="19" t="n">
        <v>0.208131929317474</v>
      </c>
      <c r="L918" s="19" t="n">
        <v>0.133954188511835</v>
      </c>
      <c r="M918" s="19"/>
      <c r="N918" s="19" t="n">
        <v>0.220731260713364</v>
      </c>
      <c r="O918" s="19" t="n">
        <v>0.144729124863104</v>
      </c>
      <c r="P918" s="19" t="n">
        <v>0.154333553071875</v>
      </c>
      <c r="Q918" s="19" t="n">
        <v>0.141904389366636</v>
      </c>
      <c r="R918" s="19" t="n">
        <v>0.17312338174655</v>
      </c>
      <c r="S918" s="19" t="n">
        <v>0.166513738625216</v>
      </c>
      <c r="T918" s="19" t="n">
        <v>0.17075670428752</v>
      </c>
      <c r="U918" s="19" t="n">
        <v>0.160485761549105</v>
      </c>
      <c r="V918" s="19" t="n">
        <v>0.194965578871303</v>
      </c>
      <c r="W918" s="19" t="n">
        <v>0.155984020358725</v>
      </c>
      <c r="X918" s="19" t="n">
        <v>0.174353501815391</v>
      </c>
      <c r="Y918" s="19" t="n">
        <v>0.158773687036098</v>
      </c>
      <c r="Z918" s="19"/>
      <c r="AA918" s="19" t="n">
        <v>0.215168277310628</v>
      </c>
      <c r="AB918" s="19" t="n">
        <v>0.181395319835464</v>
      </c>
      <c r="AC918" s="19" t="n">
        <v>0.159504524660547</v>
      </c>
      <c r="AD918" s="19" t="n">
        <v>0.12686978439219</v>
      </c>
      <c r="AE918" s="19"/>
      <c r="AF918" s="19" t="n">
        <v>0.203260190453391</v>
      </c>
      <c r="AG918" s="19" t="n">
        <v>0.132977524682456</v>
      </c>
      <c r="AH918" s="19" t="n">
        <v>0.140128640215668</v>
      </c>
      <c r="AI918" s="19" t="n">
        <v>0.302381751021158</v>
      </c>
      <c r="AJ918" s="19" t="n">
        <v>0.153905635863558</v>
      </c>
      <c r="AK918" s="19" t="n">
        <v>0.290758847679655</v>
      </c>
      <c r="AL918" s="19" t="n">
        <v>0.238553465623158</v>
      </c>
      <c r="AM918" s="19" t="n">
        <v>0.465554238906898</v>
      </c>
      <c r="AN918" s="19" t="n">
        <v>0.200610160475957</v>
      </c>
      <c r="AO918" s="19" t="n">
        <v>0.140654472514645</v>
      </c>
      <c r="AP918" s="19" t="n">
        <v>0.251636312430774</v>
      </c>
      <c r="AQ918" s="19" t="n">
        <v>0.146029627192004</v>
      </c>
      <c r="AR918" s="19" t="n">
        <v>0.093885666242706</v>
      </c>
      <c r="AS918" s="19" t="n">
        <v>0.307525432608353</v>
      </c>
      <c r="AT918" s="19" t="n">
        <v>0</v>
      </c>
      <c r="AU918" s="19" t="n">
        <v>0</v>
      </c>
      <c r="AV918" s="19" t="n">
        <v>0.551925736210734</v>
      </c>
      <c r="AW918" s="19" t="n">
        <v>0.381473957467181</v>
      </c>
      <c r="AX918" s="19" t="n">
        <v>0.242293032388405</v>
      </c>
    </row>
    <row r="919">
      <c r="B919" t="s">
        <v>383</v>
      </c>
      <c r="C919" s="19" t="n">
        <v>0.0972626197267558</v>
      </c>
      <c r="D919" s="19" t="n">
        <v>0.0920171172452582</v>
      </c>
      <c r="E919" s="19" t="n">
        <v>0.166210057545954</v>
      </c>
      <c r="F919" s="19" t="n">
        <v>0.126897740091613</v>
      </c>
      <c r="G919" s="19" t="n">
        <v>0.0731683331320517</v>
      </c>
      <c r="H919" s="19" t="n">
        <v>0.0686795272713205</v>
      </c>
      <c r="I919" s="19" t="n">
        <v>0.0594341625688541</v>
      </c>
      <c r="J919" s="19"/>
      <c r="K919" s="19" t="n">
        <v>0.105434246363511</v>
      </c>
      <c r="L919" s="19" t="n">
        <v>0.0893887178846227</v>
      </c>
      <c r="M919" s="19"/>
      <c r="N919" s="19" t="n">
        <v>0.177081382849377</v>
      </c>
      <c r="O919" s="19" t="n">
        <v>0.0814308263284933</v>
      </c>
      <c r="P919" s="19" t="n">
        <v>0.0971237117243462</v>
      </c>
      <c r="Q919" s="19" t="n">
        <v>0.0889219584033541</v>
      </c>
      <c r="R919" s="19" t="n">
        <v>0.0925589362709783</v>
      </c>
      <c r="S919" s="19" t="n">
        <v>0.0686581034500783</v>
      </c>
      <c r="T919" s="19" t="n">
        <v>0.0780247342605977</v>
      </c>
      <c r="U919" s="19" t="n">
        <v>0.0921459833415839</v>
      </c>
      <c r="V919" s="19" t="n">
        <v>0.09453653687269</v>
      </c>
      <c r="W919" s="19" t="n">
        <v>0.0747104313654746</v>
      </c>
      <c r="X919" s="19" t="n">
        <v>0.0710504146123015</v>
      </c>
      <c r="Y919" s="19" t="n">
        <v>0.0958909844519601</v>
      </c>
      <c r="Z919" s="19"/>
      <c r="AA919" s="19" t="n">
        <v>0.156873085961411</v>
      </c>
      <c r="AB919" s="19" t="n">
        <v>0.076839618601853</v>
      </c>
      <c r="AC919" s="19" t="n">
        <v>0.0643080440276398</v>
      </c>
      <c r="AD919" s="19" t="n">
        <v>0.0817537056343736</v>
      </c>
      <c r="AE919" s="19"/>
      <c r="AF919" s="19" t="n">
        <v>0.105603650658087</v>
      </c>
      <c r="AG919" s="19" t="n">
        <v>0.0456483655939793</v>
      </c>
      <c r="AH919" s="19" t="n">
        <v>0.128931005840741</v>
      </c>
      <c r="AI919" s="19" t="n">
        <v>0.276784040991463</v>
      </c>
      <c r="AJ919" s="19" t="n">
        <v>0.102990416348881</v>
      </c>
      <c r="AK919" s="19" t="n">
        <v>0.246994552827105</v>
      </c>
      <c r="AL919" s="19" t="n">
        <v>0.123956558632609</v>
      </c>
      <c r="AM919" s="19" t="n">
        <v>0</v>
      </c>
      <c r="AN919" s="19" t="n">
        <v>0.108838417441174</v>
      </c>
      <c r="AO919" s="19" t="n">
        <v>0.11883245032137</v>
      </c>
      <c r="AP919" s="19" t="n">
        <v>0.105886203584098</v>
      </c>
      <c r="AQ919" s="19" t="n">
        <v>0.0870495263442796</v>
      </c>
      <c r="AR919" s="19" t="n">
        <v>0</v>
      </c>
      <c r="AS919" s="19" t="n">
        <v>0.111537085003805</v>
      </c>
      <c r="AT919" s="19" t="n">
        <v>0</v>
      </c>
      <c r="AU919" s="19" t="n">
        <v>0</v>
      </c>
      <c r="AV919" s="19" t="n">
        <v>0.448074263789266</v>
      </c>
      <c r="AW919" s="19" t="n">
        <v>0.323798654447605</v>
      </c>
      <c r="AX919" s="19" t="n">
        <v>0.479792883083338</v>
      </c>
    </row>
    <row r="920">
      <c r="B920" t="s">
        <v>242</v>
      </c>
      <c r="C920" s="19" t="n">
        <v>0.0867731929731307</v>
      </c>
      <c r="D920" s="19" t="n">
        <v>0.130120639703098</v>
      </c>
      <c r="E920" s="19" t="n">
        <v>0.0485875994112394</v>
      </c>
      <c r="F920" s="19" t="n">
        <v>0.103344270070913</v>
      </c>
      <c r="G920" s="19" t="n">
        <v>0.100405911440712</v>
      </c>
      <c r="H920" s="19" t="n">
        <v>0.0840737808667217</v>
      </c>
      <c r="I920" s="19" t="n">
        <v>0.0665321689565114</v>
      </c>
      <c r="J920" s="19"/>
      <c r="K920" s="19" t="n">
        <v>0.0502442265834408</v>
      </c>
      <c r="L920" s="19" t="n">
        <v>0.12247346159239</v>
      </c>
      <c r="M920" s="19"/>
      <c r="N920" s="19" t="n">
        <v>0.0774983203663984</v>
      </c>
      <c r="O920" s="19" t="n">
        <v>0.0754577004396605</v>
      </c>
      <c r="P920" s="19" t="n">
        <v>0.0967060436611422</v>
      </c>
      <c r="Q920" s="19" t="n">
        <v>0.0955688626293406</v>
      </c>
      <c r="R920" s="19" t="n">
        <v>0.0813330178466438</v>
      </c>
      <c r="S920" s="19" t="n">
        <v>0.0940025589116709</v>
      </c>
      <c r="T920" s="19" t="n">
        <v>0.111140615970074</v>
      </c>
      <c r="U920" s="19" t="n">
        <v>0.0760062368809736</v>
      </c>
      <c r="V920" s="19" t="n">
        <v>0.0630878990744727</v>
      </c>
      <c r="W920" s="19" t="n">
        <v>0.0859388371895656</v>
      </c>
      <c r="X920" s="19" t="n">
        <v>0.124826852067719</v>
      </c>
      <c r="Y920" s="19" t="n">
        <v>0.0924547216660685</v>
      </c>
      <c r="Z920" s="19"/>
      <c r="AA920" s="19" t="n">
        <v>0.05237000380495</v>
      </c>
      <c r="AB920" s="19" t="n">
        <v>0.0753557350405992</v>
      </c>
      <c r="AC920" s="19" t="n">
        <v>0.0850686597151112</v>
      </c>
      <c r="AD920" s="19" t="n">
        <v>0.13167689221182</v>
      </c>
      <c r="AE920" s="19"/>
      <c r="AF920" s="19" t="n">
        <v>0.00750946604042885</v>
      </c>
      <c r="AG920" s="19" t="n">
        <v>0.0970436292718183</v>
      </c>
      <c r="AH920" s="19" t="n">
        <v>0.130071619260857</v>
      </c>
      <c r="AI920" s="19" t="n">
        <v>0.0216704905725212</v>
      </c>
      <c r="AJ920" s="19" t="n">
        <v>0.200685561476748</v>
      </c>
      <c r="AK920" s="19" t="n">
        <v>0.0268544674463252</v>
      </c>
      <c r="AL920" s="19" t="n">
        <v>0.0562849527245686</v>
      </c>
      <c r="AM920" s="19" t="n">
        <v>0</v>
      </c>
      <c r="AN920" s="19" t="n">
        <v>0.0276628123759253</v>
      </c>
      <c r="AO920" s="19" t="n">
        <v>0.161675593383968</v>
      </c>
      <c r="AP920" s="19" t="n">
        <v>0.0509899821440195</v>
      </c>
      <c r="AQ920" s="19" t="n">
        <v>0.1013366257417</v>
      </c>
      <c r="AR920" s="19" t="n">
        <v>0</v>
      </c>
      <c r="AS920" s="19" t="n">
        <v>0.172830092434916</v>
      </c>
      <c r="AT920" s="19" t="n">
        <v>0.703903809366742</v>
      </c>
      <c r="AU920" s="19" t="n">
        <v>0</v>
      </c>
      <c r="AV920" s="19" t="n">
        <v>0</v>
      </c>
      <c r="AW920" s="19" t="n">
        <v>0</v>
      </c>
      <c r="AX920" s="19" t="n">
        <v>0</v>
      </c>
    </row>
    <row r="921">
      <c r="C921" s="19"/>
      <c r="D921" s="19"/>
      <c r="E921" s="19"/>
      <c r="F921" s="19"/>
      <c r="G921" s="19"/>
      <c r="H921" s="19"/>
      <c r="I921" s="19"/>
      <c r="J921" s="19"/>
      <c r="K921" s="19"/>
      <c r="L921" s="19"/>
      <c r="M921" s="19"/>
      <c r="N921" s="19"/>
      <c r="O921" s="19"/>
      <c r="P921" s="19"/>
      <c r="Q921" s="19"/>
      <c r="R921" s="19"/>
      <c r="S921" s="19"/>
      <c r="T921" s="19"/>
      <c r="U921" s="19"/>
      <c r="V921" s="19"/>
      <c r="W921" s="19"/>
      <c r="X921" s="19"/>
      <c r="Y921" s="19"/>
      <c r="Z921" s="19"/>
      <c r="AA921" s="19"/>
      <c r="AB921" s="19"/>
      <c r="AC921" s="19"/>
      <c r="AD921" s="19"/>
      <c r="AE921" s="19"/>
      <c r="AF921" s="19"/>
      <c r="AG921" s="19"/>
      <c r="AH921" s="19"/>
      <c r="AI921" s="19"/>
      <c r="AJ921" s="19"/>
      <c r="AK921" s="19"/>
      <c r="AL921" s="19"/>
      <c r="AM921" s="19"/>
      <c r="AN921" s="19"/>
      <c r="AO921" s="19"/>
      <c r="AP921" s="19"/>
      <c r="AQ921" s="19"/>
      <c r="AR921" s="19"/>
      <c r="AS921" s="19"/>
      <c r="AT921" s="19"/>
      <c r="AU921" s="19"/>
      <c r="AV921" s="19"/>
      <c r="AW921" s="19"/>
      <c r="AX921" s="19"/>
    </row>
    <row r="922">
      <c r="B922" s="7" t="s">
        <v>391</v>
      </c>
      <c r="C922" s="19"/>
      <c r="D922" s="19"/>
      <c r="E922" s="19"/>
      <c r="F922" s="19"/>
      <c r="G922" s="19"/>
      <c r="H922" s="19"/>
      <c r="I922" s="19"/>
      <c r="J922" s="19"/>
      <c r="K922" s="19"/>
      <c r="L922" s="19"/>
      <c r="M922" s="19"/>
      <c r="N922" s="19"/>
      <c r="O922" s="19"/>
      <c r="P922" s="19"/>
      <c r="Q922" s="19"/>
      <c r="R922" s="19"/>
      <c r="S922" s="19"/>
      <c r="T922" s="19"/>
      <c r="U922" s="19"/>
      <c r="V922" s="19"/>
      <c r="W922" s="19"/>
      <c r="X922" s="19"/>
      <c r="Y922" s="19"/>
      <c r="Z922" s="19"/>
      <c r="AA922" s="19"/>
      <c r="AB922" s="19"/>
      <c r="AC922" s="19"/>
      <c r="AD922" s="19"/>
      <c r="AE922" s="19"/>
      <c r="AF922" s="19"/>
      <c r="AG922" s="19"/>
      <c r="AH922" s="19"/>
      <c r="AI922" s="19"/>
      <c r="AJ922" s="19"/>
      <c r="AK922" s="19"/>
      <c r="AL922" s="19"/>
      <c r="AM922" s="19"/>
      <c r="AN922" s="19"/>
      <c r="AO922" s="19"/>
      <c r="AP922" s="19"/>
      <c r="AQ922" s="19"/>
      <c r="AR922" s="19"/>
      <c r="AS922" s="19"/>
      <c r="AT922" s="19"/>
      <c r="AU922" s="19"/>
      <c r="AV922" s="19"/>
      <c r="AW922" s="19"/>
      <c r="AX922" s="19"/>
    </row>
    <row r="923">
      <c r="B923" s="23" t="s">
        <v>79</v>
      </c>
      <c r="C923" s="19"/>
      <c r="D923" s="19"/>
      <c r="E923" s="19"/>
      <c r="F923" s="19"/>
      <c r="G923" s="19"/>
      <c r="H923" s="19"/>
      <c r="I923" s="19"/>
      <c r="J923" s="19"/>
      <c r="K923" s="19"/>
      <c r="L923" s="19"/>
      <c r="M923" s="19"/>
      <c r="N923" s="19"/>
      <c r="O923" s="19"/>
      <c r="P923" s="19"/>
      <c r="Q923" s="19"/>
      <c r="R923" s="19"/>
      <c r="S923" s="19"/>
      <c r="T923" s="19"/>
      <c r="U923" s="19"/>
      <c r="V923" s="19"/>
      <c r="W923" s="19"/>
      <c r="X923" s="19"/>
      <c r="Y923" s="19"/>
      <c r="Z923" s="19"/>
      <c r="AA923" s="19"/>
      <c r="AB923" s="19"/>
      <c r="AC923" s="19"/>
      <c r="AD923" s="19"/>
      <c r="AE923" s="19"/>
      <c r="AF923" s="19"/>
      <c r="AG923" s="19"/>
      <c r="AH923" s="19"/>
      <c r="AI923" s="19"/>
      <c r="AJ923" s="19"/>
      <c r="AK923" s="19"/>
      <c r="AL923" s="19"/>
      <c r="AM923" s="19"/>
      <c r="AN923" s="19"/>
      <c r="AO923" s="19"/>
      <c r="AP923" s="19"/>
      <c r="AQ923" s="19"/>
      <c r="AR923" s="19"/>
      <c r="AS923" s="19"/>
      <c r="AT923" s="19"/>
      <c r="AU923" s="19"/>
      <c r="AV923" s="19"/>
      <c r="AW923" s="19"/>
      <c r="AX923" s="19"/>
    </row>
    <row r="924">
      <c r="B924" t="s">
        <v>253</v>
      </c>
      <c r="C924" s="19" t="n">
        <v>0.0646085872936208</v>
      </c>
      <c r="D924" s="19" t="n">
        <v>0.0179036764817572</v>
      </c>
      <c r="E924" s="19" t="n">
        <v>0.0199718823392529</v>
      </c>
      <c r="F924" s="19" t="n">
        <v>0.0390367300310328</v>
      </c>
      <c r="G924" s="19" t="n">
        <v>0.0497461893826974</v>
      </c>
      <c r="H924" s="19" t="n">
        <v>0.0915586517408242</v>
      </c>
      <c r="I924" s="19" t="n">
        <v>0.146382687524301</v>
      </c>
      <c r="J924" s="19"/>
      <c r="K924" s="19" t="n">
        <v>0.0534668272764015</v>
      </c>
      <c r="L924" s="19" t="n">
        <v>0.0755343107197616</v>
      </c>
      <c r="M924" s="19"/>
      <c r="N924" s="19" t="n">
        <v>0.0208303357852759</v>
      </c>
      <c r="O924" s="19" t="n">
        <v>0.0649338963485888</v>
      </c>
      <c r="P924" s="19" t="n">
        <v>0.0702985673079422</v>
      </c>
      <c r="Q924" s="19" t="n">
        <v>0.0589335588022606</v>
      </c>
      <c r="R924" s="19" t="n">
        <v>0.0805488160896939</v>
      </c>
      <c r="S924" s="19" t="n">
        <v>0.0626395963869008</v>
      </c>
      <c r="T924" s="19" t="n">
        <v>0.0775642210868293</v>
      </c>
      <c r="U924" s="19" t="n">
        <v>0.0797456082051946</v>
      </c>
      <c r="V924" s="19" t="n">
        <v>0.0761681751220065</v>
      </c>
      <c r="W924" s="19" t="n">
        <v>0.0863572995151231</v>
      </c>
      <c r="X924" s="19" t="n">
        <v>0.0880015506353908</v>
      </c>
      <c r="Y924" s="19" t="n">
        <v>0.0359634415315985</v>
      </c>
      <c r="Z924" s="19"/>
      <c r="AA924" s="19" t="n">
        <v>0.0496379696830825</v>
      </c>
      <c r="AB924" s="19" t="n">
        <v>0.0641810163795759</v>
      </c>
      <c r="AC924" s="19" t="n">
        <v>0.04721359212626</v>
      </c>
      <c r="AD924" s="19" t="n">
        <v>0.0920775834792973</v>
      </c>
      <c r="AE924" s="19"/>
      <c r="AF924" s="19" t="n">
        <v>0.00665511846626329</v>
      </c>
      <c r="AG924" s="19" t="n">
        <v>0.115472705983422</v>
      </c>
      <c r="AH924" s="19" t="n">
        <v>0.0447622234339325</v>
      </c>
      <c r="AI924" s="19" t="n">
        <v>0.00912604170438709</v>
      </c>
      <c r="AJ924" s="19" t="n">
        <v>0</v>
      </c>
      <c r="AK924" s="19" t="n">
        <v>0.042661669302644</v>
      </c>
      <c r="AL924" s="19" t="n">
        <v>0.0227592513267117</v>
      </c>
      <c r="AM924" s="19" t="n">
        <v>0</v>
      </c>
      <c r="AN924" s="19" t="n">
        <v>0.00758869239996461</v>
      </c>
      <c r="AO924" s="19" t="n">
        <v>0.0374731453903829</v>
      </c>
      <c r="AP924" s="19" t="n">
        <v>0.0241601316268259</v>
      </c>
      <c r="AQ924" s="19" t="n">
        <v>0.0729556969989612</v>
      </c>
      <c r="AR924" s="19" t="n">
        <v>0</v>
      </c>
      <c r="AS924" s="19" t="n">
        <v>0</v>
      </c>
      <c r="AT924" s="19" t="n">
        <v>0</v>
      </c>
      <c r="AU924" s="19" t="n">
        <v>0</v>
      </c>
      <c r="AV924" s="19" t="n">
        <v>0</v>
      </c>
      <c r="AW924" s="19" t="n">
        <v>0</v>
      </c>
      <c r="AX924" s="19" t="n">
        <v>0</v>
      </c>
    </row>
    <row r="925">
      <c r="B925" t="s">
        <v>378</v>
      </c>
      <c r="C925" s="19" t="n">
        <v>0.0652700561527905</v>
      </c>
      <c r="D925" s="19" t="n">
        <v>0.0460090910556063</v>
      </c>
      <c r="E925" s="19" t="n">
        <v>0.0317593533601133</v>
      </c>
      <c r="F925" s="19" t="n">
        <v>0.045350602044857</v>
      </c>
      <c r="G925" s="19" t="n">
        <v>0.0848211578502598</v>
      </c>
      <c r="H925" s="19" t="n">
        <v>0.071440854618548</v>
      </c>
      <c r="I925" s="19" t="n">
        <v>0.101313799436749</v>
      </c>
      <c r="J925" s="19"/>
      <c r="K925" s="19" t="n">
        <v>0.0602336679001588</v>
      </c>
      <c r="L925" s="19" t="n">
        <v>0.0702435161732623</v>
      </c>
      <c r="M925" s="19"/>
      <c r="N925" s="19" t="n">
        <v>0.0536616720498936</v>
      </c>
      <c r="O925" s="19" t="n">
        <v>0.0804659409122967</v>
      </c>
      <c r="P925" s="19" t="n">
        <v>0.0651642166754458</v>
      </c>
      <c r="Q925" s="19" t="n">
        <v>0.0417997612371861</v>
      </c>
      <c r="R925" s="19" t="n">
        <v>0.0439317034863482</v>
      </c>
      <c r="S925" s="19" t="n">
        <v>0.065662220487421</v>
      </c>
      <c r="T925" s="19" t="n">
        <v>0.0897381489812964</v>
      </c>
      <c r="U925" s="19" t="n">
        <v>0.0888144877183102</v>
      </c>
      <c r="V925" s="19" t="n">
        <v>0.0560729867488199</v>
      </c>
      <c r="W925" s="19" t="n">
        <v>0.0462287933270996</v>
      </c>
      <c r="X925" s="19" t="n">
        <v>0.0751775844127255</v>
      </c>
      <c r="Y925" s="19" t="n">
        <v>0.151664244902542</v>
      </c>
      <c r="Z925" s="19"/>
      <c r="AA925" s="19" t="n">
        <v>0.0519008294019581</v>
      </c>
      <c r="AB925" s="19" t="n">
        <v>0.0805372538189463</v>
      </c>
      <c r="AC925" s="19" t="n">
        <v>0.0615106708555564</v>
      </c>
      <c r="AD925" s="19" t="n">
        <v>0.0669226577884841</v>
      </c>
      <c r="AE925" s="19"/>
      <c r="AF925" s="19" t="n">
        <v>0.0636128292241663</v>
      </c>
      <c r="AG925" s="19" t="n">
        <v>0.0864461989544264</v>
      </c>
      <c r="AH925" s="19" t="n">
        <v>0.0902863951259981</v>
      </c>
      <c r="AI925" s="19" t="n">
        <v>0</v>
      </c>
      <c r="AJ925" s="19" t="n">
        <v>0.0156315353694124</v>
      </c>
      <c r="AK925" s="19" t="n">
        <v>0.094876002344504</v>
      </c>
      <c r="AL925" s="19" t="n">
        <v>0.0213458354835897</v>
      </c>
      <c r="AM925" s="19" t="n">
        <v>0</v>
      </c>
      <c r="AN925" s="19" t="n">
        <v>0.0299856024215286</v>
      </c>
      <c r="AO925" s="19" t="n">
        <v>0.0733739394926788</v>
      </c>
      <c r="AP925" s="19" t="n">
        <v>0.0515174829353615</v>
      </c>
      <c r="AQ925" s="19" t="n">
        <v>0.0560959504625634</v>
      </c>
      <c r="AR925" s="19" t="n">
        <v>0.122057392965152</v>
      </c>
      <c r="AS925" s="19" t="n">
        <v>0</v>
      </c>
      <c r="AT925" s="19" t="n">
        <v>0</v>
      </c>
      <c r="AU925" s="19" t="n">
        <v>0</v>
      </c>
      <c r="AV925" s="19" t="n">
        <v>0</v>
      </c>
      <c r="AW925" s="19" t="n">
        <v>0</v>
      </c>
      <c r="AX925" s="19" t="n">
        <v>0</v>
      </c>
    </row>
    <row r="926">
      <c r="B926" t="s">
        <v>379</v>
      </c>
      <c r="C926" s="19" t="n">
        <v>0.125405762136941</v>
      </c>
      <c r="D926" s="19" t="n">
        <v>0.131912536992952</v>
      </c>
      <c r="E926" s="19" t="n">
        <v>0.0959650527495962</v>
      </c>
      <c r="F926" s="19" t="n">
        <v>0.111349369931798</v>
      </c>
      <c r="G926" s="19" t="n">
        <v>0.107712654117786</v>
      </c>
      <c r="H926" s="19" t="n">
        <v>0.159144126974124</v>
      </c>
      <c r="I926" s="19" t="n">
        <v>0.148168590266515</v>
      </c>
      <c r="J926" s="19"/>
      <c r="K926" s="19" t="n">
        <v>0.111110791533322</v>
      </c>
      <c r="L926" s="19" t="n">
        <v>0.139464490287203</v>
      </c>
      <c r="M926" s="19"/>
      <c r="N926" s="19" t="n">
        <v>0.106964758335471</v>
      </c>
      <c r="O926" s="19" t="n">
        <v>0.154695140604392</v>
      </c>
      <c r="P926" s="19" t="n">
        <v>0.146549446649377</v>
      </c>
      <c r="Q926" s="19" t="n">
        <v>0.096604779828813</v>
      </c>
      <c r="R926" s="19" t="n">
        <v>0.117351818241192</v>
      </c>
      <c r="S926" s="19" t="n">
        <v>0.135324811838992</v>
      </c>
      <c r="T926" s="19" t="n">
        <v>0.125806855779617</v>
      </c>
      <c r="U926" s="19" t="n">
        <v>0.109216114351679</v>
      </c>
      <c r="V926" s="19" t="n">
        <v>0.144187758124455</v>
      </c>
      <c r="W926" s="19" t="n">
        <v>0.128631143422537</v>
      </c>
      <c r="X926" s="19" t="n">
        <v>0.102891193412165</v>
      </c>
      <c r="Y926" s="19" t="n">
        <v>0.0827423860447099</v>
      </c>
      <c r="Z926" s="19"/>
      <c r="AA926" s="19" t="n">
        <v>0.0952904841687099</v>
      </c>
      <c r="AB926" s="19" t="n">
        <v>0.130784833890741</v>
      </c>
      <c r="AC926" s="19" t="n">
        <v>0.149961526046618</v>
      </c>
      <c r="AD926" s="19" t="n">
        <v>0.133929972025798</v>
      </c>
      <c r="AE926" s="19"/>
      <c r="AF926" s="19" t="n">
        <v>0.124277658565468</v>
      </c>
      <c r="AG926" s="19" t="n">
        <v>0.149735346237287</v>
      </c>
      <c r="AH926" s="19" t="n">
        <v>0.0762280827203557</v>
      </c>
      <c r="AI926" s="19" t="n">
        <v>0.0682570416256939</v>
      </c>
      <c r="AJ926" s="19" t="n">
        <v>0.0574101648082036</v>
      </c>
      <c r="AK926" s="19" t="n">
        <v>0.0634721336921052</v>
      </c>
      <c r="AL926" s="19" t="n">
        <v>0.135571771675007</v>
      </c>
      <c r="AM926" s="19" t="n">
        <v>0</v>
      </c>
      <c r="AN926" s="19" t="n">
        <v>0.143180532620254</v>
      </c>
      <c r="AO926" s="19" t="n">
        <v>0.120890312130158</v>
      </c>
      <c r="AP926" s="19" t="n">
        <v>0.0773205018865078</v>
      </c>
      <c r="AQ926" s="19" t="n">
        <v>0.129292537476555</v>
      </c>
      <c r="AR926" s="19" t="n">
        <v>0.104018481518027</v>
      </c>
      <c r="AS926" s="19" t="n">
        <v>0.108789265320331</v>
      </c>
      <c r="AT926" s="19" t="n">
        <v>0</v>
      </c>
      <c r="AU926" s="19" t="n">
        <v>0.504380017574563</v>
      </c>
      <c r="AV926" s="19" t="n">
        <v>0</v>
      </c>
      <c r="AW926" s="19" t="n">
        <v>0</v>
      </c>
      <c r="AX926" s="19" t="n">
        <v>0</v>
      </c>
    </row>
    <row r="927">
      <c r="B927" t="s">
        <v>380</v>
      </c>
      <c r="C927" s="19" t="n">
        <v>0.262199568640315</v>
      </c>
      <c r="D927" s="19" t="n">
        <v>0.256919736875153</v>
      </c>
      <c r="E927" s="19" t="n">
        <v>0.274886647858216</v>
      </c>
      <c r="F927" s="19" t="n">
        <v>0.262903024058341</v>
      </c>
      <c r="G927" s="19" t="n">
        <v>0.280931468089852</v>
      </c>
      <c r="H927" s="19" t="n">
        <v>0.28037089195083</v>
      </c>
      <c r="I927" s="19" t="n">
        <v>0.227401721899746</v>
      </c>
      <c r="J927" s="19"/>
      <c r="K927" s="19" t="n">
        <v>0.257545037662314</v>
      </c>
      <c r="L927" s="19" t="n">
        <v>0.266990326838802</v>
      </c>
      <c r="M927" s="19"/>
      <c r="N927" s="19" t="n">
        <v>0.2116870089395</v>
      </c>
      <c r="O927" s="19" t="n">
        <v>0.250943618862664</v>
      </c>
      <c r="P927" s="19" t="n">
        <v>0.237918228139519</v>
      </c>
      <c r="Q927" s="19" t="n">
        <v>0.292865283729368</v>
      </c>
      <c r="R927" s="19" t="n">
        <v>0.266143929824754</v>
      </c>
      <c r="S927" s="19" t="n">
        <v>0.284310050751651</v>
      </c>
      <c r="T927" s="19" t="n">
        <v>0.276377697557752</v>
      </c>
      <c r="U927" s="19" t="n">
        <v>0.273354435170052</v>
      </c>
      <c r="V927" s="19" t="n">
        <v>0.27413171267029</v>
      </c>
      <c r="W927" s="19" t="n">
        <v>0.320424994000814</v>
      </c>
      <c r="X927" s="19" t="n">
        <v>0.233782429603814</v>
      </c>
      <c r="Y927" s="19" t="n">
        <v>0.219122709221587</v>
      </c>
      <c r="Z927" s="19"/>
      <c r="AA927" s="19" t="n">
        <v>0.232174951346421</v>
      </c>
      <c r="AB927" s="19" t="n">
        <v>0.261882977363995</v>
      </c>
      <c r="AC927" s="19" t="n">
        <v>0.286785530795076</v>
      </c>
      <c r="AD927" s="19" t="n">
        <v>0.28000516646428</v>
      </c>
      <c r="AE927" s="19"/>
      <c r="AF927" s="19" t="n">
        <v>0.298139615309135</v>
      </c>
      <c r="AG927" s="19" t="n">
        <v>0.268952008163594</v>
      </c>
      <c r="AH927" s="19" t="n">
        <v>0.260437213763928</v>
      </c>
      <c r="AI927" s="19" t="n">
        <v>0.165661922594167</v>
      </c>
      <c r="AJ927" s="19" t="n">
        <v>0.389144809135028</v>
      </c>
      <c r="AK927" s="19" t="n">
        <v>0.145271958062268</v>
      </c>
      <c r="AL927" s="19" t="n">
        <v>0.250559534016502</v>
      </c>
      <c r="AM927" s="19" t="n">
        <v>0.534445761093102</v>
      </c>
      <c r="AN927" s="19" t="n">
        <v>0.279060770479101</v>
      </c>
      <c r="AO927" s="19" t="n">
        <v>0.271091692623311</v>
      </c>
      <c r="AP927" s="19" t="n">
        <v>0.253454211370552</v>
      </c>
      <c r="AQ927" s="19" t="n">
        <v>0.256642332452129</v>
      </c>
      <c r="AR927" s="19" t="n">
        <v>0.391155091155148</v>
      </c>
      <c r="AS927" s="19" t="n">
        <v>0.102765527420802</v>
      </c>
      <c r="AT927" s="19" t="n">
        <v>0.610897407931974</v>
      </c>
      <c r="AU927" s="19" t="n">
        <v>0</v>
      </c>
      <c r="AV927" s="19" t="n">
        <v>0</v>
      </c>
      <c r="AW927" s="19" t="n">
        <v>0</v>
      </c>
      <c r="AX927" s="19" t="n">
        <v>0</v>
      </c>
    </row>
    <row r="928">
      <c r="B928" t="s">
        <v>381</v>
      </c>
      <c r="C928" s="19" t="n">
        <v>0.174761894242709</v>
      </c>
      <c r="D928" s="19" t="n">
        <v>0.162592610213407</v>
      </c>
      <c r="E928" s="19" t="n">
        <v>0.204518926196645</v>
      </c>
      <c r="F928" s="19" t="n">
        <v>0.159697237105412</v>
      </c>
      <c r="G928" s="19" t="n">
        <v>0.191017217858266</v>
      </c>
      <c r="H928" s="19" t="n">
        <v>0.15892363887922</v>
      </c>
      <c r="I928" s="19" t="n">
        <v>0.168229523796556</v>
      </c>
      <c r="J928" s="19"/>
      <c r="K928" s="19" t="n">
        <v>0.199079248257235</v>
      </c>
      <c r="L928" s="19" t="n">
        <v>0.151220099940271</v>
      </c>
      <c r="M928" s="19"/>
      <c r="N928" s="19" t="n">
        <v>0.183470366896628</v>
      </c>
      <c r="O928" s="19" t="n">
        <v>0.190684802189011</v>
      </c>
      <c r="P928" s="19" t="n">
        <v>0.184203865427741</v>
      </c>
      <c r="Q928" s="19" t="n">
        <v>0.159732749335284</v>
      </c>
      <c r="R928" s="19" t="n">
        <v>0.176182397713348</v>
      </c>
      <c r="S928" s="19" t="n">
        <v>0.146472392223263</v>
      </c>
      <c r="T928" s="19" t="n">
        <v>0.133744686924911</v>
      </c>
      <c r="U928" s="19" t="n">
        <v>0.23252994746416</v>
      </c>
      <c r="V928" s="19" t="n">
        <v>0.171502769476784</v>
      </c>
      <c r="W928" s="19" t="n">
        <v>0.155320223951253</v>
      </c>
      <c r="X928" s="19" t="n">
        <v>0.203525102048834</v>
      </c>
      <c r="Y928" s="19" t="n">
        <v>0.221849299549893</v>
      </c>
      <c r="Z928" s="19"/>
      <c r="AA928" s="19" t="n">
        <v>0.209034368035604</v>
      </c>
      <c r="AB928" s="19" t="n">
        <v>0.167049735817348</v>
      </c>
      <c r="AC928" s="19" t="n">
        <v>0.199917521158022</v>
      </c>
      <c r="AD928" s="19" t="n">
        <v>0.124184515580222</v>
      </c>
      <c r="AE928" s="19"/>
      <c r="AF928" s="19" t="n">
        <v>0.203520836318799</v>
      </c>
      <c r="AG928" s="19" t="n">
        <v>0.156971124255</v>
      </c>
      <c r="AH928" s="19" t="n">
        <v>0.13868299631889</v>
      </c>
      <c r="AI928" s="19" t="n">
        <v>0.204563028013667</v>
      </c>
      <c r="AJ928" s="19" t="n">
        <v>0.125718299545702</v>
      </c>
      <c r="AK928" s="19" t="n">
        <v>0.186197062900394</v>
      </c>
      <c r="AL928" s="19" t="n">
        <v>0.224909309557555</v>
      </c>
      <c r="AM928" s="19" t="n">
        <v>0</v>
      </c>
      <c r="AN928" s="19" t="n">
        <v>0.270488511142713</v>
      </c>
      <c r="AO928" s="19" t="n">
        <v>0.14487329598046</v>
      </c>
      <c r="AP928" s="19" t="n">
        <v>0.216214045374202</v>
      </c>
      <c r="AQ928" s="19" t="n">
        <v>0.160721060030014</v>
      </c>
      <c r="AR928" s="19" t="n">
        <v>0.198640703260114</v>
      </c>
      <c r="AS928" s="19" t="n">
        <v>0.186610874646273</v>
      </c>
      <c r="AT928" s="19" t="n">
        <v>0</v>
      </c>
      <c r="AU928" s="19" t="n">
        <v>0</v>
      </c>
      <c r="AV928" s="19" t="n">
        <v>0.197100656412845</v>
      </c>
      <c r="AW928" s="19" t="n">
        <v>0.294727388085214</v>
      </c>
      <c r="AX928" s="19" t="n">
        <v>0.277914084528257</v>
      </c>
    </row>
    <row r="929">
      <c r="B929" t="s">
        <v>382</v>
      </c>
      <c r="C929" s="19" t="n">
        <v>0.140236802191944</v>
      </c>
      <c r="D929" s="19" t="n">
        <v>0.122938626957181</v>
      </c>
      <c r="E929" s="19" t="n">
        <v>0.208494919270975</v>
      </c>
      <c r="F929" s="19" t="n">
        <v>0.169313685819407</v>
      </c>
      <c r="G929" s="19" t="n">
        <v>0.127299683272236</v>
      </c>
      <c r="H929" s="19" t="n">
        <v>0.0990327620060188</v>
      </c>
      <c r="I929" s="19" t="n">
        <v>0.110768476866754</v>
      </c>
      <c r="J929" s="19"/>
      <c r="K929" s="19" t="n">
        <v>0.181267440139016</v>
      </c>
      <c r="L929" s="19" t="n">
        <v>0.100365866788621</v>
      </c>
      <c r="M929" s="19"/>
      <c r="N929" s="19" t="n">
        <v>0.197933135667377</v>
      </c>
      <c r="O929" s="19" t="n">
        <v>0.141500845612193</v>
      </c>
      <c r="P929" s="19" t="n">
        <v>0.145751399813424</v>
      </c>
      <c r="Q929" s="19" t="n">
        <v>0.134473076177177</v>
      </c>
      <c r="R929" s="19" t="n">
        <v>0.172247144040878</v>
      </c>
      <c r="S929" s="19" t="n">
        <v>0.126113824100075</v>
      </c>
      <c r="T929" s="19" t="n">
        <v>0.126748364130731</v>
      </c>
      <c r="U929" s="19" t="n">
        <v>0.0816263203772776</v>
      </c>
      <c r="V929" s="19" t="n">
        <v>0.122558924259409</v>
      </c>
      <c r="W929" s="19" t="n">
        <v>0.123950042872278</v>
      </c>
      <c r="X929" s="19" t="n">
        <v>0.130075620885893</v>
      </c>
      <c r="Y929" s="19" t="n">
        <v>0.0802684863011267</v>
      </c>
      <c r="Z929" s="19"/>
      <c r="AA929" s="19" t="n">
        <v>0.203340741726185</v>
      </c>
      <c r="AB929" s="19" t="n">
        <v>0.137168151931112</v>
      </c>
      <c r="AC929" s="19" t="n">
        <v>0.115157988737697</v>
      </c>
      <c r="AD929" s="19" t="n">
        <v>0.0952694056879202</v>
      </c>
      <c r="AE929" s="19"/>
      <c r="AF929" s="19" t="n">
        <v>0.140762234661433</v>
      </c>
      <c r="AG929" s="19" t="n">
        <v>0.0959511334149194</v>
      </c>
      <c r="AH929" s="19" t="n">
        <v>0.134323796029366</v>
      </c>
      <c r="AI929" s="19" t="n">
        <v>0.307495650498214</v>
      </c>
      <c r="AJ929" s="19" t="n">
        <v>0.136816761103511</v>
      </c>
      <c r="AK929" s="19" t="n">
        <v>0.258369682538333</v>
      </c>
      <c r="AL929" s="19" t="n">
        <v>0.162063621318668</v>
      </c>
      <c r="AM929" s="19" t="n">
        <v>0.465554238906898</v>
      </c>
      <c r="AN929" s="19" t="n">
        <v>0.143689564499774</v>
      </c>
      <c r="AO929" s="19" t="n">
        <v>0.116019765903128</v>
      </c>
      <c r="AP929" s="19" t="n">
        <v>0.269661330101157</v>
      </c>
      <c r="AQ929" s="19" t="n">
        <v>0.156811415158231</v>
      </c>
      <c r="AR929" s="19" t="n">
        <v>0.093885666242706</v>
      </c>
      <c r="AS929" s="19" t="n">
        <v>0.316054402284333</v>
      </c>
      <c r="AT929" s="19" t="n">
        <v>0</v>
      </c>
      <c r="AU929" s="19" t="n">
        <v>0.495619982425437</v>
      </c>
      <c r="AV929" s="19" t="n">
        <v>0.415332658750111</v>
      </c>
      <c r="AW929" s="19" t="n">
        <v>0.381473957467181</v>
      </c>
      <c r="AX929" s="19" t="n">
        <v>0.722085915471743</v>
      </c>
    </row>
    <row r="930">
      <c r="B930" t="s">
        <v>383</v>
      </c>
      <c r="C930" s="19" t="n">
        <v>0.0672652038614043</v>
      </c>
      <c r="D930" s="19" t="n">
        <v>0.104213939011046</v>
      </c>
      <c r="E930" s="19" t="n">
        <v>0.111263468018332</v>
      </c>
      <c r="F930" s="19" t="n">
        <v>0.0840878222588035</v>
      </c>
      <c r="G930" s="19" t="n">
        <v>0.0608848739382292</v>
      </c>
      <c r="H930" s="19" t="n">
        <v>0.0307432276581722</v>
      </c>
      <c r="I930" s="19" t="n">
        <v>0.0232032714995444</v>
      </c>
      <c r="J930" s="19"/>
      <c r="K930" s="19" t="n">
        <v>0.0769708742320636</v>
      </c>
      <c r="L930" s="19" t="n">
        <v>0.0569038060287003</v>
      </c>
      <c r="M930" s="19"/>
      <c r="N930" s="19" t="n">
        <v>0.127844046971258</v>
      </c>
      <c r="O930" s="19" t="n">
        <v>0.0352759515380943</v>
      </c>
      <c r="P930" s="19" t="n">
        <v>0.0595728427353086</v>
      </c>
      <c r="Q930" s="19" t="n">
        <v>0.0768242067913729</v>
      </c>
      <c r="R930" s="19" t="n">
        <v>0.06901856623493</v>
      </c>
      <c r="S930" s="19" t="n">
        <v>0.0739581482755669</v>
      </c>
      <c r="T930" s="19" t="n">
        <v>0.0409384849275209</v>
      </c>
      <c r="U930" s="19" t="n">
        <v>0.0354970630529431</v>
      </c>
      <c r="V930" s="19" t="n">
        <v>0.0688756013267842</v>
      </c>
      <c r="W930" s="19" t="n">
        <v>0.0533656265453685</v>
      </c>
      <c r="X930" s="19" t="n">
        <v>0.0321545155854206</v>
      </c>
      <c r="Y930" s="19" t="n">
        <v>0.0984503017804561</v>
      </c>
      <c r="Z930" s="19"/>
      <c r="AA930" s="19" t="n">
        <v>0.0957086140331258</v>
      </c>
      <c r="AB930" s="19" t="n">
        <v>0.0569482900524837</v>
      </c>
      <c r="AC930" s="19" t="n">
        <v>0.0518675019348662</v>
      </c>
      <c r="AD930" s="19" t="n">
        <v>0.0606039288944255</v>
      </c>
      <c r="AE930" s="19"/>
      <c r="AF930" s="19" t="n">
        <v>0.116089556557419</v>
      </c>
      <c r="AG930" s="19" t="n">
        <v>0.0171562867895061</v>
      </c>
      <c r="AH930" s="19" t="n">
        <v>0.119972555345546</v>
      </c>
      <c r="AI930" s="19" t="n">
        <v>0.226385778515009</v>
      </c>
      <c r="AJ930" s="19" t="n">
        <v>0.0780720344275215</v>
      </c>
      <c r="AK930" s="19" t="n">
        <v>0.167718283210071</v>
      </c>
      <c r="AL930" s="19" t="n">
        <v>0.114012818568328</v>
      </c>
      <c r="AM930" s="19" t="n">
        <v>0</v>
      </c>
      <c r="AN930" s="19" t="n">
        <v>0.0891753022594082</v>
      </c>
      <c r="AO930" s="19" t="n">
        <v>0.0497724253876814</v>
      </c>
      <c r="AP930" s="19" t="n">
        <v>0.0551794546649322</v>
      </c>
      <c r="AQ930" s="19" t="n">
        <v>0.0466643816516193</v>
      </c>
      <c r="AR930" s="19" t="n">
        <v>0</v>
      </c>
      <c r="AS930" s="19" t="n">
        <v>0.103008115327824</v>
      </c>
      <c r="AT930" s="19" t="n">
        <v>0</v>
      </c>
      <c r="AU930" s="19" t="n">
        <v>0</v>
      </c>
      <c r="AV930" s="19" t="n">
        <v>0.387566684837043</v>
      </c>
      <c r="AW930" s="19" t="n">
        <v>0.323798654447605</v>
      </c>
      <c r="AX930" s="19" t="n">
        <v>0</v>
      </c>
    </row>
    <row r="931">
      <c r="B931" t="s">
        <v>242</v>
      </c>
      <c r="C931" s="19" t="n">
        <v>0.100252125480275</v>
      </c>
      <c r="D931" s="19" t="n">
        <v>0.157509782412897</v>
      </c>
      <c r="E931" s="19" t="n">
        <v>0.0531397502068693</v>
      </c>
      <c r="F931" s="19" t="n">
        <v>0.128261528750347</v>
      </c>
      <c r="G931" s="19" t="n">
        <v>0.0975867554906737</v>
      </c>
      <c r="H931" s="19" t="n">
        <v>0.108785846172263</v>
      </c>
      <c r="I931" s="19" t="n">
        <v>0.074531928709836</v>
      </c>
      <c r="J931" s="19"/>
      <c r="K931" s="19" t="n">
        <v>0.0603261129994903</v>
      </c>
      <c r="L931" s="19" t="n">
        <v>0.139277583223378</v>
      </c>
      <c r="M931" s="19"/>
      <c r="N931" s="19" t="n">
        <v>0.0976086753545969</v>
      </c>
      <c r="O931" s="19" t="n">
        <v>0.0814998039327592</v>
      </c>
      <c r="P931" s="19" t="n">
        <v>0.0905414332512436</v>
      </c>
      <c r="Q931" s="19" t="n">
        <v>0.138766584098539</v>
      </c>
      <c r="R931" s="19" t="n">
        <v>0.0745756243688562</v>
      </c>
      <c r="S931" s="19" t="n">
        <v>0.10551895593613</v>
      </c>
      <c r="T931" s="19" t="n">
        <v>0.129081540611342</v>
      </c>
      <c r="U931" s="19" t="n">
        <v>0.0992160236603839</v>
      </c>
      <c r="V931" s="19" t="n">
        <v>0.0865020722714513</v>
      </c>
      <c r="W931" s="19" t="n">
        <v>0.0857218763655276</v>
      </c>
      <c r="X931" s="19" t="n">
        <v>0.134392003415757</v>
      </c>
      <c r="Y931" s="19" t="n">
        <v>0.109939130668087</v>
      </c>
      <c r="Z931" s="19"/>
      <c r="AA931" s="19" t="n">
        <v>0.0629120416049134</v>
      </c>
      <c r="AB931" s="19" t="n">
        <v>0.101447740745798</v>
      </c>
      <c r="AC931" s="19" t="n">
        <v>0.0875856683459041</v>
      </c>
      <c r="AD931" s="19" t="n">
        <v>0.147006770079572</v>
      </c>
      <c r="AE931" s="19"/>
      <c r="AF931" s="19" t="n">
        <v>0.0469421508973158</v>
      </c>
      <c r="AG931" s="19" t="n">
        <v>0.109315196201845</v>
      </c>
      <c r="AH931" s="19" t="n">
        <v>0.135306737261984</v>
      </c>
      <c r="AI931" s="19" t="n">
        <v>0.0185105370488613</v>
      </c>
      <c r="AJ931" s="19" t="n">
        <v>0.197206395610621</v>
      </c>
      <c r="AK931" s="19" t="n">
        <v>0.0414332079496802</v>
      </c>
      <c r="AL931" s="19" t="n">
        <v>0.068777858053639</v>
      </c>
      <c r="AM931" s="19" t="n">
        <v>0</v>
      </c>
      <c r="AN931" s="19" t="n">
        <v>0.036831024177257</v>
      </c>
      <c r="AO931" s="19" t="n">
        <v>0.186505423092199</v>
      </c>
      <c r="AP931" s="19" t="n">
        <v>0.0524928420404617</v>
      </c>
      <c r="AQ931" s="19" t="n">
        <v>0.120816625769928</v>
      </c>
      <c r="AR931" s="19" t="n">
        <v>0.0902426648588534</v>
      </c>
      <c r="AS931" s="19" t="n">
        <v>0.182771815000437</v>
      </c>
      <c r="AT931" s="19" t="n">
        <v>0.389102592068026</v>
      </c>
      <c r="AU931" s="19" t="n">
        <v>0</v>
      </c>
      <c r="AV931" s="19" t="n">
        <v>0</v>
      </c>
      <c r="AW931" s="19" t="n">
        <v>0</v>
      </c>
      <c r="AX931" s="19" t="n">
        <v>0</v>
      </c>
    </row>
    <row r="932">
      <c r="C932" s="19"/>
      <c r="D932" s="19"/>
      <c r="E932" s="19"/>
      <c r="F932" s="19"/>
      <c r="G932" s="19"/>
      <c r="H932" s="19"/>
      <c r="I932" s="19"/>
      <c r="J932" s="19"/>
      <c r="K932" s="19"/>
      <c r="L932" s="19"/>
      <c r="M932" s="19"/>
      <c r="N932" s="19"/>
      <c r="O932" s="19"/>
      <c r="P932" s="19"/>
      <c r="Q932" s="19"/>
      <c r="R932" s="19"/>
      <c r="S932" s="19"/>
      <c r="T932" s="19"/>
      <c r="U932" s="19"/>
      <c r="V932" s="19"/>
      <c r="W932" s="19"/>
      <c r="X932" s="19"/>
      <c r="Y932" s="19"/>
      <c r="Z932" s="19"/>
      <c r="AA932" s="19"/>
      <c r="AB932" s="19"/>
      <c r="AC932" s="19"/>
      <c r="AD932" s="19"/>
      <c r="AE932" s="19"/>
      <c r="AF932" s="19"/>
      <c r="AG932" s="19"/>
      <c r="AH932" s="19"/>
      <c r="AI932" s="19"/>
      <c r="AJ932" s="19"/>
      <c r="AK932" s="19"/>
      <c r="AL932" s="19"/>
      <c r="AM932" s="19"/>
      <c r="AN932" s="19"/>
      <c r="AO932" s="19"/>
      <c r="AP932" s="19"/>
      <c r="AQ932" s="19"/>
      <c r="AR932" s="19"/>
      <c r="AS932" s="19"/>
      <c r="AT932" s="19"/>
      <c r="AU932" s="19"/>
      <c r="AV932" s="19"/>
      <c r="AW932" s="19"/>
      <c r="AX932" s="19"/>
    </row>
    <row r="933">
      <c r="B933" s="7" t="s">
        <v>392</v>
      </c>
      <c r="C933" s="19"/>
      <c r="D933" s="19"/>
      <c r="E933" s="19"/>
      <c r="F933" s="19"/>
      <c r="G933" s="19"/>
      <c r="H933" s="19"/>
      <c r="I933" s="19"/>
      <c r="J933" s="19"/>
      <c r="K933" s="19"/>
      <c r="L933" s="19"/>
      <c r="M933" s="19"/>
      <c r="N933" s="19"/>
      <c r="O933" s="19"/>
      <c r="P933" s="19"/>
      <c r="Q933" s="19"/>
      <c r="R933" s="19"/>
      <c r="S933" s="19"/>
      <c r="T933" s="19"/>
      <c r="U933" s="19"/>
      <c r="V933" s="19"/>
      <c r="W933" s="19"/>
      <c r="X933" s="19"/>
      <c r="Y933" s="19"/>
      <c r="Z933" s="19"/>
      <c r="AA933" s="19"/>
      <c r="AB933" s="19"/>
      <c r="AC933" s="19"/>
      <c r="AD933" s="19"/>
      <c r="AE933" s="19"/>
      <c r="AF933" s="19"/>
      <c r="AG933" s="19"/>
      <c r="AH933" s="19"/>
      <c r="AI933" s="19"/>
      <c r="AJ933" s="19"/>
      <c r="AK933" s="19"/>
      <c r="AL933" s="19"/>
      <c r="AM933" s="19"/>
      <c r="AN933" s="19"/>
      <c r="AO933" s="19"/>
      <c r="AP933" s="19"/>
      <c r="AQ933" s="19"/>
      <c r="AR933" s="19"/>
      <c r="AS933" s="19"/>
      <c r="AT933" s="19"/>
      <c r="AU933" s="19"/>
      <c r="AV933" s="19"/>
      <c r="AW933" s="19"/>
      <c r="AX933" s="19"/>
    </row>
    <row r="934">
      <c r="B934" s="23" t="s">
        <v>79</v>
      </c>
      <c r="C934" s="19"/>
      <c r="D934" s="19"/>
      <c r="E934" s="19"/>
      <c r="F934" s="19"/>
      <c r="G934" s="19"/>
      <c r="H934" s="19"/>
      <c r="I934" s="19"/>
      <c r="J934" s="19"/>
      <c r="K934" s="19"/>
      <c r="L934" s="19"/>
      <c r="M934" s="19"/>
      <c r="N934" s="19"/>
      <c r="O934" s="19"/>
      <c r="P934" s="19"/>
      <c r="Q934" s="19"/>
      <c r="R934" s="19"/>
      <c r="S934" s="19"/>
      <c r="T934" s="19"/>
      <c r="U934" s="19"/>
      <c r="V934" s="19"/>
      <c r="W934" s="19"/>
      <c r="X934" s="19"/>
      <c r="Y934" s="19"/>
      <c r="Z934" s="19"/>
      <c r="AA934" s="19"/>
      <c r="AB934" s="19"/>
      <c r="AC934" s="19"/>
      <c r="AD934" s="19"/>
      <c r="AE934" s="19"/>
      <c r="AF934" s="19"/>
      <c r="AG934" s="19"/>
      <c r="AH934" s="19"/>
      <c r="AI934" s="19"/>
      <c r="AJ934" s="19"/>
      <c r="AK934" s="19"/>
      <c r="AL934" s="19"/>
      <c r="AM934" s="19"/>
      <c r="AN934" s="19"/>
      <c r="AO934" s="19"/>
      <c r="AP934" s="19"/>
      <c r="AQ934" s="19"/>
      <c r="AR934" s="19"/>
      <c r="AS934" s="19"/>
      <c r="AT934" s="19"/>
      <c r="AU934" s="19"/>
      <c r="AV934" s="19"/>
      <c r="AW934" s="19"/>
      <c r="AX934" s="19"/>
    </row>
    <row r="935">
      <c r="B935" t="s">
        <v>253</v>
      </c>
      <c r="C935" s="19" t="n">
        <v>0.0547585831297906</v>
      </c>
      <c r="D935" s="19" t="n">
        <v>0.0257323575913327</v>
      </c>
      <c r="E935" s="19" t="n">
        <v>0.0227251063357234</v>
      </c>
      <c r="F935" s="19" t="n">
        <v>0.0336359603783061</v>
      </c>
      <c r="G935" s="19" t="n">
        <v>0.0566453033249424</v>
      </c>
      <c r="H935" s="19" t="n">
        <v>0.0618287335784791</v>
      </c>
      <c r="I935" s="19" t="n">
        <v>0.110759932437205</v>
      </c>
      <c r="J935" s="19"/>
      <c r="K935" s="19" t="n">
        <v>0.0477947113543907</v>
      </c>
      <c r="L935" s="19" t="n">
        <v>0.0616012697249365</v>
      </c>
      <c r="M935" s="19"/>
      <c r="N935" s="19" t="n">
        <v>0.0222299324917336</v>
      </c>
      <c r="O935" s="19" t="n">
        <v>0.0646653929118244</v>
      </c>
      <c r="P935" s="19" t="n">
        <v>0.0476672343866113</v>
      </c>
      <c r="Q935" s="19" t="n">
        <v>0.0485998129733864</v>
      </c>
      <c r="R935" s="19" t="n">
        <v>0.0617067468314284</v>
      </c>
      <c r="S935" s="19" t="n">
        <v>0.0584935367589199</v>
      </c>
      <c r="T935" s="19" t="n">
        <v>0.0610329587960639</v>
      </c>
      <c r="U935" s="19" t="n">
        <v>0.0333320822145222</v>
      </c>
      <c r="V935" s="19" t="n">
        <v>0.0625908973294737</v>
      </c>
      <c r="W935" s="19" t="n">
        <v>0.067886014090944</v>
      </c>
      <c r="X935" s="19" t="n">
        <v>0.0811169186593817</v>
      </c>
      <c r="Y935" s="19" t="n">
        <v>0.0730523014575384</v>
      </c>
      <c r="Z935" s="19"/>
      <c r="AA935" s="19" t="n">
        <v>0.0409795296341618</v>
      </c>
      <c r="AB935" s="19" t="n">
        <v>0.0528625877641028</v>
      </c>
      <c r="AC935" s="19" t="n">
        <v>0.0393482753061171</v>
      </c>
      <c r="AD935" s="19" t="n">
        <v>0.0804678508068593</v>
      </c>
      <c r="AE935" s="19"/>
      <c r="AF935" s="19" t="n">
        <v>0.0136853011665448</v>
      </c>
      <c r="AG935" s="19" t="n">
        <v>0.0922658581672822</v>
      </c>
      <c r="AH935" s="19" t="n">
        <v>0.0233917515953814</v>
      </c>
      <c r="AI935" s="19" t="n">
        <v>0.0305111779652273</v>
      </c>
      <c r="AJ935" s="19" t="n">
        <v>0.0301169609067759</v>
      </c>
      <c r="AK935" s="19" t="n">
        <v>0.0164460276108911</v>
      </c>
      <c r="AL935" s="19" t="n">
        <v>0.00763520982518395</v>
      </c>
      <c r="AM935" s="19" t="n">
        <v>0</v>
      </c>
      <c r="AN935" s="19" t="n">
        <v>0.014924642893704</v>
      </c>
      <c r="AO935" s="19" t="n">
        <v>0.0484379657012108</v>
      </c>
      <c r="AP935" s="19" t="n">
        <v>0.0271337395337361</v>
      </c>
      <c r="AQ935" s="19" t="n">
        <v>0.0531056512242918</v>
      </c>
      <c r="AR935" s="19" t="n">
        <v>0.122057392965152</v>
      </c>
      <c r="AS935" s="19" t="n">
        <v>0</v>
      </c>
      <c r="AT935" s="19" t="n">
        <v>0</v>
      </c>
      <c r="AU935" s="19" t="n">
        <v>0</v>
      </c>
      <c r="AV935" s="19" t="n">
        <v>0</v>
      </c>
      <c r="AW935" s="19" t="n">
        <v>0</v>
      </c>
      <c r="AX935" s="19" t="n">
        <v>0</v>
      </c>
    </row>
    <row r="936">
      <c r="B936" t="s">
        <v>378</v>
      </c>
      <c r="C936" s="19" t="n">
        <v>0.0520846260846071</v>
      </c>
      <c r="D936" s="19" t="n">
        <v>0.0608969950423615</v>
      </c>
      <c r="E936" s="19" t="n">
        <v>0.0404250583084788</v>
      </c>
      <c r="F936" s="19" t="n">
        <v>0.0316385787954008</v>
      </c>
      <c r="G936" s="19" t="n">
        <v>0.037830188092086</v>
      </c>
      <c r="H936" s="19" t="n">
        <v>0.0441378114267361</v>
      </c>
      <c r="I936" s="19" t="n">
        <v>0.0892180937206745</v>
      </c>
      <c r="J936" s="19"/>
      <c r="K936" s="19" t="n">
        <v>0.0538943922682394</v>
      </c>
      <c r="L936" s="19" t="n">
        <v>0.0503702069533834</v>
      </c>
      <c r="M936" s="19"/>
      <c r="N936" s="19" t="n">
        <v>0.0499264948754956</v>
      </c>
      <c r="O936" s="19" t="n">
        <v>0.0400370658264176</v>
      </c>
      <c r="P936" s="19" t="n">
        <v>0.0480213903802647</v>
      </c>
      <c r="Q936" s="19" t="n">
        <v>0.0579999253987476</v>
      </c>
      <c r="R936" s="19" t="n">
        <v>0.0824247941693836</v>
      </c>
      <c r="S936" s="19" t="n">
        <v>0.0698876440585737</v>
      </c>
      <c r="T936" s="19" t="n">
        <v>0.0476143899240113</v>
      </c>
      <c r="U936" s="19" t="n">
        <v>0.0323193441601405</v>
      </c>
      <c r="V936" s="19" t="n">
        <v>0.0526339051380675</v>
      </c>
      <c r="W936" s="19" t="n">
        <v>0.059172458145118</v>
      </c>
      <c r="X936" s="19" t="n">
        <v>0.0297947054189006</v>
      </c>
      <c r="Y936" s="19" t="n">
        <v>0.0350286471162408</v>
      </c>
      <c r="Z936" s="19"/>
      <c r="AA936" s="19" t="n">
        <v>0.0362169801771189</v>
      </c>
      <c r="AB936" s="19" t="n">
        <v>0.0644678661883558</v>
      </c>
      <c r="AC936" s="19" t="n">
        <v>0.0463823275641925</v>
      </c>
      <c r="AD936" s="19" t="n">
        <v>0.0608079804844475</v>
      </c>
      <c r="AE936" s="19"/>
      <c r="AF936" s="19" t="n">
        <v>0.0523083888261997</v>
      </c>
      <c r="AG936" s="19" t="n">
        <v>0.0630950700668452</v>
      </c>
      <c r="AH936" s="19" t="n">
        <v>0.0669092329880095</v>
      </c>
      <c r="AI936" s="19" t="n">
        <v>0.00948147824920541</v>
      </c>
      <c r="AJ936" s="19" t="n">
        <v>0.0305846847710925</v>
      </c>
      <c r="AK936" s="19" t="n">
        <v>0.0280482381012852</v>
      </c>
      <c r="AL936" s="19" t="n">
        <v>0.0801236932350112</v>
      </c>
      <c r="AM936" s="19" t="n">
        <v>0</v>
      </c>
      <c r="AN936" s="19" t="n">
        <v>0.0228131357785581</v>
      </c>
      <c r="AO936" s="19" t="n">
        <v>0.0386644443703794</v>
      </c>
      <c r="AP936" s="19" t="n">
        <v>0.0795020252076328</v>
      </c>
      <c r="AQ936" s="19" t="n">
        <v>0.0339793109851729</v>
      </c>
      <c r="AR936" s="19" t="n">
        <v>0</v>
      </c>
      <c r="AS936" s="19" t="n">
        <v>0.190486244423398</v>
      </c>
      <c r="AT936" s="19" t="n">
        <v>0</v>
      </c>
      <c r="AU936" s="19" t="n">
        <v>0</v>
      </c>
      <c r="AV936" s="19" t="n">
        <v>0</v>
      </c>
      <c r="AW936" s="19" t="n">
        <v>0</v>
      </c>
      <c r="AX936" s="19" t="n">
        <v>0</v>
      </c>
    </row>
    <row r="937">
      <c r="B937" t="s">
        <v>379</v>
      </c>
      <c r="C937" s="19" t="n">
        <v>0.118422492471207</v>
      </c>
      <c r="D937" s="19" t="n">
        <v>0.134505657579278</v>
      </c>
      <c r="E937" s="19" t="n">
        <v>0.0804843526928321</v>
      </c>
      <c r="F937" s="19" t="n">
        <v>0.0987403730639284</v>
      </c>
      <c r="G937" s="19" t="n">
        <v>0.113519194894746</v>
      </c>
      <c r="H937" s="19" t="n">
        <v>0.154625385430177</v>
      </c>
      <c r="I937" s="19" t="n">
        <v>0.134291522282415</v>
      </c>
      <c r="J937" s="19"/>
      <c r="K937" s="19" t="n">
        <v>0.087295561785912</v>
      </c>
      <c r="L937" s="19" t="n">
        <v>0.147923228057949</v>
      </c>
      <c r="M937" s="19"/>
      <c r="N937" s="19" t="n">
        <v>0.113314761835673</v>
      </c>
      <c r="O937" s="19" t="n">
        <v>0.121453039005879</v>
      </c>
      <c r="P937" s="19" t="n">
        <v>0.115992769020421</v>
      </c>
      <c r="Q937" s="19" t="n">
        <v>0.114298122752763</v>
      </c>
      <c r="R937" s="19" t="n">
        <v>0.0871569128267366</v>
      </c>
      <c r="S937" s="19" t="n">
        <v>0.109570184272559</v>
      </c>
      <c r="T937" s="19" t="n">
        <v>0.12657878501213</v>
      </c>
      <c r="U937" s="19" t="n">
        <v>0.165328446853518</v>
      </c>
      <c r="V937" s="19" t="n">
        <v>0.118724149090095</v>
      </c>
      <c r="W937" s="19" t="n">
        <v>0.121396880575552</v>
      </c>
      <c r="X937" s="19" t="n">
        <v>0.102833771599811</v>
      </c>
      <c r="Y937" s="19" t="n">
        <v>0.180082121661682</v>
      </c>
      <c r="Z937" s="19"/>
      <c r="AA937" s="19" t="n">
        <v>0.0896535604825016</v>
      </c>
      <c r="AB937" s="19" t="n">
        <v>0.137567903102835</v>
      </c>
      <c r="AC937" s="19" t="n">
        <v>0.153129304294936</v>
      </c>
      <c r="AD937" s="19" t="n">
        <v>0.102071017538434</v>
      </c>
      <c r="AE937" s="19"/>
      <c r="AF937" s="19" t="n">
        <v>0.117457961618002</v>
      </c>
      <c r="AG937" s="19" t="n">
        <v>0.141214493380673</v>
      </c>
      <c r="AH937" s="19" t="n">
        <v>0.0734818175485644</v>
      </c>
      <c r="AI937" s="19" t="n">
        <v>0.0752470897510662</v>
      </c>
      <c r="AJ937" s="19" t="n">
        <v>0.0948835782767942</v>
      </c>
      <c r="AK937" s="19" t="n">
        <v>0.14985985344526</v>
      </c>
      <c r="AL937" s="19" t="n">
        <v>0.0606911298216891</v>
      </c>
      <c r="AM937" s="19" t="n">
        <v>0.534445761093102</v>
      </c>
      <c r="AN937" s="19" t="n">
        <v>0.0865017615348287</v>
      </c>
      <c r="AO937" s="19" t="n">
        <v>0.122898042190973</v>
      </c>
      <c r="AP937" s="19" t="n">
        <v>0.155613319671805</v>
      </c>
      <c r="AQ937" s="19" t="n">
        <v>0.13424798382844</v>
      </c>
      <c r="AR937" s="19" t="n">
        <v>0.104566768874257</v>
      </c>
      <c r="AS937" s="19" t="n">
        <v>0.108831880209197</v>
      </c>
      <c r="AT937" s="19" t="n">
        <v>0</v>
      </c>
      <c r="AU937" s="19" t="n">
        <v>0</v>
      </c>
      <c r="AV937" s="19" t="n">
        <v>0</v>
      </c>
      <c r="AW937" s="19" t="n">
        <v>0</v>
      </c>
      <c r="AX937" s="19" t="n">
        <v>0</v>
      </c>
    </row>
    <row r="938">
      <c r="B938" t="s">
        <v>380</v>
      </c>
      <c r="C938" s="19" t="n">
        <v>0.295160142881914</v>
      </c>
      <c r="D938" s="19" t="n">
        <v>0.285410414131712</v>
      </c>
      <c r="E938" s="19" t="n">
        <v>0.294514937804035</v>
      </c>
      <c r="F938" s="19" t="n">
        <v>0.306583889663639</v>
      </c>
      <c r="G938" s="19" t="n">
        <v>0.325352461464902</v>
      </c>
      <c r="H938" s="19" t="n">
        <v>0.329713742331885</v>
      </c>
      <c r="I938" s="19" t="n">
        <v>0.245162487883259</v>
      </c>
      <c r="J938" s="19"/>
      <c r="K938" s="19" t="n">
        <v>0.304456633581831</v>
      </c>
      <c r="L938" s="19" t="n">
        <v>0.28638001985738</v>
      </c>
      <c r="M938" s="19"/>
      <c r="N938" s="19" t="n">
        <v>0.244828202903368</v>
      </c>
      <c r="O938" s="19" t="n">
        <v>0.28385683494746</v>
      </c>
      <c r="P938" s="19" t="n">
        <v>0.348597148862376</v>
      </c>
      <c r="Q938" s="19" t="n">
        <v>0.260472894667702</v>
      </c>
      <c r="R938" s="19" t="n">
        <v>0.307639281064445</v>
      </c>
      <c r="S938" s="19" t="n">
        <v>0.307504219107979</v>
      </c>
      <c r="T938" s="19" t="n">
        <v>0.32819580419003</v>
      </c>
      <c r="U938" s="19" t="n">
        <v>0.299410135455641</v>
      </c>
      <c r="V938" s="19" t="n">
        <v>0.335889965976499</v>
      </c>
      <c r="W938" s="19" t="n">
        <v>0.262319395065366</v>
      </c>
      <c r="X938" s="19" t="n">
        <v>0.34633318367491</v>
      </c>
      <c r="Y938" s="19" t="n">
        <v>0.243831363709713</v>
      </c>
      <c r="Z938" s="19"/>
      <c r="AA938" s="19" t="n">
        <v>0.249490482300445</v>
      </c>
      <c r="AB938" s="19" t="n">
        <v>0.300682964309609</v>
      </c>
      <c r="AC938" s="19" t="n">
        <v>0.33986037328939</v>
      </c>
      <c r="AD938" s="19" t="n">
        <v>0.304971373102846</v>
      </c>
      <c r="AE938" s="19"/>
      <c r="AF938" s="19" t="n">
        <v>0.335203008680442</v>
      </c>
      <c r="AG938" s="19" t="n">
        <v>0.299663155253653</v>
      </c>
      <c r="AH938" s="19" t="n">
        <v>0.305837711179372</v>
      </c>
      <c r="AI938" s="19" t="n">
        <v>0.194108613978915</v>
      </c>
      <c r="AJ938" s="19" t="n">
        <v>0.369987489334818</v>
      </c>
      <c r="AK938" s="19" t="n">
        <v>0.186902044779649</v>
      </c>
      <c r="AL938" s="19" t="n">
        <v>0.301541468001315</v>
      </c>
      <c r="AM938" s="19" t="n">
        <v>0</v>
      </c>
      <c r="AN938" s="19" t="n">
        <v>0.320133344592984</v>
      </c>
      <c r="AO938" s="19" t="n">
        <v>0.30128057014554</v>
      </c>
      <c r="AP938" s="19" t="n">
        <v>0.201265204864841</v>
      </c>
      <c r="AQ938" s="19" t="n">
        <v>0.300132337520569</v>
      </c>
      <c r="AR938" s="19" t="n">
        <v>0.485683374749857</v>
      </c>
      <c r="AS938" s="19" t="n">
        <v>0.108789265320331</v>
      </c>
      <c r="AT938" s="19" t="n">
        <v>1</v>
      </c>
      <c r="AU938" s="19" t="n">
        <v>0</v>
      </c>
      <c r="AV938" s="19" t="n">
        <v>0</v>
      </c>
      <c r="AW938" s="19" t="n">
        <v>0.294727388085214</v>
      </c>
      <c r="AX938" s="19" t="n">
        <v>0.242293032388405</v>
      </c>
    </row>
    <row r="939">
      <c r="B939" t="s">
        <v>381</v>
      </c>
      <c r="C939" s="19" t="n">
        <v>0.17188621420608</v>
      </c>
      <c r="D939" s="19" t="n">
        <v>0.134428993695818</v>
      </c>
      <c r="E939" s="19" t="n">
        <v>0.229466718849864</v>
      </c>
      <c r="F939" s="19" t="n">
        <v>0.193057288519552</v>
      </c>
      <c r="G939" s="19" t="n">
        <v>0.170074903641193</v>
      </c>
      <c r="H939" s="19" t="n">
        <v>0.127902694877607</v>
      </c>
      <c r="I939" s="19" t="n">
        <v>0.163615784272274</v>
      </c>
      <c r="J939" s="19"/>
      <c r="K939" s="19" t="n">
        <v>0.209341688823208</v>
      </c>
      <c r="L939" s="19" t="n">
        <v>0.13553163295063</v>
      </c>
      <c r="M939" s="19"/>
      <c r="N939" s="19" t="n">
        <v>0.198968096088455</v>
      </c>
      <c r="O939" s="19" t="n">
        <v>0.174023529685555</v>
      </c>
      <c r="P939" s="19" t="n">
        <v>0.129349858082336</v>
      </c>
      <c r="Q939" s="19" t="n">
        <v>0.170367519967682</v>
      </c>
      <c r="R939" s="19" t="n">
        <v>0.181112966046312</v>
      </c>
      <c r="S939" s="19" t="n">
        <v>0.18744134457319</v>
      </c>
      <c r="T939" s="19" t="n">
        <v>0.101584296021313</v>
      </c>
      <c r="U939" s="19" t="n">
        <v>0.163499300718172</v>
      </c>
      <c r="V939" s="19" t="n">
        <v>0.163624515497142</v>
      </c>
      <c r="W939" s="19" t="n">
        <v>0.236595956001217</v>
      </c>
      <c r="X939" s="19" t="n">
        <v>0.161090935676491</v>
      </c>
      <c r="Y939" s="19" t="n">
        <v>0.138025525308621</v>
      </c>
      <c r="Z939" s="19"/>
      <c r="AA939" s="19" t="n">
        <v>0.221788741221492</v>
      </c>
      <c r="AB939" s="19" t="n">
        <v>0.158990147164598</v>
      </c>
      <c r="AC939" s="19" t="n">
        <v>0.161964660288808</v>
      </c>
      <c r="AD939" s="19" t="n">
        <v>0.140635303075928</v>
      </c>
      <c r="AE939" s="19"/>
      <c r="AF939" s="19" t="n">
        <v>0.176737658408696</v>
      </c>
      <c r="AG939" s="19" t="n">
        <v>0.147535827397574</v>
      </c>
      <c r="AH939" s="19" t="n">
        <v>0.189664071553013</v>
      </c>
      <c r="AI939" s="19" t="n">
        <v>0.259034584403263</v>
      </c>
      <c r="AJ939" s="19" t="n">
        <v>0.144200934227769</v>
      </c>
      <c r="AK939" s="19" t="n">
        <v>0.197214538277606</v>
      </c>
      <c r="AL939" s="19" t="n">
        <v>0.196613557506794</v>
      </c>
      <c r="AM939" s="19" t="n">
        <v>0</v>
      </c>
      <c r="AN939" s="19" t="n">
        <v>0.190920382719041</v>
      </c>
      <c r="AO939" s="19" t="n">
        <v>0.143993036945058</v>
      </c>
      <c r="AP939" s="19" t="n">
        <v>0.284707907895562</v>
      </c>
      <c r="AQ939" s="19" t="n">
        <v>0.196648755701094</v>
      </c>
      <c r="AR939" s="19" t="n">
        <v>0.100638579105013</v>
      </c>
      <c r="AS939" s="19" t="n">
        <v>0.186568259757407</v>
      </c>
      <c r="AT939" s="19" t="n">
        <v>0</v>
      </c>
      <c r="AU939" s="19" t="n">
        <v>0.495619982425437</v>
      </c>
      <c r="AV939" s="19" t="n">
        <v>0</v>
      </c>
      <c r="AW939" s="19" t="n">
        <v>0</v>
      </c>
      <c r="AX939" s="19" t="n">
        <v>0.537158236211435</v>
      </c>
    </row>
    <row r="940">
      <c r="B940" t="s">
        <v>382</v>
      </c>
      <c r="C940" s="19" t="n">
        <v>0.122552842395671</v>
      </c>
      <c r="D940" s="19" t="n">
        <v>0.13878194618661</v>
      </c>
      <c r="E940" s="19" t="n">
        <v>0.181437928019792</v>
      </c>
      <c r="F940" s="19" t="n">
        <v>0.116017972821702</v>
      </c>
      <c r="G940" s="19" t="n">
        <v>0.106361566174055</v>
      </c>
      <c r="H940" s="19" t="n">
        <v>0.0968850354627362</v>
      </c>
      <c r="I940" s="19" t="n">
        <v>0.0996676652230194</v>
      </c>
      <c r="J940" s="19"/>
      <c r="K940" s="19" t="n">
        <v>0.151892796474709</v>
      </c>
      <c r="L940" s="19" t="n">
        <v>0.0940636080850167</v>
      </c>
      <c r="M940" s="19"/>
      <c r="N940" s="19" t="n">
        <v>0.178275368793866</v>
      </c>
      <c r="O940" s="19" t="n">
        <v>0.14362758008804</v>
      </c>
      <c r="P940" s="19" t="n">
        <v>0.108775701134115</v>
      </c>
      <c r="Q940" s="19" t="n">
        <v>0.114353720308358</v>
      </c>
      <c r="R940" s="19" t="n">
        <v>0.125084916510508</v>
      </c>
      <c r="S940" s="19" t="n">
        <v>0.102865920743291</v>
      </c>
      <c r="T940" s="19" t="n">
        <v>0.11035174649667</v>
      </c>
      <c r="U940" s="19" t="n">
        <v>0.0824832438311194</v>
      </c>
      <c r="V940" s="19" t="n">
        <v>0.105291541935339</v>
      </c>
      <c r="W940" s="19" t="n">
        <v>0.0867475218517852</v>
      </c>
      <c r="X940" s="19" t="n">
        <v>0.12535797938613</v>
      </c>
      <c r="Y940" s="19" t="n">
        <v>0.138238407869136</v>
      </c>
      <c r="Z940" s="19"/>
      <c r="AA940" s="19" t="n">
        <v>0.199027808990855</v>
      </c>
      <c r="AB940" s="19" t="n">
        <v>0.0980492908013875</v>
      </c>
      <c r="AC940" s="19" t="n">
        <v>0.0984604097100442</v>
      </c>
      <c r="AD940" s="19" t="n">
        <v>0.089729048234914</v>
      </c>
      <c r="AE940" s="19"/>
      <c r="AF940" s="19" t="n">
        <v>0.173353306982963</v>
      </c>
      <c r="AG940" s="19" t="n">
        <v>0.0845816962215511</v>
      </c>
      <c r="AH940" s="19" t="n">
        <v>0.0908369460802572</v>
      </c>
      <c r="AI940" s="19" t="n">
        <v>0.253852290292014</v>
      </c>
      <c r="AJ940" s="19" t="n">
        <v>0.135472258854005</v>
      </c>
      <c r="AK940" s="19" t="n">
        <v>0.166760736866011</v>
      </c>
      <c r="AL940" s="19" t="n">
        <v>0.180118790870696</v>
      </c>
      <c r="AM940" s="19" t="n">
        <v>0</v>
      </c>
      <c r="AN940" s="19" t="n">
        <v>0.176349078692272</v>
      </c>
      <c r="AO940" s="19" t="n">
        <v>0.108545682105515</v>
      </c>
      <c r="AP940" s="19" t="n">
        <v>0.0494634376978322</v>
      </c>
      <c r="AQ940" s="19" t="n">
        <v>0.086424517516378</v>
      </c>
      <c r="AR940" s="19" t="n">
        <v>0.093885666242706</v>
      </c>
      <c r="AS940" s="19" t="n">
        <v>0.214545200331629</v>
      </c>
      <c r="AT940" s="19" t="n">
        <v>0</v>
      </c>
      <c r="AU940" s="19" t="n">
        <v>0.504380017574563</v>
      </c>
      <c r="AV940" s="19" t="n">
        <v>0.78015845190494</v>
      </c>
      <c r="AW940" s="19" t="n">
        <v>0.705272611914786</v>
      </c>
      <c r="AX940" s="19" t="n">
        <v>0.22054873140016</v>
      </c>
    </row>
    <row r="941">
      <c r="B941" t="s">
        <v>383</v>
      </c>
      <c r="C941" s="19" t="n">
        <v>0.056102942997989</v>
      </c>
      <c r="D941" s="19" t="n">
        <v>0.0555399110548506</v>
      </c>
      <c r="E941" s="19" t="n">
        <v>0.0867965779296817</v>
      </c>
      <c r="F941" s="19" t="n">
        <v>0.0798117990314671</v>
      </c>
      <c r="G941" s="19" t="n">
        <v>0.047304631450637</v>
      </c>
      <c r="H941" s="19" t="n">
        <v>0.031480520841172</v>
      </c>
      <c r="I941" s="19" t="n">
        <v>0.035988506151883</v>
      </c>
      <c r="J941" s="19"/>
      <c r="K941" s="19" t="n">
        <v>0.0616413771120298</v>
      </c>
      <c r="L941" s="19" t="n">
        <v>0.0507568423305863</v>
      </c>
      <c r="M941" s="19"/>
      <c r="N941" s="19" t="n">
        <v>0.091092643439558</v>
      </c>
      <c r="O941" s="19" t="n">
        <v>0.0390000164644106</v>
      </c>
      <c r="P941" s="19" t="n">
        <v>0.0631872325213174</v>
      </c>
      <c r="Q941" s="19" t="n">
        <v>0.0583981581987522</v>
      </c>
      <c r="R941" s="19" t="n">
        <v>0.0559937033539494</v>
      </c>
      <c r="S941" s="19" t="n">
        <v>0.0430106188163766</v>
      </c>
      <c r="T941" s="19" t="n">
        <v>0.0665201484307377</v>
      </c>
      <c r="U941" s="19" t="n">
        <v>0.0470110244268297</v>
      </c>
      <c r="V941" s="19" t="n">
        <v>0.0545829409460367</v>
      </c>
      <c r="W941" s="19" t="n">
        <v>0.045278993123168</v>
      </c>
      <c r="X941" s="19" t="n">
        <v>0.010214698294794</v>
      </c>
      <c r="Y941" s="19" t="n">
        <v>0.0804336685438382</v>
      </c>
      <c r="Z941" s="19"/>
      <c r="AA941" s="19" t="n">
        <v>0.0852801577933799</v>
      </c>
      <c r="AB941" s="19" t="n">
        <v>0.0497261393635053</v>
      </c>
      <c r="AC941" s="19" t="n">
        <v>0.0513413829131073</v>
      </c>
      <c r="AD941" s="19" t="n">
        <v>0.033006768248445</v>
      </c>
      <c r="AE941" s="19"/>
      <c r="AF941" s="19" t="n">
        <v>0.0771506616235902</v>
      </c>
      <c r="AG941" s="19" t="n">
        <v>0.0232680157909376</v>
      </c>
      <c r="AH941" s="19" t="n">
        <v>0.0668968866293808</v>
      </c>
      <c r="AI941" s="19" t="n">
        <v>0.158710538717028</v>
      </c>
      <c r="AJ941" s="19" t="n">
        <v>0.0131958754937805</v>
      </c>
      <c r="AK941" s="19" t="n">
        <v>0.184889396336908</v>
      </c>
      <c r="AL941" s="19" t="n">
        <v>0.0875664447897758</v>
      </c>
      <c r="AM941" s="19" t="n">
        <v>0.465554238906898</v>
      </c>
      <c r="AN941" s="19" t="n">
        <v>0.101604643064238</v>
      </c>
      <c r="AO941" s="19" t="n">
        <v>0.0319661680697112</v>
      </c>
      <c r="AP941" s="19" t="n">
        <v>0.103095640937417</v>
      </c>
      <c r="AQ941" s="19" t="n">
        <v>0.0408685228143083</v>
      </c>
      <c r="AR941" s="19" t="n">
        <v>0</v>
      </c>
      <c r="AS941" s="19" t="n">
        <v>0.0957280519601972</v>
      </c>
      <c r="AT941" s="19" t="n">
        <v>0</v>
      </c>
      <c r="AU941" s="19" t="n">
        <v>0</v>
      </c>
      <c r="AV941" s="19" t="n">
        <v>0.21984154809506</v>
      </c>
      <c r="AW941" s="19" t="n">
        <v>0</v>
      </c>
      <c r="AX941" s="19" t="n">
        <v>0</v>
      </c>
    </row>
    <row r="942">
      <c r="B942" t="s">
        <v>242</v>
      </c>
      <c r="C942" s="19" t="n">
        <v>0.129032155832742</v>
      </c>
      <c r="D942" s="19" t="n">
        <v>0.164703724718038</v>
      </c>
      <c r="E942" s="19" t="n">
        <v>0.0641493200595921</v>
      </c>
      <c r="F942" s="19" t="n">
        <v>0.140514137726005</v>
      </c>
      <c r="G942" s="19" t="n">
        <v>0.142911750957439</v>
      </c>
      <c r="H942" s="19" t="n">
        <v>0.153426076051208</v>
      </c>
      <c r="I942" s="19" t="n">
        <v>0.121296008029269</v>
      </c>
      <c r="J942" s="19"/>
      <c r="K942" s="19" t="n">
        <v>0.0836828385996804</v>
      </c>
      <c r="L942" s="19" t="n">
        <v>0.173373192040118</v>
      </c>
      <c r="M942" s="19"/>
      <c r="N942" s="19" t="n">
        <v>0.101364499571851</v>
      </c>
      <c r="O942" s="19" t="n">
        <v>0.133336541070413</v>
      </c>
      <c r="P942" s="19" t="n">
        <v>0.138408665612559</v>
      </c>
      <c r="Q942" s="19" t="n">
        <v>0.175509845732609</v>
      </c>
      <c r="R942" s="19" t="n">
        <v>0.0988806791972371</v>
      </c>
      <c r="S942" s="19" t="n">
        <v>0.12122653166911</v>
      </c>
      <c r="T942" s="19" t="n">
        <v>0.158121871129044</v>
      </c>
      <c r="U942" s="19" t="n">
        <v>0.176616422340057</v>
      </c>
      <c r="V942" s="19" t="n">
        <v>0.106662084087348</v>
      </c>
      <c r="W942" s="19" t="n">
        <v>0.120602781146849</v>
      </c>
      <c r="X942" s="19" t="n">
        <v>0.143257807289582</v>
      </c>
      <c r="Y942" s="19" t="n">
        <v>0.11130796433323</v>
      </c>
      <c r="Z942" s="19"/>
      <c r="AA942" s="19" t="n">
        <v>0.077562739400046</v>
      </c>
      <c r="AB942" s="19" t="n">
        <v>0.137653101305607</v>
      </c>
      <c r="AC942" s="19" t="n">
        <v>0.109513266633405</v>
      </c>
      <c r="AD942" s="19" t="n">
        <v>0.188310658508127</v>
      </c>
      <c r="AE942" s="19"/>
      <c r="AF942" s="19" t="n">
        <v>0.0541037126935626</v>
      </c>
      <c r="AG942" s="19" t="n">
        <v>0.148375883721484</v>
      </c>
      <c r="AH942" s="19" t="n">
        <v>0.182981582426022</v>
      </c>
      <c r="AI942" s="19" t="n">
        <v>0.0190542266432819</v>
      </c>
      <c r="AJ942" s="19" t="n">
        <v>0.181558218134964</v>
      </c>
      <c r="AK942" s="19" t="n">
        <v>0.0698791645823885</v>
      </c>
      <c r="AL942" s="19" t="n">
        <v>0.0857097059495354</v>
      </c>
      <c r="AM942" s="19" t="n">
        <v>0</v>
      </c>
      <c r="AN942" s="19" t="n">
        <v>0.0867530107243744</v>
      </c>
      <c r="AO942" s="19" t="n">
        <v>0.204214090471612</v>
      </c>
      <c r="AP942" s="19" t="n">
        <v>0.099218724191174</v>
      </c>
      <c r="AQ942" s="19" t="n">
        <v>0.154592920409746</v>
      </c>
      <c r="AR942" s="19" t="n">
        <v>0.0931682180630158</v>
      </c>
      <c r="AS942" s="19" t="n">
        <v>0.0950510979978406</v>
      </c>
      <c r="AT942" s="19" t="n">
        <v>0</v>
      </c>
      <c r="AU942" s="19" t="n">
        <v>0</v>
      </c>
      <c r="AV942" s="19" t="n">
        <v>0</v>
      </c>
      <c r="AW942" s="19" t="n">
        <v>0</v>
      </c>
      <c r="AX942" s="19" t="n">
        <v>0</v>
      </c>
    </row>
    <row r="943">
      <c r="C943" s="19"/>
      <c r="D943" s="19"/>
      <c r="E943" s="19"/>
      <c r="F943" s="19"/>
      <c r="G943" s="19"/>
      <c r="H943" s="19"/>
      <c r="I943" s="19"/>
      <c r="J943" s="19"/>
      <c r="K943" s="19"/>
      <c r="L943" s="19"/>
      <c r="M943" s="19"/>
      <c r="N943" s="19"/>
      <c r="O943" s="19"/>
      <c r="P943" s="19"/>
      <c r="Q943" s="19"/>
      <c r="R943" s="19"/>
      <c r="S943" s="19"/>
      <c r="T943" s="19"/>
      <c r="U943" s="19"/>
      <c r="V943" s="19"/>
      <c r="W943" s="19"/>
      <c r="X943" s="19"/>
      <c r="Y943" s="19"/>
      <c r="Z943" s="19"/>
      <c r="AA943" s="19"/>
      <c r="AB943" s="19"/>
      <c r="AC943" s="19"/>
      <c r="AD943" s="19"/>
      <c r="AE943" s="19"/>
      <c r="AF943" s="19"/>
      <c r="AG943" s="19"/>
      <c r="AH943" s="19"/>
      <c r="AI943" s="19"/>
      <c r="AJ943" s="19"/>
      <c r="AK943" s="19"/>
      <c r="AL943" s="19"/>
      <c r="AM943" s="19"/>
      <c r="AN943" s="19"/>
      <c r="AO943" s="19"/>
      <c r="AP943" s="19"/>
      <c r="AQ943" s="19"/>
      <c r="AR943" s="19"/>
      <c r="AS943" s="19"/>
      <c r="AT943" s="19"/>
      <c r="AU943" s="19"/>
      <c r="AV943" s="19"/>
      <c r="AW943" s="19"/>
      <c r="AX943" s="19"/>
    </row>
    <row r="944">
      <c r="B944" s="7" t="s">
        <v>393</v>
      </c>
      <c r="C944" s="19"/>
      <c r="D944" s="19"/>
      <c r="E944" s="19"/>
      <c r="F944" s="19"/>
      <c r="G944" s="19"/>
      <c r="H944" s="19"/>
      <c r="I944" s="19"/>
      <c r="J944" s="19"/>
      <c r="K944" s="19"/>
      <c r="L944" s="19"/>
      <c r="M944" s="19"/>
      <c r="N944" s="19"/>
      <c r="O944" s="19"/>
      <c r="P944" s="19"/>
      <c r="Q944" s="19"/>
      <c r="R944" s="19"/>
      <c r="S944" s="19"/>
      <c r="T944" s="19"/>
      <c r="U944" s="19"/>
      <c r="V944" s="19"/>
      <c r="W944" s="19"/>
      <c r="X944" s="19"/>
      <c r="Y944" s="19"/>
      <c r="Z944" s="19"/>
      <c r="AA944" s="19"/>
      <c r="AB944" s="19"/>
      <c r="AC944" s="19"/>
      <c r="AD944" s="19"/>
      <c r="AE944" s="19"/>
      <c r="AF944" s="19"/>
      <c r="AG944" s="19"/>
      <c r="AH944" s="19"/>
      <c r="AI944" s="19"/>
      <c r="AJ944" s="19"/>
      <c r="AK944" s="19"/>
      <c r="AL944" s="19"/>
      <c r="AM944" s="19"/>
      <c r="AN944" s="19"/>
      <c r="AO944" s="19"/>
      <c r="AP944" s="19"/>
      <c r="AQ944" s="19"/>
      <c r="AR944" s="19"/>
      <c r="AS944" s="19"/>
      <c r="AT944" s="19"/>
      <c r="AU944" s="19"/>
      <c r="AV944" s="19"/>
      <c r="AW944" s="19"/>
      <c r="AX944" s="19"/>
    </row>
    <row r="945">
      <c r="B945" s="23" t="s">
        <v>79</v>
      </c>
      <c r="C945" s="19"/>
      <c r="D945" s="19"/>
      <c r="E945" s="19"/>
      <c r="F945" s="19"/>
      <c r="G945" s="19"/>
      <c r="H945" s="19"/>
      <c r="I945" s="19"/>
      <c r="J945" s="19"/>
      <c r="K945" s="19"/>
      <c r="L945" s="19"/>
      <c r="M945" s="19"/>
      <c r="N945" s="19"/>
      <c r="O945" s="19"/>
      <c r="P945" s="19"/>
      <c r="Q945" s="19"/>
      <c r="R945" s="19"/>
      <c r="S945" s="19"/>
      <c r="T945" s="19"/>
      <c r="U945" s="19"/>
      <c r="V945" s="19"/>
      <c r="W945" s="19"/>
      <c r="X945" s="19"/>
      <c r="Y945" s="19"/>
      <c r="Z945" s="19"/>
      <c r="AA945" s="19"/>
      <c r="AB945" s="19"/>
      <c r="AC945" s="19"/>
      <c r="AD945" s="19"/>
      <c r="AE945" s="19"/>
      <c r="AF945" s="19"/>
      <c r="AG945" s="19"/>
      <c r="AH945" s="19"/>
      <c r="AI945" s="19"/>
      <c r="AJ945" s="19"/>
      <c r="AK945" s="19"/>
      <c r="AL945" s="19"/>
      <c r="AM945" s="19"/>
      <c r="AN945" s="19"/>
      <c r="AO945" s="19"/>
      <c r="AP945" s="19"/>
      <c r="AQ945" s="19"/>
      <c r="AR945" s="19"/>
      <c r="AS945" s="19"/>
      <c r="AT945" s="19"/>
      <c r="AU945" s="19"/>
      <c r="AV945" s="19"/>
      <c r="AW945" s="19"/>
      <c r="AX945" s="19"/>
    </row>
    <row r="946">
      <c r="B946" t="s">
        <v>253</v>
      </c>
      <c r="C946" s="19" t="n">
        <v>0.0348690765641439</v>
      </c>
      <c r="D946" s="19" t="n">
        <v>0.0288553274673015</v>
      </c>
      <c r="E946" s="19" t="n">
        <v>0.020070723669824</v>
      </c>
      <c r="F946" s="19" t="n">
        <v>0.0222883466525728</v>
      </c>
      <c r="G946" s="19" t="n">
        <v>0.0412888320721102</v>
      </c>
      <c r="H946" s="19" t="n">
        <v>0.0410642727403524</v>
      </c>
      <c r="I946" s="19" t="n">
        <v>0.0516798404499055</v>
      </c>
      <c r="J946" s="19"/>
      <c r="K946" s="19" t="n">
        <v>0.0332087182846237</v>
      </c>
      <c r="L946" s="19" t="n">
        <v>0.0365215448599848</v>
      </c>
      <c r="M946" s="19"/>
      <c r="N946" s="19" t="n">
        <v>0.0105039220574964</v>
      </c>
      <c r="O946" s="19" t="n">
        <v>0.0334613969213174</v>
      </c>
      <c r="P946" s="19" t="n">
        <v>0.0298677606708813</v>
      </c>
      <c r="Q946" s="19" t="n">
        <v>0.0168661496994883</v>
      </c>
      <c r="R946" s="19" t="n">
        <v>0.0505288385771477</v>
      </c>
      <c r="S946" s="19" t="n">
        <v>0.0314792679975752</v>
      </c>
      <c r="T946" s="19" t="n">
        <v>0.0482084743385908</v>
      </c>
      <c r="U946" s="19" t="n">
        <v>0.0344760190307052</v>
      </c>
      <c r="V946" s="19" t="n">
        <v>0.052688496584126</v>
      </c>
      <c r="W946" s="19" t="n">
        <v>0.0513877733067721</v>
      </c>
      <c r="X946" s="19" t="n">
        <v>0.039894584837941</v>
      </c>
      <c r="Y946" s="19" t="n">
        <v>0.0370888599259399</v>
      </c>
      <c r="Z946" s="19"/>
      <c r="AA946" s="19" t="n">
        <v>0.0175873311390569</v>
      </c>
      <c r="AB946" s="19" t="n">
        <v>0.0325768914558691</v>
      </c>
      <c r="AC946" s="19" t="n">
        <v>0.0314198006151392</v>
      </c>
      <c r="AD946" s="19" t="n">
        <v>0.0556082429267525</v>
      </c>
      <c r="AE946" s="19"/>
      <c r="AF946" s="19" t="n">
        <v>0.020694762125346</v>
      </c>
      <c r="AG946" s="19" t="n">
        <v>0.0544014582993843</v>
      </c>
      <c r="AH946" s="19" t="n">
        <v>0.0225967475311427</v>
      </c>
      <c r="AI946" s="19" t="n">
        <v>0.0192606976166337</v>
      </c>
      <c r="AJ946" s="19" t="n">
        <v>0.0132413950886472</v>
      </c>
      <c r="AK946" s="19" t="n">
        <v>0.0164460276108911</v>
      </c>
      <c r="AL946" s="19" t="n">
        <v>0.0358998109429974</v>
      </c>
      <c r="AM946" s="19" t="n">
        <v>0</v>
      </c>
      <c r="AN946" s="19" t="n">
        <v>0.00758869239996461</v>
      </c>
      <c r="AO946" s="19" t="n">
        <v>0.0194250604399446</v>
      </c>
      <c r="AP946" s="19" t="n">
        <v>0.0271337395337361</v>
      </c>
      <c r="AQ946" s="19" t="n">
        <v>0.0195894341177786</v>
      </c>
      <c r="AR946" s="19" t="n">
        <v>0.122057392965152</v>
      </c>
      <c r="AS946" s="19" t="n">
        <v>0</v>
      </c>
      <c r="AT946" s="19" t="n">
        <v>0</v>
      </c>
      <c r="AU946" s="19" t="n">
        <v>0</v>
      </c>
      <c r="AV946" s="19" t="n">
        <v>0</v>
      </c>
      <c r="AW946" s="19" t="n">
        <v>0</v>
      </c>
      <c r="AX946" s="19" t="n">
        <v>0</v>
      </c>
    </row>
    <row r="947">
      <c r="B947" t="s">
        <v>378</v>
      </c>
      <c r="C947" s="19" t="n">
        <v>0.0412438781862715</v>
      </c>
      <c r="D947" s="19" t="n">
        <v>0.0558702873035944</v>
      </c>
      <c r="E947" s="19" t="n">
        <v>0.0452718357786127</v>
      </c>
      <c r="F947" s="19" t="n">
        <v>0.0378847018163042</v>
      </c>
      <c r="G947" s="19" t="n">
        <v>0.0291035125001591</v>
      </c>
      <c r="H947" s="19" t="n">
        <v>0.0387596776834803</v>
      </c>
      <c r="I947" s="19" t="n">
        <v>0.0425759804786641</v>
      </c>
      <c r="J947" s="19"/>
      <c r="K947" s="19" t="n">
        <v>0.0443136454797438</v>
      </c>
      <c r="L947" s="19" t="n">
        <v>0.0382904860410147</v>
      </c>
      <c r="M947" s="19"/>
      <c r="N947" s="19" t="n">
        <v>0.0365749566521905</v>
      </c>
      <c r="O947" s="19" t="n">
        <v>0.0433714873153051</v>
      </c>
      <c r="P947" s="19" t="n">
        <v>0.0484289369485269</v>
      </c>
      <c r="Q947" s="19" t="n">
        <v>0.0213286791779058</v>
      </c>
      <c r="R947" s="19" t="n">
        <v>0.0371562551906119</v>
      </c>
      <c r="S947" s="19" t="n">
        <v>0.0424816384284923</v>
      </c>
      <c r="T947" s="19" t="n">
        <v>0.0247201183932363</v>
      </c>
      <c r="U947" s="19" t="n">
        <v>0.0438473070915807</v>
      </c>
      <c r="V947" s="19" t="n">
        <v>0.0412651648754769</v>
      </c>
      <c r="W947" s="19" t="n">
        <v>0.0693640498286273</v>
      </c>
      <c r="X947" s="19" t="n">
        <v>0.0408314914186543</v>
      </c>
      <c r="Y947" s="19" t="n">
        <v>0.0571451494272013</v>
      </c>
      <c r="Z947" s="19"/>
      <c r="AA947" s="19" t="n">
        <v>0.0316395327641205</v>
      </c>
      <c r="AB947" s="19" t="n">
        <v>0.0461650239836193</v>
      </c>
      <c r="AC947" s="19" t="n">
        <v>0.0366288165944564</v>
      </c>
      <c r="AD947" s="19" t="n">
        <v>0.0516205843159918</v>
      </c>
      <c r="AE947" s="19"/>
      <c r="AF947" s="19" t="n">
        <v>0.0630054568203764</v>
      </c>
      <c r="AG947" s="19" t="n">
        <v>0.0389491842826732</v>
      </c>
      <c r="AH947" s="19" t="n">
        <v>0.0320272396204825</v>
      </c>
      <c r="AI947" s="19" t="n">
        <v>0.0392781803065953</v>
      </c>
      <c r="AJ947" s="19" t="n">
        <v>0.06077100959382</v>
      </c>
      <c r="AK947" s="19" t="n">
        <v>0.0273389503845553</v>
      </c>
      <c r="AL947" s="19" t="n">
        <v>0.0424916440655053</v>
      </c>
      <c r="AM947" s="19" t="n">
        <v>0.534445761093102</v>
      </c>
      <c r="AN947" s="19" t="n">
        <v>0.0139726824535205</v>
      </c>
      <c r="AO947" s="19" t="n">
        <v>0.0380332195613131</v>
      </c>
      <c r="AP947" s="19" t="n">
        <v>0.0799009121535342</v>
      </c>
      <c r="AQ947" s="19" t="n">
        <v>0.0544698433067778</v>
      </c>
      <c r="AR947" s="19" t="n">
        <v>0.100638579105013</v>
      </c>
      <c r="AS947" s="19" t="n">
        <v>0</v>
      </c>
      <c r="AT947" s="19" t="n">
        <v>0</v>
      </c>
      <c r="AU947" s="19" t="n">
        <v>0</v>
      </c>
      <c r="AV947" s="19" t="n">
        <v>0</v>
      </c>
      <c r="AW947" s="19" t="n">
        <v>0</v>
      </c>
      <c r="AX947" s="19" t="n">
        <v>0</v>
      </c>
    </row>
    <row r="948">
      <c r="B948" t="s">
        <v>379</v>
      </c>
      <c r="C948" s="19" t="n">
        <v>0.0813130773210874</v>
      </c>
      <c r="D948" s="19" t="n">
        <v>0.12616893429066</v>
      </c>
      <c r="E948" s="19" t="n">
        <v>0.101597135267807</v>
      </c>
      <c r="F948" s="19" t="n">
        <v>0.0829476433447588</v>
      </c>
      <c r="G948" s="19" t="n">
        <v>0.0583550461341446</v>
      </c>
      <c r="H948" s="19" t="n">
        <v>0.0650033492022631</v>
      </c>
      <c r="I948" s="19" t="n">
        <v>0.0635195337384675</v>
      </c>
      <c r="J948" s="19"/>
      <c r="K948" s="19" t="n">
        <v>0.0749513884158177</v>
      </c>
      <c r="L948" s="19" t="n">
        <v>0.0875941883089769</v>
      </c>
      <c r="M948" s="19"/>
      <c r="N948" s="19" t="n">
        <v>0.0842535931921758</v>
      </c>
      <c r="O948" s="19" t="n">
        <v>0.0694082684475775</v>
      </c>
      <c r="P948" s="19" t="n">
        <v>0.0533789804406012</v>
      </c>
      <c r="Q948" s="19" t="n">
        <v>0.075182041232934</v>
      </c>
      <c r="R948" s="19" t="n">
        <v>0.121958531258191</v>
      </c>
      <c r="S948" s="19" t="n">
        <v>0.108454961837733</v>
      </c>
      <c r="T948" s="19" t="n">
        <v>0.102746062812829</v>
      </c>
      <c r="U948" s="19" t="n">
        <v>0.103481852506087</v>
      </c>
      <c r="V948" s="19" t="n">
        <v>0.0778355493639319</v>
      </c>
      <c r="W948" s="19" t="n">
        <v>0.0523816043555217</v>
      </c>
      <c r="X948" s="19" t="n">
        <v>0.0504128239434732</v>
      </c>
      <c r="Y948" s="19" t="n">
        <v>0.100369488763893</v>
      </c>
      <c r="Z948" s="19"/>
      <c r="AA948" s="19" t="n">
        <v>0.051663908429602</v>
      </c>
      <c r="AB948" s="19" t="n">
        <v>0.0743094186770813</v>
      </c>
      <c r="AC948" s="19" t="n">
        <v>0.119655090762803</v>
      </c>
      <c r="AD948" s="19" t="n">
        <v>0.0889407971453528</v>
      </c>
      <c r="AE948" s="19"/>
      <c r="AF948" s="19" t="n">
        <v>0.174908207665889</v>
      </c>
      <c r="AG948" s="19" t="n">
        <v>0.0647048814306988</v>
      </c>
      <c r="AH948" s="19" t="n">
        <v>0.0694975195776081</v>
      </c>
      <c r="AI948" s="19" t="n">
        <v>0.0362461431056876</v>
      </c>
      <c r="AJ948" s="19" t="n">
        <v>0.12546552456535</v>
      </c>
      <c r="AK948" s="19" t="n">
        <v>0.0492500560075423</v>
      </c>
      <c r="AL948" s="19" t="n">
        <v>0.0972938250846135</v>
      </c>
      <c r="AM948" s="19" t="n">
        <v>0</v>
      </c>
      <c r="AN948" s="19" t="n">
        <v>0.108456056200726</v>
      </c>
      <c r="AO948" s="19" t="n">
        <v>0.100389409673699</v>
      </c>
      <c r="AP948" s="19" t="n">
        <v>0.129878127971738</v>
      </c>
      <c r="AQ948" s="19" t="n">
        <v>0.0536178766259898</v>
      </c>
      <c r="AR948" s="19" t="n">
        <v>0</v>
      </c>
      <c r="AS948" s="19" t="n">
        <v>0.211597407629999</v>
      </c>
      <c r="AT948" s="19" t="n">
        <v>0</v>
      </c>
      <c r="AU948" s="19" t="n">
        <v>0</v>
      </c>
      <c r="AV948" s="19" t="n">
        <v>0</v>
      </c>
      <c r="AW948" s="19" t="n">
        <v>0</v>
      </c>
      <c r="AX948" s="19" t="n">
        <v>0</v>
      </c>
    </row>
    <row r="949">
      <c r="B949" t="s">
        <v>380</v>
      </c>
      <c r="C949" s="19" t="n">
        <v>0.271058151737483</v>
      </c>
      <c r="D949" s="19" t="n">
        <v>0.263266059421028</v>
      </c>
      <c r="E949" s="19" t="n">
        <v>0.236143833560486</v>
      </c>
      <c r="F949" s="19" t="n">
        <v>0.267809082108227</v>
      </c>
      <c r="G949" s="19" t="n">
        <v>0.311111829806124</v>
      </c>
      <c r="H949" s="19" t="n">
        <v>0.30076023296528</v>
      </c>
      <c r="I949" s="19" t="n">
        <v>0.254742764103002</v>
      </c>
      <c r="J949" s="19"/>
      <c r="K949" s="19" t="n">
        <v>0.257702773312705</v>
      </c>
      <c r="L949" s="19" t="n">
        <v>0.284340998015187</v>
      </c>
      <c r="M949" s="19"/>
      <c r="N949" s="19" t="n">
        <v>0.22226176079431</v>
      </c>
      <c r="O949" s="19" t="n">
        <v>0.300948922306847</v>
      </c>
      <c r="P949" s="19" t="n">
        <v>0.304132230768112</v>
      </c>
      <c r="Q949" s="19" t="n">
        <v>0.238191563490033</v>
      </c>
      <c r="R949" s="19" t="n">
        <v>0.255489675689196</v>
      </c>
      <c r="S949" s="19" t="n">
        <v>0.265625235707342</v>
      </c>
      <c r="T949" s="19" t="n">
        <v>0.26309459775346</v>
      </c>
      <c r="U949" s="19" t="n">
        <v>0.290303542884429</v>
      </c>
      <c r="V949" s="19" t="n">
        <v>0.313379917749089</v>
      </c>
      <c r="W949" s="19" t="n">
        <v>0.275008852779181</v>
      </c>
      <c r="X949" s="19" t="n">
        <v>0.278464914377726</v>
      </c>
      <c r="Y949" s="19" t="n">
        <v>0.248069017426708</v>
      </c>
      <c r="Z949" s="19"/>
      <c r="AA949" s="19" t="n">
        <v>0.230896319335094</v>
      </c>
      <c r="AB949" s="19" t="n">
        <v>0.278391192921694</v>
      </c>
      <c r="AC949" s="19" t="n">
        <v>0.284970401221616</v>
      </c>
      <c r="AD949" s="19" t="n">
        <v>0.297657414001697</v>
      </c>
      <c r="AE949" s="19"/>
      <c r="AF949" s="19" t="n">
        <v>0.281546010086443</v>
      </c>
      <c r="AG949" s="19" t="n">
        <v>0.293195443279008</v>
      </c>
      <c r="AH949" s="19" t="n">
        <v>0.29201967347505</v>
      </c>
      <c r="AI949" s="19" t="n">
        <v>0.134609253590743</v>
      </c>
      <c r="AJ949" s="19" t="n">
        <v>0.261338826288959</v>
      </c>
      <c r="AK949" s="19" t="n">
        <v>0.156784662059468</v>
      </c>
      <c r="AL949" s="19" t="n">
        <v>0.237944732664761</v>
      </c>
      <c r="AM949" s="19" t="n">
        <v>0</v>
      </c>
      <c r="AN949" s="19" t="n">
        <v>0.26964150213588</v>
      </c>
      <c r="AO949" s="19" t="n">
        <v>0.301594535030647</v>
      </c>
      <c r="AP949" s="19" t="n">
        <v>0.278794749496198</v>
      </c>
      <c r="AQ949" s="19" t="n">
        <v>0.294650045316029</v>
      </c>
      <c r="AR949" s="19" t="n">
        <v>0.19734829398712</v>
      </c>
      <c r="AS949" s="19" t="n">
        <v>0.108789265320331</v>
      </c>
      <c r="AT949" s="19" t="n">
        <v>0.314801217298716</v>
      </c>
      <c r="AU949" s="19" t="n">
        <v>0.504380017574563</v>
      </c>
      <c r="AV949" s="19" t="n">
        <v>0</v>
      </c>
      <c r="AW949" s="19" t="n">
        <v>0</v>
      </c>
      <c r="AX949" s="19" t="n">
        <v>0.242293032388405</v>
      </c>
    </row>
    <row r="950">
      <c r="B950" t="s">
        <v>381</v>
      </c>
      <c r="C950" s="19" t="n">
        <v>0.207467116035666</v>
      </c>
      <c r="D950" s="19" t="n">
        <v>0.178272158128223</v>
      </c>
      <c r="E950" s="19" t="n">
        <v>0.213345814778044</v>
      </c>
      <c r="F950" s="19" t="n">
        <v>0.173628727911377</v>
      </c>
      <c r="G950" s="19" t="n">
        <v>0.2110320370232</v>
      </c>
      <c r="H950" s="19" t="n">
        <v>0.204814185828704</v>
      </c>
      <c r="I950" s="19" t="n">
        <v>0.248234590616873</v>
      </c>
      <c r="J950" s="19"/>
      <c r="K950" s="19" t="n">
        <v>0.229159522279591</v>
      </c>
      <c r="L950" s="19" t="n">
        <v>0.186516206982122</v>
      </c>
      <c r="M950" s="19"/>
      <c r="N950" s="19" t="n">
        <v>0.189236207321985</v>
      </c>
      <c r="O950" s="19" t="n">
        <v>0.196327345723876</v>
      </c>
      <c r="P950" s="19" t="n">
        <v>0.211265988604928</v>
      </c>
      <c r="Q950" s="19" t="n">
        <v>0.241109571052846</v>
      </c>
      <c r="R950" s="19" t="n">
        <v>0.168921973877889</v>
      </c>
      <c r="S950" s="19" t="n">
        <v>0.22221050132042</v>
      </c>
      <c r="T950" s="19" t="n">
        <v>0.183392926422874</v>
      </c>
      <c r="U950" s="19" t="n">
        <v>0.215244171910485</v>
      </c>
      <c r="V950" s="19" t="n">
        <v>0.184063661467276</v>
      </c>
      <c r="W950" s="19" t="n">
        <v>0.243769040055484</v>
      </c>
      <c r="X950" s="19" t="n">
        <v>0.256068092837872</v>
      </c>
      <c r="Y950" s="19" t="n">
        <v>0.2248666433653</v>
      </c>
      <c r="Z950" s="19"/>
      <c r="AA950" s="19" t="n">
        <v>0.263686745631214</v>
      </c>
      <c r="AB950" s="19" t="n">
        <v>0.187943340049782</v>
      </c>
      <c r="AC950" s="19" t="n">
        <v>0.222996237185878</v>
      </c>
      <c r="AD950" s="19" t="n">
        <v>0.152880290722137</v>
      </c>
      <c r="AE950" s="19"/>
      <c r="AF950" s="19" t="n">
        <v>0.223006975796356</v>
      </c>
      <c r="AG950" s="19" t="n">
        <v>0.206106783927585</v>
      </c>
      <c r="AH950" s="19" t="n">
        <v>0.189710315373936</v>
      </c>
      <c r="AI950" s="19" t="n">
        <v>0.275631696380501</v>
      </c>
      <c r="AJ950" s="19" t="n">
        <v>0.157940424264251</v>
      </c>
      <c r="AK950" s="19" t="n">
        <v>0.230000815080422</v>
      </c>
      <c r="AL950" s="19" t="n">
        <v>0.195829378223315</v>
      </c>
      <c r="AM950" s="19" t="n">
        <v>0</v>
      </c>
      <c r="AN950" s="19" t="n">
        <v>0.217566690929907</v>
      </c>
      <c r="AO950" s="19" t="n">
        <v>0.15844973799367</v>
      </c>
      <c r="AP950" s="19" t="n">
        <v>0.202988915249171</v>
      </c>
      <c r="AQ950" s="19" t="n">
        <v>0.244162332125277</v>
      </c>
      <c r="AR950" s="19" t="n">
        <v>0.395827402841156</v>
      </c>
      <c r="AS950" s="19" t="n">
        <v>0.0777789944370755</v>
      </c>
      <c r="AT950" s="19" t="n">
        <v>0.296096190633258</v>
      </c>
      <c r="AU950" s="19" t="n">
        <v>0</v>
      </c>
      <c r="AV950" s="19" t="n">
        <v>0</v>
      </c>
      <c r="AW950" s="19" t="n">
        <v>0</v>
      </c>
      <c r="AX950" s="19" t="n">
        <v>0.277914084528257</v>
      </c>
    </row>
    <row r="951">
      <c r="B951" t="s">
        <v>382</v>
      </c>
      <c r="C951" s="19" t="n">
        <v>0.164130064423582</v>
      </c>
      <c r="D951" s="19" t="n">
        <v>0.133017658026888</v>
      </c>
      <c r="E951" s="19" t="n">
        <v>0.193015794625992</v>
      </c>
      <c r="F951" s="19" t="n">
        <v>0.152136455564557</v>
      </c>
      <c r="G951" s="19" t="n">
        <v>0.151690836678295</v>
      </c>
      <c r="H951" s="19" t="n">
        <v>0.168574097563875</v>
      </c>
      <c r="I951" s="19" t="n">
        <v>0.178012898395077</v>
      </c>
      <c r="J951" s="19"/>
      <c r="K951" s="19" t="n">
        <v>0.190889974221994</v>
      </c>
      <c r="L951" s="19" t="n">
        <v>0.137233597356656</v>
      </c>
      <c r="M951" s="19"/>
      <c r="N951" s="19" t="n">
        <v>0.191821043626186</v>
      </c>
      <c r="O951" s="19" t="n">
        <v>0.173372109969582</v>
      </c>
      <c r="P951" s="19" t="n">
        <v>0.16212359447282</v>
      </c>
      <c r="Q951" s="19" t="n">
        <v>0.169547045264716</v>
      </c>
      <c r="R951" s="19" t="n">
        <v>0.218007171950413</v>
      </c>
      <c r="S951" s="19" t="n">
        <v>0.118074913863176</v>
      </c>
      <c r="T951" s="19" t="n">
        <v>0.127248793168476</v>
      </c>
      <c r="U951" s="19" t="n">
        <v>0.175973122689575</v>
      </c>
      <c r="V951" s="19" t="n">
        <v>0.160978740533484</v>
      </c>
      <c r="W951" s="19" t="n">
        <v>0.152755019943356</v>
      </c>
      <c r="X951" s="19" t="n">
        <v>0.152828887272812</v>
      </c>
      <c r="Y951" s="19" t="n">
        <v>0.143374837206304</v>
      </c>
      <c r="Z951" s="19"/>
      <c r="AA951" s="19" t="n">
        <v>0.204106846245672</v>
      </c>
      <c r="AB951" s="19" t="n">
        <v>0.186138619026185</v>
      </c>
      <c r="AC951" s="19" t="n">
        <v>0.129108092101048</v>
      </c>
      <c r="AD951" s="19" t="n">
        <v>0.131293326550693</v>
      </c>
      <c r="AE951" s="19"/>
      <c r="AF951" s="19" t="n">
        <v>0.121792607035588</v>
      </c>
      <c r="AG951" s="19" t="n">
        <v>0.153633557050055</v>
      </c>
      <c r="AH951" s="19" t="n">
        <v>0.156988265990967</v>
      </c>
      <c r="AI951" s="19" t="n">
        <v>0.27854967643705</v>
      </c>
      <c r="AJ951" s="19" t="n">
        <v>0.10779419263404</v>
      </c>
      <c r="AK951" s="19" t="n">
        <v>0.248076682672776</v>
      </c>
      <c r="AL951" s="19" t="n">
        <v>0.18843431643424</v>
      </c>
      <c r="AM951" s="19" t="n">
        <v>0.465554238906898</v>
      </c>
      <c r="AN951" s="19" t="n">
        <v>0.157461626293317</v>
      </c>
      <c r="AO951" s="19" t="n">
        <v>0.136501310996546</v>
      </c>
      <c r="AP951" s="19" t="n">
        <v>0.151889746642063</v>
      </c>
      <c r="AQ951" s="19" t="n">
        <v>0.152450253604679</v>
      </c>
      <c r="AR951" s="19" t="n">
        <v>0.093885666242706</v>
      </c>
      <c r="AS951" s="19" t="n">
        <v>0.307525432608353</v>
      </c>
      <c r="AT951" s="19" t="n">
        <v>0</v>
      </c>
      <c r="AU951" s="19" t="n">
        <v>0</v>
      </c>
      <c r="AV951" s="19" t="n">
        <v>0.802899343587155</v>
      </c>
      <c r="AW951" s="19" t="n">
        <v>0.676201345552395</v>
      </c>
      <c r="AX951" s="19" t="n">
        <v>0.479792883083338</v>
      </c>
    </row>
    <row r="952">
      <c r="B952" t="s">
        <v>383</v>
      </c>
      <c r="C952" s="19" t="n">
        <v>0.0919243914342571</v>
      </c>
      <c r="D952" s="19" t="n">
        <v>0.0652325953413292</v>
      </c>
      <c r="E952" s="19" t="n">
        <v>0.121497938918123</v>
      </c>
      <c r="F952" s="19" t="n">
        <v>0.123445145978005</v>
      </c>
      <c r="G952" s="19" t="n">
        <v>0.0937160438973859</v>
      </c>
      <c r="H952" s="19" t="n">
        <v>0.0729128153966897</v>
      </c>
      <c r="I952" s="19" t="n">
        <v>0.0712543966686121</v>
      </c>
      <c r="J952" s="19"/>
      <c r="K952" s="19" t="n">
        <v>0.103601322621564</v>
      </c>
      <c r="L952" s="19" t="n">
        <v>0.0806275840922988</v>
      </c>
      <c r="M952" s="19"/>
      <c r="N952" s="19" t="n">
        <v>0.179070290113047</v>
      </c>
      <c r="O952" s="19" t="n">
        <v>0.0742365801209796</v>
      </c>
      <c r="P952" s="19" t="n">
        <v>0.0809120791736003</v>
      </c>
      <c r="Q952" s="19" t="n">
        <v>0.11060272023764</v>
      </c>
      <c r="R952" s="19" t="n">
        <v>0.0435639480294333</v>
      </c>
      <c r="S952" s="19" t="n">
        <v>0.094549080112147</v>
      </c>
      <c r="T952" s="19" t="n">
        <v>0.0958839515544693</v>
      </c>
      <c r="U952" s="19" t="n">
        <v>0.0485464576323751</v>
      </c>
      <c r="V952" s="19" t="n">
        <v>0.0921365833869731</v>
      </c>
      <c r="W952" s="19" t="n">
        <v>0.0472282001407519</v>
      </c>
      <c r="X952" s="19" t="n">
        <v>0.0600061155009755</v>
      </c>
      <c r="Y952" s="19" t="n">
        <v>0.0747812579281129</v>
      </c>
      <c r="Z952" s="19"/>
      <c r="AA952" s="19" t="n">
        <v>0.136759088470406</v>
      </c>
      <c r="AB952" s="19" t="n">
        <v>0.0856796745004671</v>
      </c>
      <c r="AC952" s="19" t="n">
        <v>0.0762896840876452</v>
      </c>
      <c r="AD952" s="19" t="n">
        <v>0.0622604584183662</v>
      </c>
      <c r="AE952" s="19"/>
      <c r="AF952" s="19" t="n">
        <v>0.0952552296699112</v>
      </c>
      <c r="AG952" s="19" t="n">
        <v>0.0674482374464921</v>
      </c>
      <c r="AH952" s="19" t="n">
        <v>0.11110683382622</v>
      </c>
      <c r="AI952" s="19" t="n">
        <v>0.197284597015911</v>
      </c>
      <c r="AJ952" s="19" t="n">
        <v>0.0614825084243988</v>
      </c>
      <c r="AK952" s="19" t="n">
        <v>0.214277806192709</v>
      </c>
      <c r="AL952" s="19" t="n">
        <v>0.0989261663580985</v>
      </c>
      <c r="AM952" s="19" t="n">
        <v>0</v>
      </c>
      <c r="AN952" s="19" t="n">
        <v>0.172721111885841</v>
      </c>
      <c r="AO952" s="19" t="n">
        <v>0.049425440087853</v>
      </c>
      <c r="AP952" s="19" t="n">
        <v>0.0527608352862723</v>
      </c>
      <c r="AQ952" s="19" t="n">
        <v>0.0601225483736797</v>
      </c>
      <c r="AR952" s="19" t="n">
        <v>0</v>
      </c>
      <c r="AS952" s="19" t="n">
        <v>0.206588183001645</v>
      </c>
      <c r="AT952" s="19" t="n">
        <v>0</v>
      </c>
      <c r="AU952" s="19" t="n">
        <v>0.495619982425437</v>
      </c>
      <c r="AV952" s="19" t="n">
        <v>0.197100656412845</v>
      </c>
      <c r="AW952" s="19" t="n">
        <v>0.323798654447605</v>
      </c>
      <c r="AX952" s="19" t="n">
        <v>0</v>
      </c>
    </row>
    <row r="953">
      <c r="B953" t="s">
        <v>242</v>
      </c>
      <c r="C953" s="19" t="n">
        <v>0.107994244297509</v>
      </c>
      <c r="D953" s="19" t="n">
        <v>0.149316980020976</v>
      </c>
      <c r="E953" s="19" t="n">
        <v>0.0690569234011109</v>
      </c>
      <c r="F953" s="19" t="n">
        <v>0.139859896624197</v>
      </c>
      <c r="G953" s="19" t="n">
        <v>0.103701861888581</v>
      </c>
      <c r="H953" s="19" t="n">
        <v>0.108111368619355</v>
      </c>
      <c r="I953" s="19" t="n">
        <v>0.0899799955493986</v>
      </c>
      <c r="J953" s="19"/>
      <c r="K953" s="19" t="n">
        <v>0.0661726553839621</v>
      </c>
      <c r="L953" s="19" t="n">
        <v>0.148875394343759</v>
      </c>
      <c r="M953" s="19"/>
      <c r="N953" s="19" t="n">
        <v>0.0862782262426087</v>
      </c>
      <c r="O953" s="19" t="n">
        <v>0.108873889194515</v>
      </c>
      <c r="P953" s="19" t="n">
        <v>0.10989042892053</v>
      </c>
      <c r="Q953" s="19" t="n">
        <v>0.127172229844437</v>
      </c>
      <c r="R953" s="19" t="n">
        <v>0.104373605427119</v>
      </c>
      <c r="S953" s="19" t="n">
        <v>0.117124400733115</v>
      </c>
      <c r="T953" s="19" t="n">
        <v>0.154705075556065</v>
      </c>
      <c r="U953" s="19" t="n">
        <v>0.0881275262547635</v>
      </c>
      <c r="V953" s="19" t="n">
        <v>0.0776518860396429</v>
      </c>
      <c r="W953" s="19" t="n">
        <v>0.108105459590306</v>
      </c>
      <c r="X953" s="19" t="n">
        <v>0.121493089810546</v>
      </c>
      <c r="Y953" s="19" t="n">
        <v>0.11430474595654</v>
      </c>
      <c r="Z953" s="19"/>
      <c r="AA953" s="19" t="n">
        <v>0.0636602279848348</v>
      </c>
      <c r="AB953" s="19" t="n">
        <v>0.108795839385302</v>
      </c>
      <c r="AC953" s="19" t="n">
        <v>0.0989318774314139</v>
      </c>
      <c r="AD953" s="19" t="n">
        <v>0.159738885919011</v>
      </c>
      <c r="AE953" s="19"/>
      <c r="AF953" s="19" t="n">
        <v>0.0197907508000914</v>
      </c>
      <c r="AG953" s="19" t="n">
        <v>0.121560454284103</v>
      </c>
      <c r="AH953" s="19" t="n">
        <v>0.126053404604593</v>
      </c>
      <c r="AI953" s="19" t="n">
        <v>0.0191397555468786</v>
      </c>
      <c r="AJ953" s="19" t="n">
        <v>0.211966119140535</v>
      </c>
      <c r="AK953" s="19" t="n">
        <v>0.0578249999916363</v>
      </c>
      <c r="AL953" s="19" t="n">
        <v>0.10318012622647</v>
      </c>
      <c r="AM953" s="19" t="n">
        <v>0</v>
      </c>
      <c r="AN953" s="19" t="n">
        <v>0.0525916377008439</v>
      </c>
      <c r="AO953" s="19" t="n">
        <v>0.196181286216326</v>
      </c>
      <c r="AP953" s="19" t="n">
        <v>0.0766529736672876</v>
      </c>
      <c r="AQ953" s="19" t="n">
        <v>0.120937666529789</v>
      </c>
      <c r="AR953" s="19" t="n">
        <v>0.0902426648588534</v>
      </c>
      <c r="AS953" s="19" t="n">
        <v>0.0877207170025964</v>
      </c>
      <c r="AT953" s="19" t="n">
        <v>0.389102592068026</v>
      </c>
      <c r="AU953" s="19" t="n">
        <v>0</v>
      </c>
      <c r="AV953" s="19" t="n">
        <v>0</v>
      </c>
      <c r="AW953" s="19" t="n">
        <v>0</v>
      </c>
      <c r="AX953" s="19" t="n">
        <v>0</v>
      </c>
    </row>
    <row r="954">
      <c r="C954" s="19"/>
      <c r="D954" s="19"/>
      <c r="E954" s="19"/>
      <c r="F954" s="19"/>
      <c r="G954" s="19"/>
      <c r="H954" s="19"/>
      <c r="I954" s="19"/>
      <c r="J954" s="19"/>
      <c r="K954" s="19"/>
      <c r="L954" s="19"/>
      <c r="M954" s="19"/>
      <c r="N954" s="19"/>
      <c r="O954" s="19"/>
      <c r="P954" s="19"/>
      <c r="Q954" s="19"/>
      <c r="R954" s="19"/>
      <c r="S954" s="19"/>
      <c r="T954" s="19"/>
      <c r="U954" s="19"/>
      <c r="V954" s="19"/>
      <c r="W954" s="19"/>
      <c r="X954" s="19"/>
      <c r="Y954" s="19"/>
      <c r="Z954" s="19"/>
      <c r="AA954" s="19"/>
      <c r="AB954" s="19"/>
      <c r="AC954" s="19"/>
      <c r="AD954" s="19"/>
      <c r="AE954" s="19"/>
      <c r="AF954" s="19"/>
      <c r="AG954" s="19"/>
      <c r="AH954" s="19"/>
      <c r="AI954" s="19"/>
      <c r="AJ954" s="19"/>
      <c r="AK954" s="19"/>
      <c r="AL954" s="19"/>
      <c r="AM954" s="19"/>
      <c r="AN954" s="19"/>
      <c r="AO954" s="19"/>
      <c r="AP954" s="19"/>
      <c r="AQ954" s="19"/>
      <c r="AR954" s="19"/>
      <c r="AS954" s="19"/>
      <c r="AT954" s="19"/>
      <c r="AU954" s="19"/>
      <c r="AV954" s="19"/>
      <c r="AW954" s="19"/>
      <c r="AX954" s="19"/>
    </row>
    <row r="955">
      <c r="B955" s="7" t="s">
        <v>15</v>
      </c>
      <c r="C955" s="19"/>
      <c r="D955" s="19"/>
      <c r="E955" s="19"/>
      <c r="F955" s="19"/>
      <c r="G955" s="19"/>
      <c r="H955" s="19"/>
      <c r="I955" s="19"/>
      <c r="J955" s="19"/>
      <c r="K955" s="19"/>
      <c r="L955" s="19"/>
      <c r="M955" s="19"/>
      <c r="N955" s="19"/>
      <c r="O955" s="19"/>
      <c r="P955" s="19"/>
      <c r="Q955" s="19"/>
      <c r="R955" s="19"/>
      <c r="S955" s="19"/>
      <c r="T955" s="19"/>
      <c r="U955" s="19"/>
      <c r="V955" s="19"/>
      <c r="W955" s="19"/>
      <c r="X955" s="19"/>
      <c r="Y955" s="19"/>
      <c r="Z955" s="19"/>
      <c r="AA955" s="19"/>
      <c r="AB955" s="19"/>
      <c r="AC955" s="19"/>
      <c r="AD955" s="19"/>
      <c r="AE955" s="19"/>
      <c r="AF955" s="19"/>
      <c r="AG955" s="19"/>
      <c r="AH955" s="19"/>
      <c r="AI955" s="19"/>
      <c r="AJ955" s="19"/>
      <c r="AK955" s="19"/>
      <c r="AL955" s="19"/>
      <c r="AM955" s="19"/>
      <c r="AN955" s="19"/>
      <c r="AO955" s="19"/>
      <c r="AP955" s="19"/>
      <c r="AQ955" s="19"/>
      <c r="AR955" s="19"/>
      <c r="AS955" s="19"/>
      <c r="AT955" s="19"/>
      <c r="AU955" s="19"/>
      <c r="AV955" s="19"/>
      <c r="AW955" s="19"/>
      <c r="AX955" s="19"/>
    </row>
    <row r="956">
      <c r="B956" s="23" t="s">
        <v>79</v>
      </c>
      <c r="C956" s="19"/>
      <c r="D956" s="19"/>
      <c r="E956" s="19"/>
      <c r="F956" s="19"/>
      <c r="G956" s="19"/>
      <c r="H956" s="19"/>
      <c r="I956" s="19"/>
      <c r="J956" s="19"/>
      <c r="K956" s="19"/>
      <c r="L956" s="19"/>
      <c r="M956" s="19"/>
      <c r="N956" s="19"/>
      <c r="O956" s="19"/>
      <c r="P956" s="19"/>
      <c r="Q956" s="19"/>
      <c r="R956" s="19"/>
      <c r="S956" s="19"/>
      <c r="T956" s="19"/>
      <c r="U956" s="19"/>
      <c r="V956" s="19"/>
      <c r="W956" s="19"/>
      <c r="X956" s="19"/>
      <c r="Y956" s="19"/>
      <c r="Z956" s="19"/>
      <c r="AA956" s="19"/>
      <c r="AB956" s="19"/>
      <c r="AC956" s="19"/>
      <c r="AD956" s="19"/>
      <c r="AE956" s="19"/>
      <c r="AF956" s="19"/>
      <c r="AG956" s="19"/>
      <c r="AH956" s="19"/>
      <c r="AI956" s="19"/>
      <c r="AJ956" s="19"/>
      <c r="AK956" s="19"/>
      <c r="AL956" s="19"/>
      <c r="AM956" s="19"/>
      <c r="AN956" s="19"/>
      <c r="AO956" s="19"/>
      <c r="AP956" s="19"/>
      <c r="AQ956" s="19"/>
      <c r="AR956" s="19"/>
      <c r="AS956" s="19"/>
      <c r="AT956" s="19"/>
      <c r="AU956" s="19"/>
      <c r="AV956" s="19"/>
      <c r="AW956" s="19"/>
      <c r="AX956" s="19"/>
    </row>
    <row r="957">
      <c r="B957" t="s">
        <v>394</v>
      </c>
      <c r="C957" s="19" t="n">
        <v>0.389996200106044</v>
      </c>
      <c r="D957" s="19" t="n">
        <v>0.280076822928419</v>
      </c>
      <c r="E957" s="19" t="n">
        <v>0.267687877395458</v>
      </c>
      <c r="F957" s="19" t="n">
        <v>0.339351455141882</v>
      </c>
      <c r="G957" s="19" t="n">
        <v>0.395475649889574</v>
      </c>
      <c r="H957" s="19" t="n">
        <v>0.535470151478653</v>
      </c>
      <c r="I957" s="19" t="n">
        <v>0.50086026343195</v>
      </c>
      <c r="J957" s="19"/>
      <c r="K957" s="19" t="n">
        <v>0.326271412236875</v>
      </c>
      <c r="L957" s="19" t="n">
        <v>0.452505086999054</v>
      </c>
      <c r="M957" s="19"/>
      <c r="N957" s="19" t="n">
        <v>0.26472338470561</v>
      </c>
      <c r="O957" s="19" t="n">
        <v>0.468095018228335</v>
      </c>
      <c r="P957" s="19" t="n">
        <v>0.419098000059166</v>
      </c>
      <c r="Q957" s="19" t="n">
        <v>0.419032041217943</v>
      </c>
      <c r="R957" s="19" t="n">
        <v>0.412987068679432</v>
      </c>
      <c r="S957" s="19" t="n">
        <v>0.347367824451354</v>
      </c>
      <c r="T957" s="19" t="n">
        <v>0.317268625293616</v>
      </c>
      <c r="U957" s="19" t="n">
        <v>0.419307292348913</v>
      </c>
      <c r="V957" s="19" t="n">
        <v>0.440268950166399</v>
      </c>
      <c r="W957" s="19" t="n">
        <v>0.442533264766633</v>
      </c>
      <c r="X957" s="19" t="n">
        <v>0.401111604068757</v>
      </c>
      <c r="Y957" s="19" t="n">
        <v>0.338133723744422</v>
      </c>
      <c r="Z957" s="19"/>
      <c r="AA957" s="19" t="n">
        <v>0.352398688927638</v>
      </c>
      <c r="AB957" s="19" t="n">
        <v>0.427577540927744</v>
      </c>
      <c r="AC957" s="19" t="n">
        <v>0.358034494458326</v>
      </c>
      <c r="AD957" s="19" t="n">
        <v>0.421994290012297</v>
      </c>
      <c r="AE957" s="19"/>
      <c r="AF957" s="19" t="n">
        <v>0.241478186497904</v>
      </c>
      <c r="AG957" s="19" t="n">
        <v>0.503968805769328</v>
      </c>
      <c r="AH957" s="19" t="n">
        <v>0.441642160745918</v>
      </c>
      <c r="AI957" s="19" t="n">
        <v>0.110377243282836</v>
      </c>
      <c r="AJ957" s="19" t="n">
        <v>0.267227951820406</v>
      </c>
      <c r="AK957" s="19" t="n">
        <v>0.266206983351139</v>
      </c>
      <c r="AL957" s="19" t="n">
        <v>0.302877816840669</v>
      </c>
      <c r="AM957" s="19" t="n">
        <v>1</v>
      </c>
      <c r="AN957" s="19" t="n">
        <v>0.286927054399601</v>
      </c>
      <c r="AO957" s="19" t="n">
        <v>0.362451493111919</v>
      </c>
      <c r="AP957" s="19" t="n">
        <v>0.323361099047082</v>
      </c>
      <c r="AQ957" s="19" t="n">
        <v>0.389441991421829</v>
      </c>
      <c r="AR957" s="19" t="n">
        <v>0.391264600969602</v>
      </c>
      <c r="AS957" s="19" t="n">
        <v>0.299318124632596</v>
      </c>
      <c r="AT957" s="19" t="n">
        <v>0.296096190633258</v>
      </c>
      <c r="AU957" s="19" t="n">
        <v>0.495619982425437</v>
      </c>
      <c r="AV957" s="19" t="n">
        <v>0</v>
      </c>
      <c r="AW957" s="19" t="n">
        <v>0</v>
      </c>
      <c r="AX957" s="19" t="n">
        <v>0.277914084528257</v>
      </c>
    </row>
    <row r="958">
      <c r="B958" t="s">
        <v>395</v>
      </c>
      <c r="C958" s="19" t="n">
        <v>0.355771761932934</v>
      </c>
      <c r="D958" s="19" t="n">
        <v>0.302196683478067</v>
      </c>
      <c r="E958" s="19" t="n">
        <v>0.243204737270336</v>
      </c>
      <c r="F958" s="19" t="n">
        <v>0.304409580279147</v>
      </c>
      <c r="G958" s="19" t="n">
        <v>0.362688108112746</v>
      </c>
      <c r="H958" s="19" t="n">
        <v>0.428665718591441</v>
      </c>
      <c r="I958" s="19" t="n">
        <v>0.46965977606422</v>
      </c>
      <c r="J958" s="19"/>
      <c r="K958" s="19" t="n">
        <v>0.394424909714419</v>
      </c>
      <c r="L958" s="19" t="n">
        <v>0.318426476848599</v>
      </c>
      <c r="M958" s="19"/>
      <c r="N958" s="19" t="n">
        <v>0.307861012685523</v>
      </c>
      <c r="O958" s="19" t="n">
        <v>0.411758284559668</v>
      </c>
      <c r="P958" s="19" t="n">
        <v>0.351883011492795</v>
      </c>
      <c r="Q958" s="19" t="n">
        <v>0.362155477563419</v>
      </c>
      <c r="R958" s="19" t="n">
        <v>0.360660556853079</v>
      </c>
      <c r="S958" s="19" t="n">
        <v>0.294892123613274</v>
      </c>
      <c r="T958" s="19" t="n">
        <v>0.331540493966138</v>
      </c>
      <c r="U958" s="19" t="n">
        <v>0.395471101004304</v>
      </c>
      <c r="V958" s="19" t="n">
        <v>0.366517009185016</v>
      </c>
      <c r="W958" s="19" t="n">
        <v>0.396238688807846</v>
      </c>
      <c r="X958" s="19" t="n">
        <v>0.416519013974966</v>
      </c>
      <c r="Y958" s="19" t="n">
        <v>0.247077644254925</v>
      </c>
      <c r="Z958" s="19"/>
      <c r="AA958" s="19" t="n">
        <v>0.376935470667322</v>
      </c>
      <c r="AB958" s="19" t="n">
        <v>0.416884132115088</v>
      </c>
      <c r="AC958" s="19" t="n">
        <v>0.3009035086217</v>
      </c>
      <c r="AD958" s="19" t="n">
        <v>0.317388134513869</v>
      </c>
      <c r="AE958" s="19"/>
      <c r="AF958" s="19" t="n">
        <v>0.178754000311458</v>
      </c>
      <c r="AG958" s="19" t="n">
        <v>0.442050471616571</v>
      </c>
      <c r="AH958" s="19" t="n">
        <v>0.393327600373982</v>
      </c>
      <c r="AI958" s="19" t="n">
        <v>0.228167830278139</v>
      </c>
      <c r="AJ958" s="19" t="n">
        <v>0.269943180256056</v>
      </c>
      <c r="AK958" s="19" t="n">
        <v>0.303415192294936</v>
      </c>
      <c r="AL958" s="19" t="n">
        <v>0.334492513719512</v>
      </c>
      <c r="AM958" s="19" t="n">
        <v>1</v>
      </c>
      <c r="AN958" s="19" t="n">
        <v>0.297362971954586</v>
      </c>
      <c r="AO958" s="19" t="n">
        <v>0.318345734446787</v>
      </c>
      <c r="AP958" s="19" t="n">
        <v>0.330803067446237</v>
      </c>
      <c r="AQ958" s="19" t="n">
        <v>0.298276713245241</v>
      </c>
      <c r="AR958" s="19" t="n">
        <v>0.62828467705517</v>
      </c>
      <c r="AS958" s="19" t="n">
        <v>0.102765527420802</v>
      </c>
      <c r="AT958" s="19" t="n">
        <v>0</v>
      </c>
      <c r="AU958" s="19" t="n">
        <v>0</v>
      </c>
      <c r="AV958" s="19" t="n">
        <v>0</v>
      </c>
      <c r="AW958" s="19" t="n">
        <v>0</v>
      </c>
      <c r="AX958" s="19" t="n">
        <v>0.277914084528257</v>
      </c>
    </row>
    <row r="959">
      <c r="B959" t="s">
        <v>396</v>
      </c>
      <c r="C959" s="19" t="n">
        <v>0.318256486446564</v>
      </c>
      <c r="D959" s="19" t="n">
        <v>0.245638413283657</v>
      </c>
      <c r="E959" s="19" t="n">
        <v>0.256838327422861</v>
      </c>
      <c r="F959" s="19" t="n">
        <v>0.286323243463713</v>
      </c>
      <c r="G959" s="19" t="n">
        <v>0.309857217758053</v>
      </c>
      <c r="H959" s="19" t="n">
        <v>0.354499176482852</v>
      </c>
      <c r="I959" s="19" t="n">
        <v>0.42442199314147</v>
      </c>
      <c r="J959" s="19"/>
      <c r="K959" s="19" t="n">
        <v>0.284207910253715</v>
      </c>
      <c r="L959" s="19" t="n">
        <v>0.351761198765239</v>
      </c>
      <c r="M959" s="19"/>
      <c r="N959" s="19" t="n">
        <v>0.274170337063373</v>
      </c>
      <c r="O959" s="19" t="n">
        <v>0.354862663853158</v>
      </c>
      <c r="P959" s="19" t="n">
        <v>0.365393978931341</v>
      </c>
      <c r="Q959" s="19" t="n">
        <v>0.354910647665403</v>
      </c>
      <c r="R959" s="19" t="n">
        <v>0.310669082970921</v>
      </c>
      <c r="S959" s="19" t="n">
        <v>0.289035705518008</v>
      </c>
      <c r="T959" s="19" t="n">
        <v>0.247932293613731</v>
      </c>
      <c r="U959" s="19" t="n">
        <v>0.277499565730577</v>
      </c>
      <c r="V959" s="19" t="n">
        <v>0.326210470997345</v>
      </c>
      <c r="W959" s="19" t="n">
        <v>0.379645392777757</v>
      </c>
      <c r="X959" s="19" t="n">
        <v>0.309047696370414</v>
      </c>
      <c r="Y959" s="19" t="n">
        <v>0.277910518752107</v>
      </c>
      <c r="Z959" s="19"/>
      <c r="AA959" s="19" t="n">
        <v>0.320475520475844</v>
      </c>
      <c r="AB959" s="19" t="n">
        <v>0.363077832896719</v>
      </c>
      <c r="AC959" s="19" t="n">
        <v>0.290020566866083</v>
      </c>
      <c r="AD959" s="19" t="n">
        <v>0.294725813629209</v>
      </c>
      <c r="AE959" s="19"/>
      <c r="AF959" s="19" t="n">
        <v>0.236875799617768</v>
      </c>
      <c r="AG959" s="19" t="n">
        <v>0.385243153716585</v>
      </c>
      <c r="AH959" s="19" t="n">
        <v>0.362701807493391</v>
      </c>
      <c r="AI959" s="19" t="n">
        <v>0.1524146083064</v>
      </c>
      <c r="AJ959" s="19" t="n">
        <v>0.150247711924801</v>
      </c>
      <c r="AK959" s="19" t="n">
        <v>0.255497827827503</v>
      </c>
      <c r="AL959" s="19" t="n">
        <v>0.250049571945893</v>
      </c>
      <c r="AM959" s="19" t="n">
        <v>0</v>
      </c>
      <c r="AN959" s="19" t="n">
        <v>0.288298446357403</v>
      </c>
      <c r="AO959" s="19" t="n">
        <v>0.346361492408885</v>
      </c>
      <c r="AP959" s="19" t="n">
        <v>0.458869341416797</v>
      </c>
      <c r="AQ959" s="19" t="n">
        <v>0.211347701865617</v>
      </c>
      <c r="AR959" s="19" t="n">
        <v>0.513321993934754</v>
      </c>
      <c r="AS959" s="19" t="n">
        <v>0.32038667295033</v>
      </c>
      <c r="AT959" s="19" t="n">
        <v>0.314801217298716</v>
      </c>
      <c r="AU959" s="19" t="n">
        <v>0</v>
      </c>
      <c r="AV959" s="19" t="n">
        <v>0.195491110655052</v>
      </c>
      <c r="AW959" s="19" t="n">
        <v>0.381473957467181</v>
      </c>
      <c r="AX959" s="19" t="n">
        <v>0.537158236211435</v>
      </c>
    </row>
    <row r="960">
      <c r="B960" t="s">
        <v>397</v>
      </c>
      <c r="C960" s="19" t="n">
        <v>0.2622365972599</v>
      </c>
      <c r="D960" s="19" t="n">
        <v>0.211020271797771</v>
      </c>
      <c r="E960" s="19" t="n">
        <v>0.179432177938571</v>
      </c>
      <c r="F960" s="19" t="n">
        <v>0.221562936544818</v>
      </c>
      <c r="G960" s="19" t="n">
        <v>0.277833332394907</v>
      </c>
      <c r="H960" s="19" t="n">
        <v>0.322721140726674</v>
      </c>
      <c r="I960" s="19" t="n">
        <v>0.343000420735993</v>
      </c>
      <c r="J960" s="19"/>
      <c r="K960" s="19" t="n">
        <v>0.289490009611293</v>
      </c>
      <c r="L960" s="19" t="n">
        <v>0.235916295281539</v>
      </c>
      <c r="M960" s="19"/>
      <c r="N960" s="19" t="n">
        <v>0.217248421276207</v>
      </c>
      <c r="O960" s="19" t="n">
        <v>0.312189537515516</v>
      </c>
      <c r="P960" s="19" t="n">
        <v>0.320890276278912</v>
      </c>
      <c r="Q960" s="19" t="n">
        <v>0.274187968966011</v>
      </c>
      <c r="R960" s="19" t="n">
        <v>0.262730808686273</v>
      </c>
      <c r="S960" s="19" t="n">
        <v>0.21941582819512</v>
      </c>
      <c r="T960" s="19" t="n">
        <v>0.195450691876695</v>
      </c>
      <c r="U960" s="19" t="n">
        <v>0.226693222672145</v>
      </c>
      <c r="V960" s="19" t="n">
        <v>0.269455729749273</v>
      </c>
      <c r="W960" s="19" t="n">
        <v>0.317832746154917</v>
      </c>
      <c r="X960" s="19" t="n">
        <v>0.30099999956954</v>
      </c>
      <c r="Y960" s="19" t="n">
        <v>0.156628274492978</v>
      </c>
      <c r="Z960" s="19"/>
      <c r="AA960" s="19" t="n">
        <v>0.310401833712283</v>
      </c>
      <c r="AB960" s="19" t="n">
        <v>0.325686455838328</v>
      </c>
      <c r="AC960" s="19" t="n">
        <v>0.174284744008141</v>
      </c>
      <c r="AD960" s="19" t="n">
        <v>0.224535788835112</v>
      </c>
      <c r="AE960" s="19"/>
      <c r="AF960" s="19" t="n">
        <v>0.159059599845996</v>
      </c>
      <c r="AG960" s="19" t="n">
        <v>0.33743020876747</v>
      </c>
      <c r="AH960" s="19" t="n">
        <v>0.298183802561139</v>
      </c>
      <c r="AI960" s="19" t="n">
        <v>0.112432971576893</v>
      </c>
      <c r="AJ960" s="19" t="n">
        <v>0.137234609737536</v>
      </c>
      <c r="AK960" s="19" t="n">
        <v>0.277883277720698</v>
      </c>
      <c r="AL960" s="19" t="n">
        <v>0.233210654116295</v>
      </c>
      <c r="AM960" s="19" t="n">
        <v>0.534445761093102</v>
      </c>
      <c r="AN960" s="19" t="n">
        <v>0.156745844195858</v>
      </c>
      <c r="AO960" s="19" t="n">
        <v>0.243481539599874</v>
      </c>
      <c r="AP960" s="19" t="n">
        <v>0.257171553624261</v>
      </c>
      <c r="AQ960" s="19" t="n">
        <v>0.22140400392838</v>
      </c>
      <c r="AR960" s="19" t="n">
        <v>0.434864572837294</v>
      </c>
      <c r="AS960" s="19" t="n">
        <v>0</v>
      </c>
      <c r="AT960" s="19" t="n">
        <v>0</v>
      </c>
      <c r="AU960" s="19" t="n">
        <v>0</v>
      </c>
      <c r="AV960" s="19" t="n">
        <v>0.197100656412845</v>
      </c>
      <c r="AW960" s="19" t="n">
        <v>0</v>
      </c>
      <c r="AX960" s="19" t="n">
        <v>0.277914084528257</v>
      </c>
    </row>
    <row r="961">
      <c r="B961" t="s">
        <v>398</v>
      </c>
      <c r="C961" s="19" t="n">
        <v>0.25282758407267</v>
      </c>
      <c r="D961" s="19" t="n">
        <v>0.191535191899712</v>
      </c>
      <c r="E961" s="19" t="n">
        <v>0.189622773836612</v>
      </c>
      <c r="F961" s="19" t="n">
        <v>0.181789083730713</v>
      </c>
      <c r="G961" s="19" t="n">
        <v>0.265796814531743</v>
      </c>
      <c r="H961" s="19" t="n">
        <v>0.291199686440119</v>
      </c>
      <c r="I961" s="19" t="n">
        <v>0.365871237354062</v>
      </c>
      <c r="J961" s="19"/>
      <c r="K961" s="19" t="n">
        <v>0.258924125376346</v>
      </c>
      <c r="L961" s="19" t="n">
        <v>0.246163857385157</v>
      </c>
      <c r="M961" s="19"/>
      <c r="N961" s="19" t="n">
        <v>0.154583605732379</v>
      </c>
      <c r="O961" s="19" t="n">
        <v>0.313141858326416</v>
      </c>
      <c r="P961" s="19" t="n">
        <v>0.285959954731034</v>
      </c>
      <c r="Q961" s="19" t="n">
        <v>0.253687715812135</v>
      </c>
      <c r="R961" s="19" t="n">
        <v>0.32676850952905</v>
      </c>
      <c r="S961" s="19" t="n">
        <v>0.242137387460936</v>
      </c>
      <c r="T961" s="19" t="n">
        <v>0.183036136415363</v>
      </c>
      <c r="U961" s="19" t="n">
        <v>0.300480646654299</v>
      </c>
      <c r="V961" s="19" t="n">
        <v>0.252460056978382</v>
      </c>
      <c r="W961" s="19" t="n">
        <v>0.265132632107501</v>
      </c>
      <c r="X961" s="19" t="n">
        <v>0.273645679779959</v>
      </c>
      <c r="Y961" s="19" t="n">
        <v>0.269789567786516</v>
      </c>
      <c r="Z961" s="19"/>
      <c r="AA961" s="19" t="n">
        <v>0.264887183099289</v>
      </c>
      <c r="AB961" s="19" t="n">
        <v>0.303770605849446</v>
      </c>
      <c r="AC961" s="19" t="n">
        <v>0.205937992690307</v>
      </c>
      <c r="AD961" s="19" t="n">
        <v>0.230893300631953</v>
      </c>
      <c r="AE961" s="19"/>
      <c r="AF961" s="19" t="n">
        <v>0.146417730088738</v>
      </c>
      <c r="AG961" s="19" t="n">
        <v>0.324665814760801</v>
      </c>
      <c r="AH961" s="19" t="n">
        <v>0.290928156381877</v>
      </c>
      <c r="AI961" s="19" t="n">
        <v>0.0953998104365845</v>
      </c>
      <c r="AJ961" s="19" t="n">
        <v>0.169842700066599</v>
      </c>
      <c r="AK961" s="19" t="n">
        <v>0.184123894862557</v>
      </c>
      <c r="AL961" s="19" t="n">
        <v>0.209120815490936</v>
      </c>
      <c r="AM961" s="19" t="n">
        <v>0</v>
      </c>
      <c r="AN961" s="19" t="n">
        <v>0.156656557317182</v>
      </c>
      <c r="AO961" s="19" t="n">
        <v>0.234431803192825</v>
      </c>
      <c r="AP961" s="19" t="n">
        <v>0.284059135747459</v>
      </c>
      <c r="AQ961" s="19" t="n">
        <v>0.220169104996894</v>
      </c>
      <c r="AR961" s="19" t="n">
        <v>0.434864572837294</v>
      </c>
      <c r="AS961" s="19" t="n">
        <v>0.214302612424606</v>
      </c>
      <c r="AT961" s="19" t="n">
        <v>0.314801217298716</v>
      </c>
      <c r="AU961" s="19" t="n">
        <v>0</v>
      </c>
      <c r="AV961" s="19" t="n">
        <v>0.197100656412845</v>
      </c>
      <c r="AW961" s="19" t="n">
        <v>0.676201345552395</v>
      </c>
      <c r="AX961" s="19" t="n">
        <v>0.277914084528257</v>
      </c>
    </row>
    <row r="962">
      <c r="B962" t="s">
        <v>399</v>
      </c>
      <c r="C962" s="19" t="n">
        <v>0.21580789131081</v>
      </c>
      <c r="D962" s="19" t="n">
        <v>0.21920519113812</v>
      </c>
      <c r="E962" s="19" t="n">
        <v>0.210544576056986</v>
      </c>
      <c r="F962" s="19" t="n">
        <v>0.221621830096599</v>
      </c>
      <c r="G962" s="19" t="n">
        <v>0.204152118261386</v>
      </c>
      <c r="H962" s="19" t="n">
        <v>0.193861101407441</v>
      </c>
      <c r="I962" s="19" t="n">
        <v>0.237319886627785</v>
      </c>
      <c r="J962" s="19"/>
      <c r="K962" s="19" t="n">
        <v>0.197749281404311</v>
      </c>
      <c r="L962" s="19" t="n">
        <v>0.233623314441707</v>
      </c>
      <c r="M962" s="19"/>
      <c r="N962" s="19" t="n">
        <v>0.199627040500264</v>
      </c>
      <c r="O962" s="19" t="n">
        <v>0.245484490653099</v>
      </c>
      <c r="P962" s="19" t="n">
        <v>0.23374188964759</v>
      </c>
      <c r="Q962" s="19" t="n">
        <v>0.218821408218675</v>
      </c>
      <c r="R962" s="19" t="n">
        <v>0.196238953897704</v>
      </c>
      <c r="S962" s="19" t="n">
        <v>0.223791932285735</v>
      </c>
      <c r="T962" s="19" t="n">
        <v>0.196605705289353</v>
      </c>
      <c r="U962" s="19" t="n">
        <v>0.222209589585029</v>
      </c>
      <c r="V962" s="19" t="n">
        <v>0.202445744162254</v>
      </c>
      <c r="W962" s="19" t="n">
        <v>0.221048391607067</v>
      </c>
      <c r="X962" s="19" t="n">
        <v>0.169426415052205</v>
      </c>
      <c r="Y962" s="19" t="n">
        <v>0.281620585257983</v>
      </c>
      <c r="Z962" s="19"/>
      <c r="AA962" s="19" t="n">
        <v>0.199484201337438</v>
      </c>
      <c r="AB962" s="19" t="n">
        <v>0.245208543384658</v>
      </c>
      <c r="AC962" s="19" t="n">
        <v>0.198241788453125</v>
      </c>
      <c r="AD962" s="19" t="n">
        <v>0.218174358599793</v>
      </c>
      <c r="AE962" s="19"/>
      <c r="AF962" s="19" t="n">
        <v>0.198267106562644</v>
      </c>
      <c r="AG962" s="19" t="n">
        <v>0.226005965741878</v>
      </c>
      <c r="AH962" s="19" t="n">
        <v>0.208221475440428</v>
      </c>
      <c r="AI962" s="19" t="n">
        <v>0.147530344634822</v>
      </c>
      <c r="AJ962" s="19" t="n">
        <v>0.202501021120506</v>
      </c>
      <c r="AK962" s="19" t="n">
        <v>0.249490440638733</v>
      </c>
      <c r="AL962" s="19" t="n">
        <v>0.211796244733175</v>
      </c>
      <c r="AM962" s="19" t="n">
        <v>0.534445761093102</v>
      </c>
      <c r="AN962" s="19" t="n">
        <v>0.229572945013671</v>
      </c>
      <c r="AO962" s="19" t="n">
        <v>0.23864995943146</v>
      </c>
      <c r="AP962" s="19" t="n">
        <v>0.37913417348081</v>
      </c>
      <c r="AQ962" s="19" t="n">
        <v>0.145106294101158</v>
      </c>
      <c r="AR962" s="19" t="n">
        <v>0.320494648263434</v>
      </c>
      <c r="AS962" s="19" t="n">
        <v>0.108789265320331</v>
      </c>
      <c r="AT962" s="19" t="n">
        <v>0</v>
      </c>
      <c r="AU962" s="19" t="n">
        <v>0</v>
      </c>
      <c r="AV962" s="19" t="n">
        <v>0</v>
      </c>
      <c r="AW962" s="19" t="n">
        <v>0.676201345552395</v>
      </c>
      <c r="AX962" s="19" t="n">
        <v>0.277914084528257</v>
      </c>
    </row>
    <row r="963">
      <c r="B963" t="s">
        <v>400</v>
      </c>
      <c r="C963" s="19" t="n">
        <v>0.132451691879829</v>
      </c>
      <c r="D963" s="19" t="n">
        <v>0.202053618423555</v>
      </c>
      <c r="E963" s="19" t="n">
        <v>0.238944852645744</v>
      </c>
      <c r="F963" s="19" t="n">
        <v>0.165211428444424</v>
      </c>
      <c r="G963" s="19" t="n">
        <v>0.115803593690876</v>
      </c>
      <c r="H963" s="19" t="n">
        <v>0.0562054395223206</v>
      </c>
      <c r="I963" s="19" t="n">
        <v>0.038154052394928</v>
      </c>
      <c r="J963" s="19"/>
      <c r="K963" s="19" t="n">
        <v>0.161512763626007</v>
      </c>
      <c r="L963" s="19" t="n">
        <v>0.104243906672352</v>
      </c>
      <c r="M963" s="19"/>
      <c r="N963" s="19" t="n">
        <v>0.203605309602227</v>
      </c>
      <c r="O963" s="19" t="n">
        <v>0.0622960615193958</v>
      </c>
      <c r="P963" s="19" t="n">
        <v>0.10881806692432</v>
      </c>
      <c r="Q963" s="19" t="n">
        <v>0.155027955648799</v>
      </c>
      <c r="R963" s="19" t="n">
        <v>0.15364036936978</v>
      </c>
      <c r="S963" s="19" t="n">
        <v>0.141988009005417</v>
      </c>
      <c r="T963" s="19" t="n">
        <v>0.111741644683258</v>
      </c>
      <c r="U963" s="19" t="n">
        <v>0.130953123677741</v>
      </c>
      <c r="V963" s="19" t="n">
        <v>0.127010158287722</v>
      </c>
      <c r="W963" s="19" t="n">
        <v>0.124821239716922</v>
      </c>
      <c r="X963" s="19" t="n">
        <v>0.112078139254404</v>
      </c>
      <c r="Y963" s="19" t="n">
        <v>0.156250250499341</v>
      </c>
      <c r="Z963" s="19"/>
      <c r="AA963" s="19" t="n">
        <v>0.185995620917846</v>
      </c>
      <c r="AB963" s="19" t="n">
        <v>0.0995597584762174</v>
      </c>
      <c r="AC963" s="19" t="n">
        <v>0.142720786643133</v>
      </c>
      <c r="AD963" s="19" t="n">
        <v>0.0993374826477103</v>
      </c>
      <c r="AE963" s="19"/>
      <c r="AF963" s="19" t="n">
        <v>0.287426396154069</v>
      </c>
      <c r="AG963" s="19" t="n">
        <v>0.0514364951097839</v>
      </c>
      <c r="AH963" s="19" t="n">
        <v>0.111926473124371</v>
      </c>
      <c r="AI963" s="19" t="n">
        <v>0.293380909727077</v>
      </c>
      <c r="AJ963" s="19" t="n">
        <v>0.11892944086379</v>
      </c>
      <c r="AK963" s="19" t="n">
        <v>0.220761765757009</v>
      </c>
      <c r="AL963" s="19" t="n">
        <v>0.261151484293554</v>
      </c>
      <c r="AM963" s="19" t="n">
        <v>0</v>
      </c>
      <c r="AN963" s="19" t="n">
        <v>0.193016285762999</v>
      </c>
      <c r="AO963" s="19" t="n">
        <v>0.131036251409118</v>
      </c>
      <c r="AP963" s="19" t="n">
        <v>0.273636197613995</v>
      </c>
      <c r="AQ963" s="19" t="n">
        <v>0.0937457672212894</v>
      </c>
      <c r="AR963" s="19" t="n">
        <v>0</v>
      </c>
      <c r="AS963" s="19" t="n">
        <v>0.299611030167235</v>
      </c>
      <c r="AT963" s="19" t="n">
        <v>0.296096190633258</v>
      </c>
      <c r="AU963" s="19" t="n">
        <v>0</v>
      </c>
      <c r="AV963" s="19" t="n">
        <v>0.379175517237897</v>
      </c>
      <c r="AW963" s="19" t="n">
        <v>0</v>
      </c>
      <c r="AX963" s="19" t="n">
        <v>0.22054873140016</v>
      </c>
    </row>
    <row r="964">
      <c r="B964" t="s">
        <v>401</v>
      </c>
      <c r="C964" s="19" t="n">
        <v>0.10722568243333</v>
      </c>
      <c r="D964" s="19" t="n">
        <v>0.134895447993317</v>
      </c>
      <c r="E964" s="19" t="n">
        <v>0.215839234952233</v>
      </c>
      <c r="F964" s="19" t="n">
        <v>0.165810957620014</v>
      </c>
      <c r="G964" s="19" t="n">
        <v>0.0953361903931392</v>
      </c>
      <c r="H964" s="19" t="n">
        <v>0.0351617479708684</v>
      </c>
      <c r="I964" s="19" t="n">
        <v>0.0112611024764561</v>
      </c>
      <c r="J964" s="19"/>
      <c r="K964" s="19" t="n">
        <v>0.129554251180591</v>
      </c>
      <c r="L964" s="19" t="n">
        <v>0.0855579776429898</v>
      </c>
      <c r="M964" s="19"/>
      <c r="N964" s="19" t="n">
        <v>0.228845029123637</v>
      </c>
      <c r="O964" s="19" t="n">
        <v>0.0475781719039284</v>
      </c>
      <c r="P964" s="19" t="n">
        <v>0.106235997382799</v>
      </c>
      <c r="Q964" s="19" t="n">
        <v>0.108776102940101</v>
      </c>
      <c r="R964" s="19" t="n">
        <v>0.0918288423750726</v>
      </c>
      <c r="S964" s="19" t="n">
        <v>0.0686697387345212</v>
      </c>
      <c r="T964" s="19" t="n">
        <v>0.124279257346868</v>
      </c>
      <c r="U964" s="19" t="n">
        <v>0.0696504367621816</v>
      </c>
      <c r="V964" s="19" t="n">
        <v>0.108321267910201</v>
      </c>
      <c r="W964" s="19" t="n">
        <v>0.0638040404724406</v>
      </c>
      <c r="X964" s="19" t="n">
        <v>0.0613895256817507</v>
      </c>
      <c r="Y964" s="19" t="n">
        <v>0.156965361284104</v>
      </c>
      <c r="Z964" s="19"/>
      <c r="AA964" s="19" t="n">
        <v>0.171486323595479</v>
      </c>
      <c r="AB964" s="19" t="n">
        <v>0.0744756731242098</v>
      </c>
      <c r="AC964" s="19" t="n">
        <v>0.100086043834883</v>
      </c>
      <c r="AD964" s="19" t="n">
        <v>0.0789405053897337</v>
      </c>
      <c r="AE964" s="19"/>
      <c r="AF964" s="19" t="n">
        <v>0.259077303833657</v>
      </c>
      <c r="AG964" s="19" t="n">
        <v>0.0286600532639277</v>
      </c>
      <c r="AH964" s="19" t="n">
        <v>0.109123342245272</v>
      </c>
      <c r="AI964" s="19" t="n">
        <v>0.248996473846487</v>
      </c>
      <c r="AJ964" s="19" t="n">
        <v>0.102139702631374</v>
      </c>
      <c r="AK964" s="19" t="n">
        <v>0.197191792869392</v>
      </c>
      <c r="AL964" s="19" t="n">
        <v>0.182384286039698</v>
      </c>
      <c r="AM964" s="19" t="n">
        <v>0</v>
      </c>
      <c r="AN964" s="19" t="n">
        <v>0.179263212830314</v>
      </c>
      <c r="AO964" s="19" t="n">
        <v>0.120802218300073</v>
      </c>
      <c r="AP964" s="19" t="n">
        <v>0.175189695283384</v>
      </c>
      <c r="AQ964" s="19" t="n">
        <v>0.0668873524410316</v>
      </c>
      <c r="AR964" s="19" t="n">
        <v>0</v>
      </c>
      <c r="AS964" s="19" t="n">
        <v>0.385304427045428</v>
      </c>
      <c r="AT964" s="19" t="n">
        <v>0</v>
      </c>
      <c r="AU964" s="19" t="n">
        <v>0</v>
      </c>
      <c r="AV964" s="19" t="n">
        <v>0.583057795492095</v>
      </c>
      <c r="AW964" s="19" t="n">
        <v>0.618526042532819</v>
      </c>
      <c r="AX964" s="19" t="n">
        <v>0</v>
      </c>
    </row>
    <row r="965">
      <c r="B965" t="s">
        <v>402</v>
      </c>
      <c r="C965" s="19" t="n">
        <v>0.10440772437796</v>
      </c>
      <c r="D965" s="19" t="n">
        <v>0.152072025339724</v>
      </c>
      <c r="E965" s="19" t="n">
        <v>0.191981240196117</v>
      </c>
      <c r="F965" s="19" t="n">
        <v>0.171265874215468</v>
      </c>
      <c r="G965" s="19" t="n">
        <v>0.0668047111429622</v>
      </c>
      <c r="H965" s="19" t="n">
        <v>0.0307590759272539</v>
      </c>
      <c r="I965" s="19" t="n">
        <v>0.0276021572381924</v>
      </c>
      <c r="J965" s="19"/>
      <c r="K965" s="19" t="n">
        <v>0.133468526049147</v>
      </c>
      <c r="L965" s="19" t="n">
        <v>0.0761731995656565</v>
      </c>
      <c r="M965" s="19"/>
      <c r="N965" s="19" t="n">
        <v>0.199739119240083</v>
      </c>
      <c r="O965" s="19" t="n">
        <v>0.0590751252730906</v>
      </c>
      <c r="P965" s="19" t="n">
        <v>0.0866992302977758</v>
      </c>
      <c r="Q965" s="19" t="n">
        <v>0.087625889141827</v>
      </c>
      <c r="R965" s="19" t="n">
        <v>0.14111670269904</v>
      </c>
      <c r="S965" s="19" t="n">
        <v>0.104393333364184</v>
      </c>
      <c r="T965" s="19" t="n">
        <v>0.095321410492177</v>
      </c>
      <c r="U965" s="19" t="n">
        <v>0.0255936700652711</v>
      </c>
      <c r="V965" s="19" t="n">
        <v>0.133067576713219</v>
      </c>
      <c r="W965" s="19" t="n">
        <v>0.058068333833144</v>
      </c>
      <c r="X965" s="19" t="n">
        <v>0.0503451313529808</v>
      </c>
      <c r="Y965" s="19" t="n">
        <v>0.122158525608083</v>
      </c>
      <c r="Z965" s="19"/>
      <c r="AA965" s="19" t="n">
        <v>0.177107522924172</v>
      </c>
      <c r="AB965" s="19" t="n">
        <v>0.044047974429126</v>
      </c>
      <c r="AC965" s="19" t="n">
        <v>0.128312348353474</v>
      </c>
      <c r="AD965" s="19" t="n">
        <v>0.0702061610952661</v>
      </c>
      <c r="AE965" s="19"/>
      <c r="AF965" s="19" t="n">
        <v>0.198681434435904</v>
      </c>
      <c r="AG965" s="19" t="n">
        <v>0.0265720610559715</v>
      </c>
      <c r="AH965" s="19" t="n">
        <v>0.0839813879904733</v>
      </c>
      <c r="AI965" s="19" t="n">
        <v>0.271273457568228</v>
      </c>
      <c r="AJ965" s="19" t="n">
        <v>0.101659821930012</v>
      </c>
      <c r="AK965" s="19" t="n">
        <v>0.15685998951902</v>
      </c>
      <c r="AL965" s="19" t="n">
        <v>0.186685784247264</v>
      </c>
      <c r="AM965" s="19" t="n">
        <v>0</v>
      </c>
      <c r="AN965" s="19" t="n">
        <v>0.212544721988121</v>
      </c>
      <c r="AO965" s="19" t="n">
        <v>0.114751037389588</v>
      </c>
      <c r="AP965" s="19" t="n">
        <v>0.308671919471749</v>
      </c>
      <c r="AQ965" s="19" t="n">
        <v>0.0807761882903838</v>
      </c>
      <c r="AR965" s="19" t="n">
        <v>0.093885666242706</v>
      </c>
      <c r="AS965" s="19" t="n">
        <v>0.211797380648155</v>
      </c>
      <c r="AT965" s="19" t="n">
        <v>0</v>
      </c>
      <c r="AU965" s="19" t="n">
        <v>0</v>
      </c>
      <c r="AV965" s="19" t="n">
        <v>0.584667341249889</v>
      </c>
      <c r="AW965" s="19" t="n">
        <v>0</v>
      </c>
      <c r="AX965" s="19" t="n">
        <v>0</v>
      </c>
    </row>
    <row r="966">
      <c r="B966" t="s">
        <v>403</v>
      </c>
      <c r="C966" s="19" t="n">
        <v>0.0903592659702107</v>
      </c>
      <c r="D966" s="19" t="n">
        <v>0.13063882993811</v>
      </c>
      <c r="E966" s="19" t="n">
        <v>0.168994523168739</v>
      </c>
      <c r="F966" s="19" t="n">
        <v>0.157421901350196</v>
      </c>
      <c r="G966" s="19" t="n">
        <v>0.0436282310352103</v>
      </c>
      <c r="H966" s="19" t="n">
        <v>0.0259925667360021</v>
      </c>
      <c r="I966" s="19" t="n">
        <v>0.0267087832501247</v>
      </c>
      <c r="J966" s="19"/>
      <c r="K966" s="19" t="n">
        <v>0.123136426504777</v>
      </c>
      <c r="L966" s="19" t="n">
        <v>0.0584876651797338</v>
      </c>
      <c r="M966" s="19"/>
      <c r="N966" s="19" t="n">
        <v>0.172222794211907</v>
      </c>
      <c r="O966" s="19" t="n">
        <v>0.0534496372047649</v>
      </c>
      <c r="P966" s="19" t="n">
        <v>0.057629847491559</v>
      </c>
      <c r="Q966" s="19" t="n">
        <v>0.0572001716796341</v>
      </c>
      <c r="R966" s="19" t="n">
        <v>0.129854573932703</v>
      </c>
      <c r="S966" s="19" t="n">
        <v>0.0997494588280353</v>
      </c>
      <c r="T966" s="19" t="n">
        <v>0.0713467759076552</v>
      </c>
      <c r="U966" s="19" t="n">
        <v>0.0806231189478212</v>
      </c>
      <c r="V966" s="19" t="n">
        <v>0.0784633990644659</v>
      </c>
      <c r="W966" s="19" t="n">
        <v>0.0522504982295255</v>
      </c>
      <c r="X966" s="19" t="n">
        <v>0.103747987893166</v>
      </c>
      <c r="Y966" s="19" t="n">
        <v>0.134811139516193</v>
      </c>
      <c r="Z966" s="19"/>
      <c r="AA966" s="19" t="n">
        <v>0.131994541821092</v>
      </c>
      <c r="AB966" s="19" t="n">
        <v>0.0545902349133421</v>
      </c>
      <c r="AC966" s="19" t="n">
        <v>0.0979413067503143</v>
      </c>
      <c r="AD966" s="19" t="n">
        <v>0.0781766848205067</v>
      </c>
      <c r="AE966" s="19"/>
      <c r="AF966" s="19" t="n">
        <v>0.174774765760607</v>
      </c>
      <c r="AG966" s="19" t="n">
        <v>0.0292764181407945</v>
      </c>
      <c r="AH966" s="19" t="n">
        <v>0.102760344297869</v>
      </c>
      <c r="AI966" s="19" t="n">
        <v>0.254685991915541</v>
      </c>
      <c r="AJ966" s="19" t="n">
        <v>0.0739112469691565</v>
      </c>
      <c r="AK966" s="19" t="n">
        <v>0.109130989039108</v>
      </c>
      <c r="AL966" s="19" t="n">
        <v>0.147894493178089</v>
      </c>
      <c r="AM966" s="19" t="n">
        <v>0.465554238906898</v>
      </c>
      <c r="AN966" s="19" t="n">
        <v>0.150340848494604</v>
      </c>
      <c r="AO966" s="19" t="n">
        <v>0.0769040734786393</v>
      </c>
      <c r="AP966" s="19" t="n">
        <v>0.181244616945361</v>
      </c>
      <c r="AQ966" s="19" t="n">
        <v>0.0734111705155689</v>
      </c>
      <c r="AR966" s="19" t="n">
        <v>0.204657060623039</v>
      </c>
      <c r="AS966" s="19" t="n">
        <v>0.211797380648155</v>
      </c>
      <c r="AT966" s="19" t="n">
        <v>0</v>
      </c>
      <c r="AU966" s="19" t="n">
        <v>0.504380017574563</v>
      </c>
      <c r="AV966" s="19" t="n">
        <v>0.21984154809506</v>
      </c>
      <c r="AW966" s="19" t="n">
        <v>0</v>
      </c>
      <c r="AX966" s="19" t="n">
        <v>0.462841763788565</v>
      </c>
    </row>
    <row r="967">
      <c r="B967" t="s">
        <v>404</v>
      </c>
      <c r="C967" s="19" t="n">
        <v>0.0830414262224325</v>
      </c>
      <c r="D967" s="19" t="n">
        <v>0.124591674953161</v>
      </c>
      <c r="E967" s="19" t="n">
        <v>0.161668231642149</v>
      </c>
      <c r="F967" s="19" t="n">
        <v>0.140655335856392</v>
      </c>
      <c r="G967" s="19" t="n">
        <v>0.0470222086742261</v>
      </c>
      <c r="H967" s="19" t="n">
        <v>0.0243170318117624</v>
      </c>
      <c r="I967" s="19" t="n">
        <v>0.0137297350434595</v>
      </c>
      <c r="J967" s="19"/>
      <c r="K967" s="19" t="n">
        <v>0.0963645177488869</v>
      </c>
      <c r="L967" s="19" t="n">
        <v>0.0701310154247713</v>
      </c>
      <c r="M967" s="19"/>
      <c r="N967" s="19" t="n">
        <v>0.159730343937323</v>
      </c>
      <c r="O967" s="19" t="n">
        <v>0.0529813508820299</v>
      </c>
      <c r="P967" s="19" t="n">
        <v>0.0604270340395669</v>
      </c>
      <c r="Q967" s="19" t="n">
        <v>0.0837478917468561</v>
      </c>
      <c r="R967" s="19" t="n">
        <v>0.103938137906136</v>
      </c>
      <c r="S967" s="19" t="n">
        <v>0.0817748365153936</v>
      </c>
      <c r="T967" s="19" t="n">
        <v>0.0643465521953924</v>
      </c>
      <c r="U967" s="19" t="n">
        <v>0.0493752912668781</v>
      </c>
      <c r="V967" s="19" t="n">
        <v>0.0719221892138391</v>
      </c>
      <c r="W967" s="19" t="n">
        <v>0.0539592270796362</v>
      </c>
      <c r="X967" s="19" t="n">
        <v>0.10246735753224</v>
      </c>
      <c r="Y967" s="19" t="n">
        <v>0.0590642110073159</v>
      </c>
      <c r="Z967" s="19"/>
      <c r="AA967" s="19" t="n">
        <v>0.133178013286802</v>
      </c>
      <c r="AB967" s="19" t="n">
        <v>0.0473872284734805</v>
      </c>
      <c r="AC967" s="19" t="n">
        <v>0.101180360503311</v>
      </c>
      <c r="AD967" s="19" t="n">
        <v>0.0520740191307748</v>
      </c>
      <c r="AE967" s="19"/>
      <c r="AF967" s="19" t="n">
        <v>0.175738964917807</v>
      </c>
      <c r="AG967" s="19" t="n">
        <v>0.0211251424553031</v>
      </c>
      <c r="AH967" s="19" t="n">
        <v>0.0799965480408002</v>
      </c>
      <c r="AI967" s="19" t="n">
        <v>0.160039940442813</v>
      </c>
      <c r="AJ967" s="19" t="n">
        <v>0.164056070899514</v>
      </c>
      <c r="AK967" s="19" t="n">
        <v>0.0935125047222013</v>
      </c>
      <c r="AL967" s="19" t="n">
        <v>0.176801254627173</v>
      </c>
      <c r="AM967" s="19" t="n">
        <v>0</v>
      </c>
      <c r="AN967" s="19" t="n">
        <v>0.100000873670071</v>
      </c>
      <c r="AO967" s="19" t="n">
        <v>0.0859305892458304</v>
      </c>
      <c r="AP967" s="19" t="n">
        <v>0.208245187090416</v>
      </c>
      <c r="AQ967" s="19" t="n">
        <v>0.0936446508731483</v>
      </c>
      <c r="AR967" s="19" t="n">
        <v>0.0944187737802553</v>
      </c>
      <c r="AS967" s="19" t="n">
        <v>0.204517317280528</v>
      </c>
      <c r="AT967" s="19" t="n">
        <v>0</v>
      </c>
      <c r="AU967" s="19" t="n">
        <v>0</v>
      </c>
      <c r="AV967" s="19" t="n">
        <v>0.387566684837043</v>
      </c>
      <c r="AW967" s="19" t="n">
        <v>0</v>
      </c>
      <c r="AX967" s="19" t="n">
        <v>0.462841763788565</v>
      </c>
    </row>
    <row r="968">
      <c r="B968" t="s">
        <v>405</v>
      </c>
      <c r="C968" s="19" t="n">
        <v>0.0756044369886094</v>
      </c>
      <c r="D968" s="19" t="n">
        <v>0.122935778812322</v>
      </c>
      <c r="E968" s="19" t="n">
        <v>0.113542821499676</v>
      </c>
      <c r="F968" s="19" t="n">
        <v>0.0911691672332466</v>
      </c>
      <c r="G968" s="19" t="n">
        <v>0.0629950348676866</v>
      </c>
      <c r="H968" s="19" t="n">
        <v>0.0258614917442867</v>
      </c>
      <c r="I968" s="19" t="n">
        <v>0.0445654161338264</v>
      </c>
      <c r="J968" s="19"/>
      <c r="K968" s="19" t="n">
        <v>0.0823837939553864</v>
      </c>
      <c r="L968" s="19" t="n">
        <v>0.0690671810110122</v>
      </c>
      <c r="M968" s="19"/>
      <c r="N968" s="19" t="n">
        <v>0.104000657686714</v>
      </c>
      <c r="O968" s="19" t="n">
        <v>0.0982669984681022</v>
      </c>
      <c r="P968" s="19" t="n">
        <v>0.0548352351499495</v>
      </c>
      <c r="Q968" s="19" t="n">
        <v>0.0308760545931955</v>
      </c>
      <c r="R968" s="19" t="n">
        <v>0.115651113932919</v>
      </c>
      <c r="S968" s="19" t="n">
        <v>0.0488628081172025</v>
      </c>
      <c r="T968" s="19" t="n">
        <v>0.0628431319463301</v>
      </c>
      <c r="U968" s="19" t="n">
        <v>0.0360813242646953</v>
      </c>
      <c r="V968" s="19" t="n">
        <v>0.0870719737255181</v>
      </c>
      <c r="W968" s="19" t="n">
        <v>0.0616378233850908</v>
      </c>
      <c r="X968" s="19" t="n">
        <v>0.0802499230594459</v>
      </c>
      <c r="Y968" s="19" t="n">
        <v>0.100331089485806</v>
      </c>
      <c r="Z968" s="19"/>
      <c r="AA968" s="19" t="n">
        <v>0.0847447065117781</v>
      </c>
      <c r="AB968" s="19" t="n">
        <v>0.0556767000123362</v>
      </c>
      <c r="AC968" s="19" t="n">
        <v>0.0954105499585412</v>
      </c>
      <c r="AD968" s="19" t="n">
        <v>0.0690169105169462</v>
      </c>
      <c r="AE968" s="19"/>
      <c r="AF968" s="19" t="n">
        <v>0.122068250047935</v>
      </c>
      <c r="AG968" s="19" t="n">
        <v>0.0349588346066557</v>
      </c>
      <c r="AH968" s="19" t="n">
        <v>0.0780561306400166</v>
      </c>
      <c r="AI968" s="19" t="n">
        <v>0.0991492341245946</v>
      </c>
      <c r="AJ968" s="19" t="n">
        <v>0.0996827759470723</v>
      </c>
      <c r="AK968" s="19" t="n">
        <v>0.102044672984773</v>
      </c>
      <c r="AL968" s="19" t="n">
        <v>0.126088034692407</v>
      </c>
      <c r="AM968" s="19" t="n">
        <v>0</v>
      </c>
      <c r="AN968" s="19" t="n">
        <v>0.0920625151410805</v>
      </c>
      <c r="AO968" s="19" t="n">
        <v>0.130182913969233</v>
      </c>
      <c r="AP968" s="19" t="n">
        <v>0.0567141851201402</v>
      </c>
      <c r="AQ968" s="19" t="n">
        <v>0.0805149995487247</v>
      </c>
      <c r="AR968" s="19" t="n">
        <v>0.104221929479858</v>
      </c>
      <c r="AS968" s="19" t="n">
        <v>0.108789265320331</v>
      </c>
      <c r="AT968" s="19" t="n">
        <v>0.314801217298716</v>
      </c>
      <c r="AU968" s="19" t="n">
        <v>1</v>
      </c>
      <c r="AV968" s="19" t="n">
        <v>0</v>
      </c>
      <c r="AW968" s="19" t="n">
        <v>0</v>
      </c>
      <c r="AX968" s="19" t="n">
        <v>0.501537184071583</v>
      </c>
    </row>
    <row r="969">
      <c r="B969" t="s">
        <v>337</v>
      </c>
      <c r="C969" s="19" t="n">
        <v>0.0500144932974546</v>
      </c>
      <c r="D969" s="19" t="n">
        <v>0.0310719881873845</v>
      </c>
      <c r="E969" s="19" t="n">
        <v>0.0357886238092191</v>
      </c>
      <c r="F969" s="19" t="n">
        <v>0.0398538427084989</v>
      </c>
      <c r="G969" s="19" t="n">
        <v>0.0431426003504899</v>
      </c>
      <c r="H969" s="19" t="n">
        <v>0.0531981002053862</v>
      </c>
      <c r="I969" s="19" t="n">
        <v>0.0857395522834671</v>
      </c>
      <c r="J969" s="19"/>
      <c r="K969" s="19" t="n">
        <v>0.0523087863362262</v>
      </c>
      <c r="L969" s="19" t="n">
        <v>0.0478256542721373</v>
      </c>
      <c r="M969" s="19"/>
      <c r="N969" s="19" t="n">
        <v>0.0413819563116369</v>
      </c>
      <c r="O969" s="19" t="n">
        <v>0.0548227276584267</v>
      </c>
      <c r="P969" s="19" t="n">
        <v>0.0358160940226001</v>
      </c>
      <c r="Q969" s="19" t="n">
        <v>0.0523262162228427</v>
      </c>
      <c r="R969" s="19" t="n">
        <v>0.0427013452267364</v>
      </c>
      <c r="S969" s="19" t="n">
        <v>0.0459749465291263</v>
      </c>
      <c r="T969" s="19" t="n">
        <v>0.0561987003329491</v>
      </c>
      <c r="U969" s="19" t="n">
        <v>0.0545419220351066</v>
      </c>
      <c r="V969" s="19" t="n">
        <v>0.0504598363146522</v>
      </c>
      <c r="W969" s="19" t="n">
        <v>0.0761152494735179</v>
      </c>
      <c r="X969" s="19" t="n">
        <v>0.0433615089878653</v>
      </c>
      <c r="Y969" s="19" t="n">
        <v>0.0379826803879331</v>
      </c>
      <c r="Z969" s="19"/>
      <c r="AA969" s="19" t="n">
        <v>0.0387488587639384</v>
      </c>
      <c r="AB969" s="19" t="n">
        <v>0.050561203788216</v>
      </c>
      <c r="AC969" s="19" t="n">
        <v>0.0409533935589892</v>
      </c>
      <c r="AD969" s="19" t="n">
        <v>0.0645943298836594</v>
      </c>
      <c r="AE969" s="19"/>
      <c r="AF969" s="19" t="n">
        <v>0.0188305459667712</v>
      </c>
      <c r="AG969" s="19" t="n">
        <v>0.0686880829277384</v>
      </c>
      <c r="AH969" s="19" t="n">
        <v>0.0368662848722147</v>
      </c>
      <c r="AI969" s="19" t="n">
        <v>0.0448415853616486</v>
      </c>
      <c r="AJ969" s="19" t="n">
        <v>0.0305427326851163</v>
      </c>
      <c r="AK969" s="19" t="n">
        <v>0.0619721871978941</v>
      </c>
      <c r="AL969" s="19" t="n">
        <v>0.0501984834574998</v>
      </c>
      <c r="AM969" s="19" t="n">
        <v>0</v>
      </c>
      <c r="AN969" s="19" t="n">
        <v>0.0218896107298423</v>
      </c>
      <c r="AO969" s="19" t="n">
        <v>0.029318942303189</v>
      </c>
      <c r="AP969" s="19" t="n">
        <v>0</v>
      </c>
      <c r="AQ969" s="19" t="n">
        <v>0.0666187802978013</v>
      </c>
      <c r="AR969" s="19" t="n">
        <v>0</v>
      </c>
      <c r="AS969" s="19" t="n">
        <v>0</v>
      </c>
      <c r="AT969" s="19" t="n">
        <v>0</v>
      </c>
      <c r="AU969" s="19" t="n">
        <v>0</v>
      </c>
      <c r="AV969" s="19" t="n">
        <v>0</v>
      </c>
      <c r="AW969" s="19" t="n">
        <v>0</v>
      </c>
      <c r="AX969" s="19" t="n">
        <v>0</v>
      </c>
    </row>
    <row r="970">
      <c r="B970" t="s">
        <v>102</v>
      </c>
      <c r="C970" s="19" t="n">
        <v>0.00554446381807307</v>
      </c>
      <c r="D970" s="19" t="n">
        <v>0.0070833304839669</v>
      </c>
      <c r="E970" s="19" t="n">
        <v>0.00524985625602622</v>
      </c>
      <c r="F970" s="19" t="n">
        <v>0.00263192704255833</v>
      </c>
      <c r="G970" s="19" t="n">
        <v>0.00301229403828737</v>
      </c>
      <c r="H970" s="19" t="n">
        <v>0.00626942458232309</v>
      </c>
      <c r="I970" s="19" t="n">
        <v>0.00869920427174536</v>
      </c>
      <c r="J970" s="19"/>
      <c r="K970" s="19" t="n">
        <v>0.00728692015439848</v>
      </c>
      <c r="L970" s="19" t="n">
        <v>0.00385086105874656</v>
      </c>
      <c r="M970" s="19"/>
      <c r="N970" s="19" t="n">
        <v>0.00616589244059857</v>
      </c>
      <c r="O970" s="19" t="n">
        <v>0.0101508050671747</v>
      </c>
      <c r="P970" s="19" t="n">
        <v>0</v>
      </c>
      <c r="Q970" s="19" t="n">
        <v>0.00531163640976963</v>
      </c>
      <c r="R970" s="19" t="n">
        <v>0</v>
      </c>
      <c r="S970" s="19" t="n">
        <v>0.00500100177324236</v>
      </c>
      <c r="T970" s="19" t="n">
        <v>0</v>
      </c>
      <c r="U970" s="19" t="n">
        <v>0.0113974882237326</v>
      </c>
      <c r="V970" s="19" t="n">
        <v>0.00947408369140335</v>
      </c>
      <c r="W970" s="19" t="n">
        <v>0</v>
      </c>
      <c r="X970" s="19" t="n">
        <v>0.0186365706788712</v>
      </c>
      <c r="Y970" s="19" t="n">
        <v>0</v>
      </c>
      <c r="Z970" s="19"/>
      <c r="AA970" s="19" t="n">
        <v>0.00691489911819486</v>
      </c>
      <c r="AB970" s="19" t="n">
        <v>0.00726973415935221</v>
      </c>
      <c r="AC970" s="19" t="n">
        <v>0</v>
      </c>
      <c r="AD970" s="19" t="n">
        <v>0.00729356019592545</v>
      </c>
      <c r="AE970" s="19"/>
      <c r="AF970" s="19" t="n">
        <v>0</v>
      </c>
      <c r="AG970" s="19" t="n">
        <v>0.00641136799467668</v>
      </c>
      <c r="AH970" s="19" t="n">
        <v>0</v>
      </c>
      <c r="AI970" s="19" t="n">
        <v>0</v>
      </c>
      <c r="AJ970" s="19" t="n">
        <v>0</v>
      </c>
      <c r="AK970" s="19" t="n">
        <v>0</v>
      </c>
      <c r="AL970" s="19" t="n">
        <v>0.00661440349192798</v>
      </c>
      <c r="AM970" s="19" t="n">
        <v>0</v>
      </c>
      <c r="AN970" s="19" t="n">
        <v>0.00701136185214783</v>
      </c>
      <c r="AO970" s="19" t="n">
        <v>0.0183364500058763</v>
      </c>
      <c r="AP970" s="19" t="n">
        <v>0</v>
      </c>
      <c r="AQ970" s="19" t="n">
        <v>0.00672464389548528</v>
      </c>
      <c r="AR970" s="19" t="n">
        <v>0</v>
      </c>
      <c r="AS970" s="19" t="n">
        <v>0</v>
      </c>
      <c r="AT970" s="19" t="n">
        <v>0</v>
      </c>
      <c r="AU970" s="19" t="n">
        <v>0</v>
      </c>
      <c r="AV970" s="19" t="n">
        <v>0</v>
      </c>
      <c r="AW970" s="19" t="n">
        <v>0</v>
      </c>
      <c r="AX970" s="19" t="n">
        <v>0</v>
      </c>
    </row>
    <row r="971">
      <c r="B971" t="s">
        <v>77</v>
      </c>
      <c r="C971" s="19" t="n">
        <v>0.0554059467928893</v>
      </c>
      <c r="D971" s="19" t="n">
        <v>0.0666029751076026</v>
      </c>
      <c r="E971" s="19" t="n">
        <v>0.0235655194157965</v>
      </c>
      <c r="F971" s="19" t="n">
        <v>0.0568133290795412</v>
      </c>
      <c r="G971" s="19" t="n">
        <v>0.0350931253798757</v>
      </c>
      <c r="H971" s="19" t="n">
        <v>0.074907684337875</v>
      </c>
      <c r="I971" s="19" t="n">
        <v>0.076174455007872</v>
      </c>
      <c r="J971" s="19"/>
      <c r="K971" s="19" t="n">
        <v>0.0401702205847555</v>
      </c>
      <c r="L971" s="19" t="n">
        <v>0.0703145354288017</v>
      </c>
      <c r="M971" s="19"/>
      <c r="N971" s="19" t="n">
        <v>0.0325257285419774</v>
      </c>
      <c r="O971" s="19" t="n">
        <v>0.0527490988069717</v>
      </c>
      <c r="P971" s="19" t="n">
        <v>0.0601182829898071</v>
      </c>
      <c r="Q971" s="19" t="n">
        <v>0.046579728762067</v>
      </c>
      <c r="R971" s="19" t="n">
        <v>0.0254025134689775</v>
      </c>
      <c r="S971" s="19" t="n">
        <v>0.0569330496767131</v>
      </c>
      <c r="T971" s="19" t="n">
        <v>0.0959784279406842</v>
      </c>
      <c r="U971" s="19" t="n">
        <v>0.0550412177931344</v>
      </c>
      <c r="V971" s="19" t="n">
        <v>0.0519096491766175</v>
      </c>
      <c r="W971" s="19" t="n">
        <v>0.0816890497060547</v>
      </c>
      <c r="X971" s="19" t="n">
        <v>0.081306575333424</v>
      </c>
      <c r="Y971" s="19" t="n">
        <v>0.0358948467724693</v>
      </c>
      <c r="Z971" s="19"/>
      <c r="AA971" s="19" t="n">
        <v>0.0339398870251041</v>
      </c>
      <c r="AB971" s="19" t="n">
        <v>0.0680768308910503</v>
      </c>
      <c r="AC971" s="19" t="n">
        <v>0.0489876843193228</v>
      </c>
      <c r="AD971" s="19" t="n">
        <v>0.0684538041950338</v>
      </c>
      <c r="AE971" s="19"/>
      <c r="AF971" s="19" t="n">
        <v>0.020648713784296</v>
      </c>
      <c r="AG971" s="19" t="n">
        <v>0.0700761508416416</v>
      </c>
      <c r="AH971" s="19" t="n">
        <v>0.0477921527066336</v>
      </c>
      <c r="AI971" s="19" t="n">
        <v>0.00986515857415618</v>
      </c>
      <c r="AJ971" s="19" t="n">
        <v>0.110160906219313</v>
      </c>
      <c r="AK971" s="19" t="n">
        <v>0</v>
      </c>
      <c r="AL971" s="19" t="n">
        <v>0.0355708503110828</v>
      </c>
      <c r="AM971" s="19" t="n">
        <v>0</v>
      </c>
      <c r="AN971" s="19" t="n">
        <v>0.0122830805289104</v>
      </c>
      <c r="AO971" s="19" t="n">
        <v>0.0671390140241612</v>
      </c>
      <c r="AP971" s="19" t="n">
        <v>0</v>
      </c>
      <c r="AQ971" s="19" t="n">
        <v>0.106476226838361</v>
      </c>
      <c r="AR971" s="19" t="n">
        <v>0.0931682180630158</v>
      </c>
      <c r="AS971" s="19" t="n">
        <v>0</v>
      </c>
      <c r="AT971" s="19" t="n">
        <v>0.389102592068026</v>
      </c>
      <c r="AU971" s="19" t="n">
        <v>0</v>
      </c>
      <c r="AV971" s="19" t="n">
        <v>0</v>
      </c>
      <c r="AW971" s="19" t="n">
        <v>0</v>
      </c>
      <c r="AX971" s="19" t="n">
        <v>0</v>
      </c>
    </row>
    <row r="972">
      <c r="C972" s="19"/>
      <c r="D972" s="19"/>
      <c r="E972" s="19"/>
      <c r="F972" s="19"/>
      <c r="G972" s="19"/>
      <c r="H972" s="19"/>
      <c r="I972" s="19"/>
      <c r="J972" s="19"/>
      <c r="K972" s="19"/>
      <c r="L972" s="19"/>
      <c r="M972" s="19"/>
      <c r="N972" s="19"/>
      <c r="O972" s="19"/>
      <c r="P972" s="19"/>
      <c r="Q972" s="19"/>
      <c r="R972" s="19"/>
      <c r="S972" s="19"/>
      <c r="T972" s="19"/>
      <c r="U972" s="19"/>
      <c r="V972" s="19"/>
      <c r="W972" s="19"/>
      <c r="X972" s="19"/>
      <c r="Y972" s="19"/>
      <c r="Z972" s="19"/>
      <c r="AA972" s="19"/>
      <c r="AB972" s="19"/>
      <c r="AC972" s="19"/>
      <c r="AD972" s="19"/>
      <c r="AE972" s="19"/>
      <c r="AF972" s="19"/>
      <c r="AG972" s="19"/>
      <c r="AH972" s="19"/>
      <c r="AI972" s="19"/>
      <c r="AJ972" s="19"/>
      <c r="AK972" s="19"/>
      <c r="AL972" s="19"/>
      <c r="AM972" s="19"/>
      <c r="AN972" s="19"/>
      <c r="AO972" s="19"/>
      <c r="AP972" s="19"/>
      <c r="AQ972" s="19"/>
      <c r="AR972" s="19"/>
      <c r="AS972" s="19"/>
      <c r="AT972" s="19"/>
      <c r="AU972" s="19"/>
      <c r="AV972" s="19"/>
      <c r="AW972" s="19"/>
      <c r="AX972" s="19"/>
    </row>
    <row r="973">
      <c r="B973" s="7" t="s">
        <v>411</v>
      </c>
      <c r="C973" s="19"/>
      <c r="D973" s="19"/>
      <c r="E973" s="19"/>
      <c r="F973" s="19"/>
      <c r="G973" s="19"/>
      <c r="H973" s="19"/>
      <c r="I973" s="19"/>
      <c r="J973" s="19"/>
      <c r="K973" s="19"/>
      <c r="L973" s="19"/>
      <c r="M973" s="19"/>
      <c r="N973" s="19"/>
      <c r="O973" s="19"/>
      <c r="P973" s="19"/>
      <c r="Q973" s="19"/>
      <c r="R973" s="19"/>
      <c r="S973" s="19"/>
      <c r="T973" s="19"/>
      <c r="U973" s="19"/>
      <c r="V973" s="19"/>
      <c r="W973" s="19"/>
      <c r="X973" s="19"/>
      <c r="Y973" s="19"/>
      <c r="Z973" s="19"/>
      <c r="AA973" s="19"/>
      <c r="AB973" s="19"/>
      <c r="AC973" s="19"/>
      <c r="AD973" s="19"/>
      <c r="AE973" s="19"/>
      <c r="AF973" s="19"/>
      <c r="AG973" s="19"/>
      <c r="AH973" s="19"/>
      <c r="AI973" s="19"/>
      <c r="AJ973" s="19"/>
      <c r="AK973" s="19"/>
      <c r="AL973" s="19"/>
      <c r="AM973" s="19"/>
      <c r="AN973" s="19"/>
      <c r="AO973" s="19"/>
      <c r="AP973" s="19"/>
      <c r="AQ973" s="19"/>
      <c r="AR973" s="19"/>
      <c r="AS973" s="19"/>
      <c r="AT973" s="19"/>
      <c r="AU973" s="19"/>
      <c r="AV973" s="19"/>
      <c r="AW973" s="19"/>
      <c r="AX973" s="19"/>
    </row>
    <row r="974">
      <c r="B974" s="23" t="s">
        <v>79</v>
      </c>
      <c r="C974" s="19"/>
      <c r="D974" s="19"/>
      <c r="E974" s="19"/>
      <c r="F974" s="19"/>
      <c r="G974" s="19"/>
      <c r="H974" s="19"/>
      <c r="I974" s="19"/>
      <c r="J974" s="19"/>
      <c r="K974" s="19"/>
      <c r="L974" s="19"/>
      <c r="M974" s="19"/>
      <c r="N974" s="19"/>
      <c r="O974" s="19"/>
      <c r="P974" s="19"/>
      <c r="Q974" s="19"/>
      <c r="R974" s="19"/>
      <c r="S974" s="19"/>
      <c r="T974" s="19"/>
      <c r="U974" s="19"/>
      <c r="V974" s="19"/>
      <c r="W974" s="19"/>
      <c r="X974" s="19"/>
      <c r="Y974" s="19"/>
      <c r="Z974" s="19"/>
      <c r="AA974" s="19"/>
      <c r="AB974" s="19"/>
      <c r="AC974" s="19"/>
      <c r="AD974" s="19"/>
      <c r="AE974" s="19"/>
      <c r="AF974" s="19"/>
      <c r="AG974" s="19"/>
      <c r="AH974" s="19"/>
      <c r="AI974" s="19"/>
      <c r="AJ974" s="19"/>
      <c r="AK974" s="19"/>
      <c r="AL974" s="19"/>
      <c r="AM974" s="19"/>
      <c r="AN974" s="19"/>
      <c r="AO974" s="19"/>
      <c r="AP974" s="19"/>
      <c r="AQ974" s="19"/>
      <c r="AR974" s="19"/>
      <c r="AS974" s="19"/>
      <c r="AT974" s="19"/>
      <c r="AU974" s="19"/>
      <c r="AV974" s="19"/>
      <c r="AW974" s="19"/>
      <c r="AX974" s="19"/>
    </row>
    <row r="975">
      <c r="B975" t="s">
        <v>406</v>
      </c>
      <c r="C975" s="19" t="n">
        <v>0.0865953607065569</v>
      </c>
      <c r="D975" s="19" t="n">
        <v>0.0751526473236443</v>
      </c>
      <c r="E975" s="19" t="n">
        <v>0.202606762230054</v>
      </c>
      <c r="F975" s="19" t="n">
        <v>0.155021388626662</v>
      </c>
      <c r="G975" s="19" t="n">
        <v>0.0641986294198744</v>
      </c>
      <c r="H975" s="19" t="n">
        <v>0.0205093702412067</v>
      </c>
      <c r="I975" s="19" t="n">
        <v>0.00696136809667063</v>
      </c>
      <c r="J975" s="19"/>
      <c r="K975" s="19" t="n">
        <v>0.107800971054357</v>
      </c>
      <c r="L975" s="19" t="n">
        <v>0.0660027058139581</v>
      </c>
      <c r="M975" s="19"/>
      <c r="N975" s="19" t="n">
        <v>0.204223170960846</v>
      </c>
      <c r="O975" s="19" t="n">
        <v>0.0422160912771098</v>
      </c>
      <c r="P975" s="19" t="n">
        <v>0.091025337636266</v>
      </c>
      <c r="Q975" s="19" t="n">
        <v>0.0449785212694297</v>
      </c>
      <c r="R975" s="19" t="n">
        <v>0.0740500170974574</v>
      </c>
      <c r="S975" s="19" t="n">
        <v>0.0873069048164618</v>
      </c>
      <c r="T975" s="19" t="n">
        <v>0.0832849619128543</v>
      </c>
      <c r="U975" s="19" t="n">
        <v>0.0338137291500297</v>
      </c>
      <c r="V975" s="19" t="n">
        <v>0.0778335958529914</v>
      </c>
      <c r="W975" s="19" t="n">
        <v>0.0695608384735244</v>
      </c>
      <c r="X975" s="19" t="n">
        <v>0.0489574202500866</v>
      </c>
      <c r="Y975" s="19" t="n">
        <v>0.0966616437857343</v>
      </c>
      <c r="Z975" s="19"/>
      <c r="AA975" s="19" t="n">
        <v>0.167491499261457</v>
      </c>
      <c r="AB975" s="19" t="n">
        <v>0.0419544415109081</v>
      </c>
      <c r="AC975" s="19" t="n">
        <v>0.0840662970797053</v>
      </c>
      <c r="AD975" s="19" t="n">
        <v>0.0482299726387889</v>
      </c>
      <c r="AE975" s="19"/>
      <c r="AF975" s="19" t="n">
        <v>0.170355377930093</v>
      </c>
      <c r="AG975" s="19" t="n">
        <v>0.0114835298165181</v>
      </c>
      <c r="AH975" s="19" t="n">
        <v>0.0955988649568875</v>
      </c>
      <c r="AI975" s="19" t="n">
        <v>0.347668108964048</v>
      </c>
      <c r="AJ975" s="19" t="n">
        <v>0.0898400898550661</v>
      </c>
      <c r="AK975" s="19" t="n">
        <v>0.163580169063912</v>
      </c>
      <c r="AL975" s="19" t="n">
        <v>0.169139586576834</v>
      </c>
      <c r="AM975" s="19" t="n">
        <v>0</v>
      </c>
      <c r="AN975" s="19" t="n">
        <v>0.143043861423651</v>
      </c>
      <c r="AO975" s="19" t="n">
        <v>0.0692000491181148</v>
      </c>
      <c r="AP975" s="19" t="n">
        <v>0.127488290068674</v>
      </c>
      <c r="AQ975" s="19" t="n">
        <v>0.0463122648768169</v>
      </c>
      <c r="AR975" s="19" t="n">
        <v>0.093885666242706</v>
      </c>
      <c r="AS975" s="19" t="n">
        <v>0.173507046397273</v>
      </c>
      <c r="AT975" s="19" t="n">
        <v>0</v>
      </c>
      <c r="AU975" s="19" t="n">
        <v>0.495619982425437</v>
      </c>
      <c r="AV975" s="19" t="n">
        <v>0.356434625555682</v>
      </c>
      <c r="AW975" s="19" t="n">
        <v>0.323798654447605</v>
      </c>
      <c r="AX975" s="19" t="n">
        <v>0.722085915471743</v>
      </c>
    </row>
    <row r="976">
      <c r="B976" t="s">
        <v>407</v>
      </c>
      <c r="C976" s="19" t="n">
        <v>0.122698218156009</v>
      </c>
      <c r="D976" s="19" t="n">
        <v>0.235898369907757</v>
      </c>
      <c r="E976" s="19" t="n">
        <v>0.206287050545468</v>
      </c>
      <c r="F976" s="19" t="n">
        <v>0.164346581160822</v>
      </c>
      <c r="G976" s="19" t="n">
        <v>0.0919720734943258</v>
      </c>
      <c r="H976" s="19" t="n">
        <v>0.0669907310837851</v>
      </c>
      <c r="I976" s="19" t="n">
        <v>0.00872601308389537</v>
      </c>
      <c r="J976" s="19"/>
      <c r="K976" s="19" t="n">
        <v>0.155615430111572</v>
      </c>
      <c r="L976" s="19" t="n">
        <v>0.0907212019782782</v>
      </c>
      <c r="M976" s="19"/>
      <c r="N976" s="19" t="n">
        <v>0.194677061269929</v>
      </c>
      <c r="O976" s="19" t="n">
        <v>0.0751653875705125</v>
      </c>
      <c r="P976" s="19" t="n">
        <v>0.0955456898586869</v>
      </c>
      <c r="Q976" s="19" t="n">
        <v>0.155509927028579</v>
      </c>
      <c r="R976" s="19" t="n">
        <v>0.112536056572888</v>
      </c>
      <c r="S976" s="19" t="n">
        <v>0.109486527583926</v>
      </c>
      <c r="T976" s="19" t="n">
        <v>0.1280957853325</v>
      </c>
      <c r="U976" s="19" t="n">
        <v>0.109792765431051</v>
      </c>
      <c r="V976" s="19" t="n">
        <v>0.155533578019702</v>
      </c>
      <c r="W976" s="19" t="n">
        <v>0.094492148055145</v>
      </c>
      <c r="X976" s="19" t="n">
        <v>0.0720219233496723</v>
      </c>
      <c r="Y976" s="19" t="n">
        <v>0.0819090256695371</v>
      </c>
      <c r="Z976" s="19"/>
      <c r="AA976" s="19" t="n">
        <v>0.156080876301739</v>
      </c>
      <c r="AB976" s="19" t="n">
        <v>0.0764888442990435</v>
      </c>
      <c r="AC976" s="19" t="n">
        <v>0.158058243635814</v>
      </c>
      <c r="AD976" s="19" t="n">
        <v>0.104738581594107</v>
      </c>
      <c r="AE976" s="19"/>
      <c r="AF976" s="19" t="n">
        <v>0.2819083223705</v>
      </c>
      <c r="AG976" s="19" t="n">
        <v>0.023434123046152</v>
      </c>
      <c r="AH976" s="19" t="n">
        <v>0.113218077031424</v>
      </c>
      <c r="AI976" s="19" t="n">
        <v>0.260019302566925</v>
      </c>
      <c r="AJ976" s="19" t="n">
        <v>0.125251019707624</v>
      </c>
      <c r="AK976" s="19" t="n">
        <v>0.305415345555056</v>
      </c>
      <c r="AL976" s="19" t="n">
        <v>0.211385285191362</v>
      </c>
      <c r="AM976" s="19" t="n">
        <v>0</v>
      </c>
      <c r="AN976" s="19" t="n">
        <v>0.271898677531445</v>
      </c>
      <c r="AO976" s="19" t="n">
        <v>0.133164640893439</v>
      </c>
      <c r="AP976" s="19" t="n">
        <v>0.224786345940734</v>
      </c>
      <c r="AQ976" s="19" t="n">
        <v>0.0726894622308285</v>
      </c>
      <c r="AR976" s="19" t="n">
        <v>0.100638579105013</v>
      </c>
      <c r="AS976" s="19" t="n">
        <v>0.429418526177684</v>
      </c>
      <c r="AT976" s="19" t="n">
        <v>0</v>
      </c>
      <c r="AU976" s="19" t="n">
        <v>0</v>
      </c>
      <c r="AV976" s="19" t="n">
        <v>0.423723826349258</v>
      </c>
      <c r="AW976" s="19" t="n">
        <v>0.676201345552395</v>
      </c>
      <c r="AX976" s="19" t="n">
        <v>0</v>
      </c>
    </row>
    <row r="977">
      <c r="B977" t="s">
        <v>408</v>
      </c>
      <c r="C977" s="19" t="n">
        <v>0.147838427327382</v>
      </c>
      <c r="D977" s="19" t="n">
        <v>0.240082174301436</v>
      </c>
      <c r="E977" s="19" t="n">
        <v>0.180919771931761</v>
      </c>
      <c r="F977" s="19" t="n">
        <v>0.178025801191112</v>
      </c>
      <c r="G977" s="19" t="n">
        <v>0.172135076503202</v>
      </c>
      <c r="H977" s="19" t="n">
        <v>0.0966846490819539</v>
      </c>
      <c r="I977" s="19" t="n">
        <v>0.0502579711305745</v>
      </c>
      <c r="J977" s="19"/>
      <c r="K977" s="19" t="n">
        <v>0.158389256608452</v>
      </c>
      <c r="L977" s="19" t="n">
        <v>0.137693437807233</v>
      </c>
      <c r="M977" s="19"/>
      <c r="N977" s="19" t="n">
        <v>0.178432415847949</v>
      </c>
      <c r="O977" s="19" t="n">
        <v>0.108790209999567</v>
      </c>
      <c r="P977" s="19" t="n">
        <v>0.125996244497652</v>
      </c>
      <c r="Q977" s="19" t="n">
        <v>0.170854590367076</v>
      </c>
      <c r="R977" s="19" t="n">
        <v>0.165091302888904</v>
      </c>
      <c r="S977" s="19" t="n">
        <v>0.2129953346802</v>
      </c>
      <c r="T977" s="19" t="n">
        <v>0.153405259635897</v>
      </c>
      <c r="U977" s="19" t="n">
        <v>0.152236959673412</v>
      </c>
      <c r="V977" s="19" t="n">
        <v>0.156186807628217</v>
      </c>
      <c r="W977" s="19" t="n">
        <v>0.0906400576637702</v>
      </c>
      <c r="X977" s="19" t="n">
        <v>0.0918119824541444</v>
      </c>
      <c r="Y977" s="19" t="n">
        <v>0.141607134724116</v>
      </c>
      <c r="Z977" s="19"/>
      <c r="AA977" s="19" t="n">
        <v>0.10004073660594</v>
      </c>
      <c r="AB977" s="19" t="n">
        <v>0.136874870944473</v>
      </c>
      <c r="AC977" s="19" t="n">
        <v>0.182341714864006</v>
      </c>
      <c r="AD977" s="19" t="n">
        <v>0.180432438888604</v>
      </c>
      <c r="AE977" s="19"/>
      <c r="AF977" s="19" t="n">
        <v>0.26524857428015</v>
      </c>
      <c r="AG977" s="19" t="n">
        <v>0.0864721279193493</v>
      </c>
      <c r="AH977" s="19" t="n">
        <v>0.173082535164067</v>
      </c>
      <c r="AI977" s="19" t="n">
        <v>0.164982584133595</v>
      </c>
      <c r="AJ977" s="19" t="n">
        <v>0.28230457866749</v>
      </c>
      <c r="AK977" s="19" t="n">
        <v>0.11152225869784</v>
      </c>
      <c r="AL977" s="19" t="n">
        <v>0.150907836801342</v>
      </c>
      <c r="AM977" s="19" t="n">
        <v>0</v>
      </c>
      <c r="AN977" s="19" t="n">
        <v>0.19642552467359</v>
      </c>
      <c r="AO977" s="19" t="n">
        <v>0.18310777322401</v>
      </c>
      <c r="AP977" s="19" t="n">
        <v>0.231978509589476</v>
      </c>
      <c r="AQ977" s="19" t="n">
        <v>0.209712420276754</v>
      </c>
      <c r="AR977" s="19" t="n">
        <v>0.0927815251128634</v>
      </c>
      <c r="AS977" s="19" t="n">
        <v>0.102765527420802</v>
      </c>
      <c r="AT977" s="19" t="n">
        <v>0</v>
      </c>
      <c r="AU977" s="19" t="n">
        <v>0.504380017574563</v>
      </c>
      <c r="AV977" s="19" t="n">
        <v>0.21984154809506</v>
      </c>
      <c r="AW977" s="19" t="n">
        <v>0</v>
      </c>
      <c r="AX977" s="19" t="n">
        <v>0</v>
      </c>
    </row>
    <row r="978">
      <c r="B978" t="s">
        <v>409</v>
      </c>
      <c r="C978" s="19" t="n">
        <v>0.120774761141037</v>
      </c>
      <c r="D978" s="19" t="n">
        <v>0.137696203196741</v>
      </c>
      <c r="E978" s="19" t="n">
        <v>0.152742475584533</v>
      </c>
      <c r="F978" s="19" t="n">
        <v>0.11341984566532</v>
      </c>
      <c r="G978" s="19" t="n">
        <v>0.144833330540626</v>
      </c>
      <c r="H978" s="19" t="n">
        <v>0.122422666528493</v>
      </c>
      <c r="I978" s="19" t="n">
        <v>0.0689561654352847</v>
      </c>
      <c r="J978" s="19"/>
      <c r="K978" s="19" t="n">
        <v>0.121140850702267</v>
      </c>
      <c r="L978" s="19" t="n">
        <v>0.120534105482606</v>
      </c>
      <c r="M978" s="19"/>
      <c r="N978" s="19" t="n">
        <v>0.123200926662268</v>
      </c>
      <c r="O978" s="19" t="n">
        <v>0.12683682288807</v>
      </c>
      <c r="P978" s="19" t="n">
        <v>0.108313875602864</v>
      </c>
      <c r="Q978" s="19" t="n">
        <v>0.131942181511473</v>
      </c>
      <c r="R978" s="19" t="n">
        <v>0.127447421559468</v>
      </c>
      <c r="S978" s="19" t="n">
        <v>0.16352893150815</v>
      </c>
      <c r="T978" s="19" t="n">
        <v>0.11018480248677</v>
      </c>
      <c r="U978" s="19" t="n">
        <v>0.104081398324594</v>
      </c>
      <c r="V978" s="19" t="n">
        <v>0.119394399757682</v>
      </c>
      <c r="W978" s="19" t="n">
        <v>0.102160339096481</v>
      </c>
      <c r="X978" s="19" t="n">
        <v>0.102146875554354</v>
      </c>
      <c r="Y978" s="19" t="n">
        <v>0.0809656577411087</v>
      </c>
      <c r="Z978" s="19"/>
      <c r="AA978" s="19" t="n">
        <v>0.116855016175549</v>
      </c>
      <c r="AB978" s="19" t="n">
        <v>0.110201171858036</v>
      </c>
      <c r="AC978" s="19" t="n">
        <v>0.16686493439444</v>
      </c>
      <c r="AD978" s="19" t="n">
        <v>0.0984990080038423</v>
      </c>
      <c r="AE978" s="19"/>
      <c r="AF978" s="19" t="n">
        <v>0.12308682488905</v>
      </c>
      <c r="AG978" s="19" t="n">
        <v>0.0981048126193871</v>
      </c>
      <c r="AH978" s="19" t="n">
        <v>0.100412661381684</v>
      </c>
      <c r="AI978" s="19" t="n">
        <v>0.117810145354166</v>
      </c>
      <c r="AJ978" s="19" t="n">
        <v>0.130067153992797</v>
      </c>
      <c r="AK978" s="19" t="n">
        <v>0.111629011829897</v>
      </c>
      <c r="AL978" s="19" t="n">
        <v>0.169798451971078</v>
      </c>
      <c r="AM978" s="19" t="n">
        <v>0</v>
      </c>
      <c r="AN978" s="19" t="n">
        <v>0.175231920233515</v>
      </c>
      <c r="AO978" s="19" t="n">
        <v>0.163925163322194</v>
      </c>
      <c r="AP978" s="19" t="n">
        <v>0.189702456865646</v>
      </c>
      <c r="AQ978" s="19" t="n">
        <v>0.109364468015779</v>
      </c>
      <c r="AR978" s="19" t="n">
        <v>0.187586991843271</v>
      </c>
      <c r="AS978" s="19" t="n">
        <v>0.0950510979978406</v>
      </c>
      <c r="AT978" s="19" t="n">
        <v>0.296096190633258</v>
      </c>
      <c r="AU978" s="19" t="n">
        <v>0</v>
      </c>
      <c r="AV978" s="19" t="n">
        <v>0</v>
      </c>
      <c r="AW978" s="19" t="n">
        <v>0</v>
      </c>
      <c r="AX978" s="19" t="n">
        <v>0.277914084528257</v>
      </c>
    </row>
    <row r="979">
      <c r="B979" t="s">
        <v>410</v>
      </c>
      <c r="C979" s="19" t="n">
        <v>0.473533492005553</v>
      </c>
      <c r="D979" s="19" t="n">
        <v>0.223166212129737</v>
      </c>
      <c r="E979" s="19" t="n">
        <v>0.217170016137372</v>
      </c>
      <c r="F979" s="19" t="n">
        <v>0.31707518095563</v>
      </c>
      <c r="G979" s="19" t="n">
        <v>0.485014914136853</v>
      </c>
      <c r="H979" s="19" t="n">
        <v>0.647356363850862</v>
      </c>
      <c r="I979" s="19" t="n">
        <v>0.847745961669383</v>
      </c>
      <c r="J979" s="19"/>
      <c r="K979" s="19" t="n">
        <v>0.425662762229045</v>
      </c>
      <c r="L979" s="19" t="n">
        <v>0.51970180708491</v>
      </c>
      <c r="M979" s="19"/>
      <c r="N979" s="19" t="n">
        <v>0.258803285138555</v>
      </c>
      <c r="O979" s="19" t="n">
        <v>0.597559235682803</v>
      </c>
      <c r="P979" s="19" t="n">
        <v>0.536820728882864</v>
      </c>
      <c r="Q979" s="19" t="n">
        <v>0.460991984468038</v>
      </c>
      <c r="R979" s="19" t="n">
        <v>0.49552303146781</v>
      </c>
      <c r="S979" s="19" t="n">
        <v>0.354682501440146</v>
      </c>
      <c r="T979" s="19" t="n">
        <v>0.46012570992155</v>
      </c>
      <c r="U979" s="19" t="n">
        <v>0.576924195131868</v>
      </c>
      <c r="V979" s="19" t="n">
        <v>0.434806466078019</v>
      </c>
      <c r="W979" s="19" t="n">
        <v>0.592603630591185</v>
      </c>
      <c r="X979" s="19" t="n">
        <v>0.633605007865667</v>
      </c>
      <c r="Y979" s="19" t="n">
        <v>0.52668790930853</v>
      </c>
      <c r="Z979" s="19"/>
      <c r="AA979" s="19" t="n">
        <v>0.437747444633863</v>
      </c>
      <c r="AB979" s="19" t="n">
        <v>0.58263217684459</v>
      </c>
      <c r="AC979" s="19" t="n">
        <v>0.366448064239344</v>
      </c>
      <c r="AD979" s="19" t="n">
        <v>0.491227216953147</v>
      </c>
      <c r="AE979" s="19"/>
      <c r="AF979" s="19" t="n">
        <v>0.13269803943631</v>
      </c>
      <c r="AG979" s="19" t="n">
        <v>0.746769556622834</v>
      </c>
      <c r="AH979" s="19" t="n">
        <v>0.469986869662074</v>
      </c>
      <c r="AI979" s="19" t="n">
        <v>0.109519858981265</v>
      </c>
      <c r="AJ979" s="19" t="n">
        <v>0.205161310387598</v>
      </c>
      <c r="AK979" s="19" t="n">
        <v>0.276286378580644</v>
      </c>
      <c r="AL979" s="19" t="n">
        <v>0.255363044626881</v>
      </c>
      <c r="AM979" s="19" t="n">
        <v>0.534445761093102</v>
      </c>
      <c r="AN979" s="19" t="n">
        <v>0.191043545340162</v>
      </c>
      <c r="AO979" s="19" t="n">
        <v>0.368401275933439</v>
      </c>
      <c r="AP979" s="19" t="n">
        <v>0.200490807635105</v>
      </c>
      <c r="AQ979" s="19" t="n">
        <v>0.42829935061974</v>
      </c>
      <c r="AR979" s="19" t="n">
        <v>0.525107237696147</v>
      </c>
      <c r="AS979" s="19" t="n">
        <v>0.111537085003805</v>
      </c>
      <c r="AT979" s="19" t="n">
        <v>0</v>
      </c>
      <c r="AU979" s="19" t="n">
        <v>0</v>
      </c>
      <c r="AV979" s="19" t="n">
        <v>0</v>
      </c>
      <c r="AW979" s="19" t="n">
        <v>0</v>
      </c>
      <c r="AX979" s="19" t="n">
        <v>0</v>
      </c>
    </row>
    <row r="980">
      <c r="B980" t="s">
        <v>217</v>
      </c>
      <c r="C980" s="19" t="n">
        <v>0.048559740663462</v>
      </c>
      <c r="D980" s="19" t="n">
        <v>0.0880043931406842</v>
      </c>
      <c r="E980" s="19" t="n">
        <v>0.0402739235708117</v>
      </c>
      <c r="F980" s="19" t="n">
        <v>0.0721112024004535</v>
      </c>
      <c r="G980" s="19" t="n">
        <v>0.0418459759051183</v>
      </c>
      <c r="H980" s="19" t="n">
        <v>0.0460362192136992</v>
      </c>
      <c r="I980" s="19" t="n">
        <v>0.0173525205841916</v>
      </c>
      <c r="J980" s="19"/>
      <c r="K980" s="19" t="n">
        <v>0.0313907292943072</v>
      </c>
      <c r="L980" s="19" t="n">
        <v>0.0653467418330146</v>
      </c>
      <c r="M980" s="19"/>
      <c r="N980" s="19" t="n">
        <v>0.0406631401204528</v>
      </c>
      <c r="O980" s="19" t="n">
        <v>0.0494322525819378</v>
      </c>
      <c r="P980" s="19" t="n">
        <v>0.042298123521667</v>
      </c>
      <c r="Q980" s="19" t="n">
        <v>0.035722795355405</v>
      </c>
      <c r="R980" s="19" t="n">
        <v>0.0253521704134737</v>
      </c>
      <c r="S980" s="19" t="n">
        <v>0.0719997999711157</v>
      </c>
      <c r="T980" s="19" t="n">
        <v>0.0649034807104289</v>
      </c>
      <c r="U980" s="19" t="n">
        <v>0.0231509522890452</v>
      </c>
      <c r="V980" s="19" t="n">
        <v>0.0562451526633878</v>
      </c>
      <c r="W980" s="19" t="n">
        <v>0.0505429861198943</v>
      </c>
      <c r="X980" s="19" t="n">
        <v>0.0514567905260761</v>
      </c>
      <c r="Y980" s="19" t="n">
        <v>0.0721686287709731</v>
      </c>
      <c r="Z980" s="19"/>
      <c r="AA980" s="19" t="n">
        <v>0.0217844270214522</v>
      </c>
      <c r="AB980" s="19" t="n">
        <v>0.0518484945429497</v>
      </c>
      <c r="AC980" s="19" t="n">
        <v>0.04222074578669</v>
      </c>
      <c r="AD980" s="19" t="n">
        <v>0.0768727819215111</v>
      </c>
      <c r="AE980" s="19"/>
      <c r="AF980" s="19" t="n">
        <v>0.0267028610938974</v>
      </c>
      <c r="AG980" s="19" t="n">
        <v>0.0337358499757592</v>
      </c>
      <c r="AH980" s="19" t="n">
        <v>0.0477009918038646</v>
      </c>
      <c r="AI980" s="19" t="n">
        <v>0</v>
      </c>
      <c r="AJ980" s="19" t="n">
        <v>0.167375847389425</v>
      </c>
      <c r="AK980" s="19" t="n">
        <v>0.0315668362726513</v>
      </c>
      <c r="AL980" s="19" t="n">
        <v>0.0434057948325032</v>
      </c>
      <c r="AM980" s="19" t="n">
        <v>0.465554238906898</v>
      </c>
      <c r="AN980" s="19" t="n">
        <v>0.0223564707976367</v>
      </c>
      <c r="AO980" s="19" t="n">
        <v>0.0822010975088042</v>
      </c>
      <c r="AP980" s="19" t="n">
        <v>0.0255535899003658</v>
      </c>
      <c r="AQ980" s="19" t="n">
        <v>0.133622033980081</v>
      </c>
      <c r="AR980" s="19" t="n">
        <v>0</v>
      </c>
      <c r="AS980" s="19" t="n">
        <v>0.0877207170025964</v>
      </c>
      <c r="AT980" s="19" t="n">
        <v>0.703903809366742</v>
      </c>
      <c r="AU980" s="19" t="n">
        <v>0</v>
      </c>
      <c r="AV980" s="19" t="n">
        <v>0</v>
      </c>
      <c r="AW980" s="19" t="n">
        <v>0</v>
      </c>
      <c r="AX980" s="19" t="n">
        <v>0</v>
      </c>
    </row>
    <row r="981">
      <c r="C981" s="19"/>
      <c r="D981" s="19"/>
      <c r="E981" s="19"/>
      <c r="F981" s="19"/>
      <c r="G981" s="19"/>
      <c r="H981" s="19"/>
      <c r="I981" s="19"/>
      <c r="J981" s="19"/>
      <c r="K981" s="19"/>
      <c r="L981" s="19"/>
      <c r="M981" s="19"/>
      <c r="N981" s="19"/>
      <c r="O981" s="19"/>
      <c r="P981" s="19"/>
      <c r="Q981" s="19"/>
      <c r="R981" s="19"/>
      <c r="S981" s="19"/>
      <c r="T981" s="19"/>
      <c r="U981" s="19"/>
      <c r="V981" s="19"/>
      <c r="W981" s="19"/>
      <c r="X981" s="19"/>
      <c r="Y981" s="19"/>
      <c r="Z981" s="19"/>
      <c r="AA981" s="19"/>
      <c r="AB981" s="19"/>
      <c r="AC981" s="19"/>
      <c r="AD981" s="19"/>
      <c r="AE981" s="19"/>
      <c r="AF981" s="19"/>
      <c r="AG981" s="19"/>
      <c r="AH981" s="19"/>
      <c r="AI981" s="19"/>
      <c r="AJ981" s="19"/>
      <c r="AK981" s="19"/>
      <c r="AL981" s="19"/>
      <c r="AM981" s="19"/>
      <c r="AN981" s="19"/>
      <c r="AO981" s="19"/>
      <c r="AP981" s="19"/>
      <c r="AQ981" s="19"/>
      <c r="AR981" s="19"/>
      <c r="AS981" s="19"/>
      <c r="AT981" s="19"/>
      <c r="AU981" s="19"/>
      <c r="AV981" s="19"/>
      <c r="AW981" s="19"/>
      <c r="AX981" s="19"/>
    </row>
    <row r="982">
      <c r="B982" s="7" t="s">
        <v>417</v>
      </c>
      <c r="C982" s="19"/>
      <c r="D982" s="19"/>
      <c r="E982" s="19"/>
      <c r="F982" s="19"/>
      <c r="G982" s="19"/>
      <c r="H982" s="19"/>
      <c r="I982" s="19"/>
      <c r="J982" s="19"/>
      <c r="K982" s="19"/>
      <c r="L982" s="19"/>
      <c r="M982" s="19"/>
      <c r="N982" s="19"/>
      <c r="O982" s="19"/>
      <c r="P982" s="19"/>
      <c r="Q982" s="19"/>
      <c r="R982" s="19"/>
      <c r="S982" s="19"/>
      <c r="T982" s="19"/>
      <c r="U982" s="19"/>
      <c r="V982" s="19"/>
      <c r="W982" s="19"/>
      <c r="X982" s="19"/>
      <c r="Y982" s="19"/>
      <c r="Z982" s="19"/>
      <c r="AA982" s="19"/>
      <c r="AB982" s="19"/>
      <c r="AC982" s="19"/>
      <c r="AD982" s="19"/>
      <c r="AE982" s="19"/>
      <c r="AF982" s="19"/>
      <c r="AG982" s="19"/>
      <c r="AH982" s="19"/>
      <c r="AI982" s="19"/>
      <c r="AJ982" s="19"/>
      <c r="AK982" s="19"/>
      <c r="AL982" s="19"/>
      <c r="AM982" s="19"/>
      <c r="AN982" s="19"/>
      <c r="AO982" s="19"/>
      <c r="AP982" s="19"/>
      <c r="AQ982" s="19"/>
      <c r="AR982" s="19"/>
      <c r="AS982" s="19"/>
      <c r="AT982" s="19"/>
      <c r="AU982" s="19"/>
      <c r="AV982" s="19"/>
      <c r="AW982" s="19"/>
      <c r="AX982" s="19"/>
    </row>
    <row r="983">
      <c r="B983" s="23" t="s">
        <v>79</v>
      </c>
      <c r="C983" s="19"/>
      <c r="D983" s="19"/>
      <c r="E983" s="19"/>
      <c r="F983" s="19"/>
      <c r="G983" s="19"/>
      <c r="H983" s="19"/>
      <c r="I983" s="19"/>
      <c r="J983" s="19"/>
      <c r="K983" s="19"/>
      <c r="L983" s="19"/>
      <c r="M983" s="19"/>
      <c r="N983" s="19"/>
      <c r="O983" s="19"/>
      <c r="P983" s="19"/>
      <c r="Q983" s="19"/>
      <c r="R983" s="19"/>
      <c r="S983" s="19"/>
      <c r="T983" s="19"/>
      <c r="U983" s="19"/>
      <c r="V983" s="19"/>
      <c r="W983" s="19"/>
      <c r="X983" s="19"/>
      <c r="Y983" s="19"/>
      <c r="Z983" s="19"/>
      <c r="AA983" s="19"/>
      <c r="AB983" s="19"/>
      <c r="AC983" s="19"/>
      <c r="AD983" s="19"/>
      <c r="AE983" s="19"/>
      <c r="AF983" s="19"/>
      <c r="AG983" s="19"/>
      <c r="AH983" s="19"/>
      <c r="AI983" s="19"/>
      <c r="AJ983" s="19"/>
      <c r="AK983" s="19"/>
      <c r="AL983" s="19"/>
      <c r="AM983" s="19"/>
      <c r="AN983" s="19"/>
      <c r="AO983" s="19"/>
      <c r="AP983" s="19"/>
      <c r="AQ983" s="19"/>
      <c r="AR983" s="19"/>
      <c r="AS983" s="19"/>
      <c r="AT983" s="19"/>
      <c r="AU983" s="19"/>
      <c r="AV983" s="19"/>
      <c r="AW983" s="19"/>
      <c r="AX983" s="19"/>
    </row>
    <row r="984">
      <c r="B984" t="s">
        <v>412</v>
      </c>
      <c r="C984" s="19" t="n">
        <v>0.332174748812573</v>
      </c>
      <c r="D984" s="19" t="n">
        <v>0.379054590445092</v>
      </c>
      <c r="E984" s="19" t="n">
        <v>0.356870838831001</v>
      </c>
      <c r="F984" s="19" t="n">
        <v>0.39047292725603</v>
      </c>
      <c r="G984" s="19" t="n">
        <v>0.387446047141862</v>
      </c>
      <c r="H984" s="19" t="n">
        <v>0.294099546520552</v>
      </c>
      <c r="I984" s="19" t="n">
        <v>0.214614442893117</v>
      </c>
      <c r="J984" s="19"/>
      <c r="K984" s="19" t="n">
        <v>0.339763282104446</v>
      </c>
      <c r="L984" s="19" t="n">
        <v>0.325095570388044</v>
      </c>
      <c r="M984" s="19"/>
      <c r="N984" s="19" t="n">
        <v>0.326232811560618</v>
      </c>
      <c r="O984" s="19" t="n">
        <v>0.300567340364671</v>
      </c>
      <c r="P984" s="19" t="n">
        <v>0.36752914086713</v>
      </c>
      <c r="Q984" s="19" t="n">
        <v>0.287225873291133</v>
      </c>
      <c r="R984" s="19" t="n">
        <v>0.385491400280897</v>
      </c>
      <c r="S984" s="19" t="n">
        <v>0.30470190339228</v>
      </c>
      <c r="T984" s="19" t="n">
        <v>0.393244848448886</v>
      </c>
      <c r="U984" s="19" t="n">
        <v>0.408118397830119</v>
      </c>
      <c r="V984" s="19" t="n">
        <v>0.368430407176488</v>
      </c>
      <c r="W984" s="19" t="n">
        <v>0.267386022508152</v>
      </c>
      <c r="X984" s="19" t="n">
        <v>0.262379441633746</v>
      </c>
      <c r="Y984" s="19" t="n">
        <v>0.410905852105701</v>
      </c>
      <c r="Z984" s="19"/>
      <c r="AA984" s="19" t="n">
        <v>0.374513982525273</v>
      </c>
      <c r="AB984" s="19" t="n">
        <v>0.33729483293447</v>
      </c>
      <c r="AC984" s="19" t="n">
        <v>0.348903743965864</v>
      </c>
      <c r="AD984" s="19" t="n">
        <v>0.267155533035045</v>
      </c>
      <c r="AE984" s="19"/>
      <c r="AF984" s="19" t="n">
        <v>0.400338154478635</v>
      </c>
      <c r="AG984" s="19" t="n">
        <v>0.264295836739949</v>
      </c>
      <c r="AH984" s="19" t="n">
        <v>0.388694553293712</v>
      </c>
      <c r="AI984" s="19" t="n">
        <v>0.354212358020908</v>
      </c>
      <c r="AJ984" s="19" t="n">
        <v>0.232628757076048</v>
      </c>
      <c r="AK984" s="19" t="n">
        <v>0.460784414855735</v>
      </c>
      <c r="AL984" s="19" t="n">
        <v>0.362898603911557</v>
      </c>
      <c r="AM984" s="19" t="n">
        <v>0</v>
      </c>
      <c r="AN984" s="19" t="n">
        <v>0.485949312637269</v>
      </c>
      <c r="AO984" s="19" t="n">
        <v>0.402296931712416</v>
      </c>
      <c r="AP984" s="19" t="n">
        <v>0.454737739067383</v>
      </c>
      <c r="AQ984" s="19" t="n">
        <v>0.260743911584084</v>
      </c>
      <c r="AR984" s="19" t="n">
        <v>0.58632195385487</v>
      </c>
      <c r="AS984" s="19" t="n">
        <v>0.590385993933202</v>
      </c>
      <c r="AT984" s="19" t="n">
        <v>0</v>
      </c>
      <c r="AU984" s="19" t="n">
        <v>0.495619982425437</v>
      </c>
      <c r="AV984" s="19" t="n">
        <v>0.197100656412845</v>
      </c>
      <c r="AW984" s="19" t="n">
        <v>0.676201345552395</v>
      </c>
      <c r="AX984" s="19" t="n">
        <v>0.722085915471743</v>
      </c>
    </row>
    <row r="985">
      <c r="B985" t="s">
        <v>413</v>
      </c>
      <c r="C985" s="19" t="n">
        <v>0.260462936272812</v>
      </c>
      <c r="D985" s="19" t="n">
        <v>0.25793785134541</v>
      </c>
      <c r="E985" s="19" t="n">
        <v>0.306189476574359</v>
      </c>
      <c r="F985" s="19" t="n">
        <v>0.270685851562007</v>
      </c>
      <c r="G985" s="19" t="n">
        <v>0.268068125562431</v>
      </c>
      <c r="H985" s="19" t="n">
        <v>0.202005843000004</v>
      </c>
      <c r="I985" s="19" t="n">
        <v>0.249718946591323</v>
      </c>
      <c r="J985" s="19"/>
      <c r="K985" s="19" t="n">
        <v>0.265575357003254</v>
      </c>
      <c r="L985" s="19" t="n">
        <v>0.255728983874305</v>
      </c>
      <c r="M985" s="19"/>
      <c r="N985" s="19" t="n">
        <v>0.304143962881983</v>
      </c>
      <c r="O985" s="19" t="n">
        <v>0.245268253407203</v>
      </c>
      <c r="P985" s="19" t="n">
        <v>0.237533509663914</v>
      </c>
      <c r="Q985" s="19" t="n">
        <v>0.264857263962219</v>
      </c>
      <c r="R985" s="19" t="n">
        <v>0.260501402247556</v>
      </c>
      <c r="S985" s="19" t="n">
        <v>0.227653045326821</v>
      </c>
      <c r="T985" s="19" t="n">
        <v>0.262644060180557</v>
      </c>
      <c r="U985" s="19" t="n">
        <v>0.284680205975904</v>
      </c>
      <c r="V985" s="19" t="n">
        <v>0.226496997643905</v>
      </c>
      <c r="W985" s="19" t="n">
        <v>0.247909895698009</v>
      </c>
      <c r="X985" s="19" t="n">
        <v>0.261894829856998</v>
      </c>
      <c r="Y985" s="19" t="n">
        <v>0.392246933682021</v>
      </c>
      <c r="Z985" s="19"/>
      <c r="AA985" s="19" t="n">
        <v>0.283747750301234</v>
      </c>
      <c r="AB985" s="19" t="n">
        <v>0.237973253949331</v>
      </c>
      <c r="AC985" s="19" t="n">
        <v>0.278046328725294</v>
      </c>
      <c r="AD985" s="19" t="n">
        <v>0.244154861828143</v>
      </c>
      <c r="AE985" s="19"/>
      <c r="AF985" s="19" t="n">
        <v>0.375748944677153</v>
      </c>
      <c r="AG985" s="19" t="n">
        <v>0.227049806187281</v>
      </c>
      <c r="AH985" s="19" t="n">
        <v>0.264557183571534</v>
      </c>
      <c r="AI985" s="19" t="n">
        <v>0.265613448779034</v>
      </c>
      <c r="AJ985" s="19" t="n">
        <v>0.24654121111087</v>
      </c>
      <c r="AK985" s="19" t="n">
        <v>0.39091136283614</v>
      </c>
      <c r="AL985" s="19" t="n">
        <v>0.245304094837205</v>
      </c>
      <c r="AM985" s="19" t="n">
        <v>0.465554238906898</v>
      </c>
      <c r="AN985" s="19" t="n">
        <v>0.256738160826379</v>
      </c>
      <c r="AO985" s="19" t="n">
        <v>0.28822999435063</v>
      </c>
      <c r="AP985" s="19" t="n">
        <v>0.314421026621745</v>
      </c>
      <c r="AQ985" s="19" t="n">
        <v>0.248291248413205</v>
      </c>
      <c r="AR985" s="19" t="n">
        <v>0.184128331101559</v>
      </c>
      <c r="AS985" s="19" t="n">
        <v>0.393833396721408</v>
      </c>
      <c r="AT985" s="19" t="n">
        <v>0.389102592068026</v>
      </c>
      <c r="AU985" s="19" t="n">
        <v>0</v>
      </c>
      <c r="AV985" s="19" t="n">
        <v>0.228232715694206</v>
      </c>
      <c r="AW985" s="19" t="n">
        <v>0.381473957467181</v>
      </c>
      <c r="AX985" s="19" t="n">
        <v>0.22054873140016</v>
      </c>
    </row>
    <row r="986">
      <c r="B986" t="s">
        <v>414</v>
      </c>
      <c r="C986" s="19" t="n">
        <v>0.238759627379777</v>
      </c>
      <c r="D986" s="19" t="n">
        <v>0.315022919685742</v>
      </c>
      <c r="E986" s="19" t="n">
        <v>0.290863471474833</v>
      </c>
      <c r="F986" s="19" t="n">
        <v>0.244091222926453</v>
      </c>
      <c r="G986" s="19" t="n">
        <v>0.246376368006957</v>
      </c>
      <c r="H986" s="19" t="n">
        <v>0.197803656448751</v>
      </c>
      <c r="I986" s="19" t="n">
        <v>0.163104354368456</v>
      </c>
      <c r="J986" s="19"/>
      <c r="K986" s="19" t="n">
        <v>0.27121286074105</v>
      </c>
      <c r="L986" s="19" t="n">
        <v>0.20734675575024</v>
      </c>
      <c r="M986" s="19"/>
      <c r="N986" s="19" t="n">
        <v>0.278419887838293</v>
      </c>
      <c r="O986" s="19" t="n">
        <v>0.229138397782187</v>
      </c>
      <c r="P986" s="19" t="n">
        <v>0.220714753968912</v>
      </c>
      <c r="Q986" s="19" t="n">
        <v>0.229768227606047</v>
      </c>
      <c r="R986" s="19" t="n">
        <v>0.163830155692822</v>
      </c>
      <c r="S986" s="19" t="n">
        <v>0.287016359699763</v>
      </c>
      <c r="T986" s="19" t="n">
        <v>0.190725678188201</v>
      </c>
      <c r="U986" s="19" t="n">
        <v>0.22975541026119</v>
      </c>
      <c r="V986" s="19" t="n">
        <v>0.257418375718563</v>
      </c>
      <c r="W986" s="19" t="n">
        <v>0.208264481991131</v>
      </c>
      <c r="X986" s="19" t="n">
        <v>0.30364137894739</v>
      </c>
      <c r="Y986" s="19" t="n">
        <v>0.255611078842224</v>
      </c>
      <c r="Z986" s="19"/>
      <c r="AA986" s="19" t="n">
        <v>0.307850911868692</v>
      </c>
      <c r="AB986" s="19" t="n">
        <v>0.224272925714849</v>
      </c>
      <c r="AC986" s="19" t="n">
        <v>0.232490450886935</v>
      </c>
      <c r="AD986" s="19" t="n">
        <v>0.186979483767537</v>
      </c>
      <c r="AE986" s="19"/>
      <c r="AF986" s="19" t="n">
        <v>0.263959577953088</v>
      </c>
      <c r="AG986" s="19" t="n">
        <v>0.182060761869004</v>
      </c>
      <c r="AH986" s="19" t="n">
        <v>0.259160128994921</v>
      </c>
      <c r="AI986" s="19" t="n">
        <v>0.314481438533162</v>
      </c>
      <c r="AJ986" s="19" t="n">
        <v>0.255079752011589</v>
      </c>
      <c r="AK986" s="19" t="n">
        <v>0.263650514849685</v>
      </c>
      <c r="AL986" s="19" t="n">
        <v>0.271456842554071</v>
      </c>
      <c r="AM986" s="19" t="n">
        <v>0.465554238906898</v>
      </c>
      <c r="AN986" s="19" t="n">
        <v>0.287360189572108</v>
      </c>
      <c r="AO986" s="19" t="n">
        <v>0.301111727925567</v>
      </c>
      <c r="AP986" s="19" t="n">
        <v>0.462092493448567</v>
      </c>
      <c r="AQ986" s="19" t="n">
        <v>0.190258745895634</v>
      </c>
      <c r="AR986" s="19" t="n">
        <v>0.492634712419165</v>
      </c>
      <c r="AS986" s="19" t="n">
        <v>0.31731072775243</v>
      </c>
      <c r="AT986" s="19" t="n">
        <v>0.685198782701284</v>
      </c>
      <c r="AU986" s="19" t="n">
        <v>1</v>
      </c>
      <c r="AV986" s="19" t="n">
        <v>0.802899343587155</v>
      </c>
      <c r="AW986" s="19" t="n">
        <v>0</v>
      </c>
      <c r="AX986" s="19" t="n">
        <v>0.259244151683178</v>
      </c>
    </row>
    <row r="987">
      <c r="B987" t="s">
        <v>415</v>
      </c>
      <c r="C987" s="19" t="n">
        <v>0.208653494751631</v>
      </c>
      <c r="D987" s="19" t="n">
        <v>0.274500335835408</v>
      </c>
      <c r="E987" s="19" t="n">
        <v>0.299799899697114</v>
      </c>
      <c r="F987" s="19" t="n">
        <v>0.252994805943124</v>
      </c>
      <c r="G987" s="19" t="n">
        <v>0.203619259845314</v>
      </c>
      <c r="H987" s="19" t="n">
        <v>0.135920806466698</v>
      </c>
      <c r="I987" s="19" t="n">
        <v>0.108129092673452</v>
      </c>
      <c r="J987" s="19"/>
      <c r="K987" s="19" t="n">
        <v>0.197710299226736</v>
      </c>
      <c r="L987" s="19" t="n">
        <v>0.219524310255001</v>
      </c>
      <c r="M987" s="19"/>
      <c r="N987" s="19" t="n">
        <v>0.285537191296828</v>
      </c>
      <c r="O987" s="19" t="n">
        <v>0.174204026316575</v>
      </c>
      <c r="P987" s="19" t="n">
        <v>0.171672544763316</v>
      </c>
      <c r="Q987" s="19" t="n">
        <v>0.178471734963211</v>
      </c>
      <c r="R987" s="19" t="n">
        <v>0.263563197019887</v>
      </c>
      <c r="S987" s="19" t="n">
        <v>0.199775630600025</v>
      </c>
      <c r="T987" s="19" t="n">
        <v>0.219178963725165</v>
      </c>
      <c r="U987" s="19" t="n">
        <v>0.190182111543446</v>
      </c>
      <c r="V987" s="19" t="n">
        <v>0.187774125775641</v>
      </c>
      <c r="W987" s="19" t="n">
        <v>0.15896571454126</v>
      </c>
      <c r="X987" s="19" t="n">
        <v>0.186232685481857</v>
      </c>
      <c r="Y987" s="19" t="n">
        <v>0.348353679137659</v>
      </c>
      <c r="Z987" s="19"/>
      <c r="AA987" s="19" t="n">
        <v>0.224214758118467</v>
      </c>
      <c r="AB987" s="19" t="n">
        <v>0.177319351352092</v>
      </c>
      <c r="AC987" s="19" t="n">
        <v>0.230198907755125</v>
      </c>
      <c r="AD987" s="19" t="n">
        <v>0.205128039785243</v>
      </c>
      <c r="AE987" s="19"/>
      <c r="AF987" s="19" t="n">
        <v>0.316311079287089</v>
      </c>
      <c r="AG987" s="19" t="n">
        <v>0.136751756111596</v>
      </c>
      <c r="AH987" s="19" t="n">
        <v>0.243310917696363</v>
      </c>
      <c r="AI987" s="19" t="n">
        <v>0.327566570070952</v>
      </c>
      <c r="AJ987" s="19" t="n">
        <v>0.195758801372146</v>
      </c>
      <c r="AK987" s="19" t="n">
        <v>0.235422763805294</v>
      </c>
      <c r="AL987" s="19" t="n">
        <v>0.324374220640108</v>
      </c>
      <c r="AM987" s="19" t="n">
        <v>0</v>
      </c>
      <c r="AN987" s="19" t="n">
        <v>0.281624462822846</v>
      </c>
      <c r="AO987" s="19" t="n">
        <v>0.25484489992226</v>
      </c>
      <c r="AP987" s="19" t="n">
        <v>0.358771178952513</v>
      </c>
      <c r="AQ987" s="19" t="n">
        <v>0.122012476637982</v>
      </c>
      <c r="AR987" s="19" t="n">
        <v>0.122057392965152</v>
      </c>
      <c r="AS987" s="19" t="n">
        <v>0.204517317280528</v>
      </c>
      <c r="AT987" s="19" t="n">
        <v>0.296096190633258</v>
      </c>
      <c r="AU987" s="19" t="n">
        <v>0</v>
      </c>
      <c r="AV987" s="19" t="n">
        <v>0.78015845190494</v>
      </c>
      <c r="AW987" s="19" t="n">
        <v>0.323798654447605</v>
      </c>
      <c r="AX987" s="19" t="n">
        <v>0</v>
      </c>
    </row>
    <row r="988">
      <c r="B988" t="s">
        <v>337</v>
      </c>
      <c r="C988" s="19" t="n">
        <v>0.196593749254712</v>
      </c>
      <c r="D988" s="19" t="n">
        <v>0.0717723976255146</v>
      </c>
      <c r="E988" s="19" t="n">
        <v>0.0708530113599553</v>
      </c>
      <c r="F988" s="19" t="n">
        <v>0.129856829579359</v>
      </c>
      <c r="G988" s="19" t="n">
        <v>0.157973387070401</v>
      </c>
      <c r="H988" s="19" t="n">
        <v>0.28286867173403</v>
      </c>
      <c r="I988" s="19" t="n">
        <v>0.408627437716815</v>
      </c>
      <c r="J988" s="19"/>
      <c r="K988" s="19" t="n">
        <v>0.208869573674879</v>
      </c>
      <c r="L988" s="19" t="n">
        <v>0.184813788917265</v>
      </c>
      <c r="M988" s="19"/>
      <c r="N988" s="19" t="n">
        <v>0.126991524316689</v>
      </c>
      <c r="O988" s="19" t="n">
        <v>0.239536923665529</v>
      </c>
      <c r="P988" s="19" t="n">
        <v>0.231032094796601</v>
      </c>
      <c r="Q988" s="19" t="n">
        <v>0.252657033576149</v>
      </c>
      <c r="R988" s="19" t="n">
        <v>0.202878798717709</v>
      </c>
      <c r="S988" s="19" t="n">
        <v>0.157681094301152</v>
      </c>
      <c r="T988" s="19" t="n">
        <v>0.169140792830728</v>
      </c>
      <c r="U988" s="19" t="n">
        <v>0.166036928249867</v>
      </c>
      <c r="V988" s="19" t="n">
        <v>0.192371531834771</v>
      </c>
      <c r="W988" s="19" t="n">
        <v>0.255760988196502</v>
      </c>
      <c r="X988" s="19" t="n">
        <v>0.215855588115779</v>
      </c>
      <c r="Y988" s="19" t="n">
        <v>0.0952979976075097</v>
      </c>
      <c r="Z988" s="19"/>
      <c r="AA988" s="19" t="n">
        <v>0.206233082274621</v>
      </c>
      <c r="AB988" s="19" t="n">
        <v>0.2419315322128</v>
      </c>
      <c r="AC988" s="19" t="n">
        <v>0.133743940395348</v>
      </c>
      <c r="AD988" s="19" t="n">
        <v>0.195264003874059</v>
      </c>
      <c r="AE988" s="19"/>
      <c r="AF988" s="19" t="n">
        <v>0.0473993207961033</v>
      </c>
      <c r="AG988" s="19" t="n">
        <v>0.327224298507054</v>
      </c>
      <c r="AH988" s="19" t="n">
        <v>0.174964528665012</v>
      </c>
      <c r="AI988" s="19" t="n">
        <v>0.0533360418422101</v>
      </c>
      <c r="AJ988" s="19" t="n">
        <v>0.123519293024849</v>
      </c>
      <c r="AK988" s="19" t="n">
        <v>0.111222435969369</v>
      </c>
      <c r="AL988" s="19" t="n">
        <v>0.0648047464759989</v>
      </c>
      <c r="AM988" s="19" t="n">
        <v>0</v>
      </c>
      <c r="AN988" s="19" t="n">
        <v>0.101241257669306</v>
      </c>
      <c r="AO988" s="19" t="n">
        <v>0.0844042578612868</v>
      </c>
      <c r="AP988" s="19" t="n">
        <v>0.0739470137561317</v>
      </c>
      <c r="AQ988" s="19" t="n">
        <v>0.184480135050662</v>
      </c>
      <c r="AR988" s="19" t="n">
        <v>0</v>
      </c>
      <c r="AS988" s="19" t="n">
        <v>0.0950510979978406</v>
      </c>
      <c r="AT988" s="19" t="n">
        <v>0</v>
      </c>
      <c r="AU988" s="19" t="n">
        <v>0</v>
      </c>
      <c r="AV988" s="19" t="n">
        <v>0</v>
      </c>
      <c r="AW988" s="19" t="n">
        <v>0</v>
      </c>
      <c r="AX988" s="19" t="n">
        <v>0.277914084528257</v>
      </c>
    </row>
    <row r="989">
      <c r="B989" t="s">
        <v>416</v>
      </c>
      <c r="C989" s="19" t="n">
        <v>0.157802828287109</v>
      </c>
      <c r="D989" s="19" t="n">
        <v>0.294736093516569</v>
      </c>
      <c r="E989" s="19" t="n">
        <v>0.232891984844703</v>
      </c>
      <c r="F989" s="19" t="n">
        <v>0.173252314091798</v>
      </c>
      <c r="G989" s="19" t="n">
        <v>0.152318163706053</v>
      </c>
      <c r="H989" s="19" t="n">
        <v>0.0504935955912141</v>
      </c>
      <c r="I989" s="19" t="n">
        <v>0.070414489406734</v>
      </c>
      <c r="J989" s="19"/>
      <c r="K989" s="19" t="n">
        <v>0.138692052637392</v>
      </c>
      <c r="L989" s="19" t="n">
        <v>0.175625410686867</v>
      </c>
      <c r="M989" s="19"/>
      <c r="N989" s="19" t="n">
        <v>0.195213490631575</v>
      </c>
      <c r="O989" s="19" t="n">
        <v>0.122796118457914</v>
      </c>
      <c r="P989" s="19" t="n">
        <v>0.168520912780869</v>
      </c>
      <c r="Q989" s="19" t="n">
        <v>0.152361638620832</v>
      </c>
      <c r="R989" s="19" t="n">
        <v>0.173098184968286</v>
      </c>
      <c r="S989" s="19" t="n">
        <v>0.182738448541422</v>
      </c>
      <c r="T989" s="19" t="n">
        <v>0.124206533926081</v>
      </c>
      <c r="U989" s="19" t="n">
        <v>0.140758851848857</v>
      </c>
      <c r="V989" s="19" t="n">
        <v>0.121685194029272</v>
      </c>
      <c r="W989" s="19" t="n">
        <v>0.153152876251408</v>
      </c>
      <c r="X989" s="19" t="n">
        <v>0.202246914527923</v>
      </c>
      <c r="Y989" s="19" t="n">
        <v>0.197062094380872</v>
      </c>
      <c r="Z989" s="19"/>
      <c r="AA989" s="19" t="n">
        <v>0.143530820485261</v>
      </c>
      <c r="AB989" s="19" t="n">
        <v>0.151161794841557</v>
      </c>
      <c r="AC989" s="19" t="n">
        <v>0.175857288819615</v>
      </c>
      <c r="AD989" s="19" t="n">
        <v>0.164220030128121</v>
      </c>
      <c r="AE989" s="19"/>
      <c r="AF989" s="19" t="n">
        <v>0.230430368552903</v>
      </c>
      <c r="AG989" s="19" t="n">
        <v>0.0844751720522673</v>
      </c>
      <c r="AH989" s="19" t="n">
        <v>0.153643575315783</v>
      </c>
      <c r="AI989" s="19" t="n">
        <v>0.253500984370635</v>
      </c>
      <c r="AJ989" s="19" t="n">
        <v>0.123547598866718</v>
      </c>
      <c r="AK989" s="19" t="n">
        <v>0.246210493593615</v>
      </c>
      <c r="AL989" s="19" t="n">
        <v>0.35093152653177</v>
      </c>
      <c r="AM989" s="19" t="n">
        <v>0.534445761093102</v>
      </c>
      <c r="AN989" s="19" t="n">
        <v>0.146986608578756</v>
      </c>
      <c r="AO989" s="19" t="n">
        <v>0.271424544336547</v>
      </c>
      <c r="AP989" s="19" t="n">
        <v>0.312087294037931</v>
      </c>
      <c r="AQ989" s="19" t="n">
        <v>0.0613043003861731</v>
      </c>
      <c r="AR989" s="19" t="n">
        <v>0.226075874483179</v>
      </c>
      <c r="AS989" s="19" t="n">
        <v>0.316054402284333</v>
      </c>
      <c r="AT989" s="19" t="n">
        <v>0.314801217298716</v>
      </c>
      <c r="AU989" s="19" t="n">
        <v>0.504380017574563</v>
      </c>
      <c r="AV989" s="19" t="n">
        <v>0</v>
      </c>
      <c r="AW989" s="19" t="n">
        <v>0</v>
      </c>
      <c r="AX989" s="19" t="n">
        <v>0.501537184071583</v>
      </c>
    </row>
    <row r="990">
      <c r="B990" t="s">
        <v>77</v>
      </c>
      <c r="C990" s="19" t="n">
        <v>0.0626911568767006</v>
      </c>
      <c r="D990" s="19" t="n">
        <v>0.0558521079383001</v>
      </c>
      <c r="E990" s="19" t="n">
        <v>0.0404924628600294</v>
      </c>
      <c r="F990" s="19" t="n">
        <v>0.0660173383939416</v>
      </c>
      <c r="G990" s="19" t="n">
        <v>0.0375827712735388</v>
      </c>
      <c r="H990" s="19" t="n">
        <v>0.107823304161087</v>
      </c>
      <c r="I990" s="19" t="n">
        <v>0.0726700229500873</v>
      </c>
      <c r="J990" s="19"/>
      <c r="K990" s="19" t="n">
        <v>0.0509969704810827</v>
      </c>
      <c r="L990" s="19" t="n">
        <v>0.0741536645040755</v>
      </c>
      <c r="M990" s="19"/>
      <c r="N990" s="19" t="n">
        <v>0.0524912067449381</v>
      </c>
      <c r="O990" s="19" t="n">
        <v>0.0797455060080647</v>
      </c>
      <c r="P990" s="19" t="n">
        <v>0.0352096908249408</v>
      </c>
      <c r="Q990" s="19" t="n">
        <v>0.0594348956217692</v>
      </c>
      <c r="R990" s="19" t="n">
        <v>0.0241255174648671</v>
      </c>
      <c r="S990" s="19" t="n">
        <v>0.0646426378124317</v>
      </c>
      <c r="T990" s="19" t="n">
        <v>0.11217768410702</v>
      </c>
      <c r="U990" s="19" t="n">
        <v>0.0546810589438009</v>
      </c>
      <c r="V990" s="19" t="n">
        <v>0.0649912600815408</v>
      </c>
      <c r="W990" s="19" t="n">
        <v>0.0689031389077818</v>
      </c>
      <c r="X990" s="19" t="n">
        <v>0.0727850346072626</v>
      </c>
      <c r="Y990" s="19" t="n">
        <v>0.0382206365686862</v>
      </c>
      <c r="Z990" s="19"/>
      <c r="AA990" s="19" t="n">
        <v>0.0350323017406862</v>
      </c>
      <c r="AB990" s="19" t="n">
        <v>0.0531254844494996</v>
      </c>
      <c r="AC990" s="19" t="n">
        <v>0.0623500542154695</v>
      </c>
      <c r="AD990" s="19" t="n">
        <v>0.098454020376694</v>
      </c>
      <c r="AE990" s="19"/>
      <c r="AF990" s="19" t="n">
        <v>0.0202246448355611</v>
      </c>
      <c r="AG990" s="19" t="n">
        <v>0.0725460252724699</v>
      </c>
      <c r="AH990" s="19" t="n">
        <v>0.0283397286611032</v>
      </c>
      <c r="AI990" s="19" t="n">
        <v>0.00932100185459737</v>
      </c>
      <c r="AJ990" s="19" t="n">
        <v>0.137356290774198</v>
      </c>
      <c r="AK990" s="19" t="n">
        <v>0</v>
      </c>
      <c r="AL990" s="19" t="n">
        <v>0.0443200002322399</v>
      </c>
      <c r="AM990" s="19" t="n">
        <v>0</v>
      </c>
      <c r="AN990" s="19" t="n">
        <v>0.0362650499273486</v>
      </c>
      <c r="AO990" s="19" t="n">
        <v>0.0669458555916234</v>
      </c>
      <c r="AP990" s="19" t="n">
        <v>0.0264928042198323</v>
      </c>
      <c r="AQ990" s="19" t="n">
        <v>0.175205792944617</v>
      </c>
      <c r="AR990" s="19" t="n">
        <v>0</v>
      </c>
      <c r="AS990" s="19" t="n">
        <v>0</v>
      </c>
      <c r="AT990" s="19" t="n">
        <v>0</v>
      </c>
      <c r="AU990" s="19" t="n">
        <v>0</v>
      </c>
      <c r="AV990" s="19" t="n">
        <v>0</v>
      </c>
      <c r="AW990" s="19" t="n">
        <v>0</v>
      </c>
      <c r="AX990" s="19" t="n">
        <v>0</v>
      </c>
    </row>
    <row r="991">
      <c r="C991" s="19"/>
      <c r="D991" s="19"/>
      <c r="E991" s="19"/>
      <c r="F991" s="19"/>
      <c r="G991" s="19"/>
      <c r="H991" s="19"/>
      <c r="I991" s="19"/>
      <c r="J991" s="19"/>
      <c r="K991" s="19"/>
      <c r="L991" s="19"/>
      <c r="M991" s="19"/>
      <c r="N991" s="19"/>
      <c r="O991" s="19"/>
      <c r="P991" s="19"/>
      <c r="Q991" s="19"/>
      <c r="R991" s="19"/>
      <c r="S991" s="19"/>
      <c r="T991" s="19"/>
      <c r="U991" s="19"/>
      <c r="V991" s="19"/>
      <c r="W991" s="19"/>
      <c r="X991" s="19"/>
      <c r="Y991" s="19"/>
      <c r="Z991" s="19"/>
      <c r="AA991" s="19"/>
      <c r="AB991" s="19"/>
      <c r="AC991" s="19"/>
      <c r="AD991" s="19"/>
      <c r="AE991" s="19"/>
      <c r="AF991" s="19"/>
      <c r="AG991" s="19"/>
      <c r="AH991" s="19"/>
      <c r="AI991" s="19"/>
      <c r="AJ991" s="19"/>
      <c r="AK991" s="19"/>
      <c r="AL991" s="19"/>
      <c r="AM991" s="19"/>
      <c r="AN991" s="19"/>
      <c r="AO991" s="19"/>
      <c r="AP991" s="19"/>
      <c r="AQ991" s="19"/>
      <c r="AR991" s="19"/>
      <c r="AS991" s="19"/>
      <c r="AT991" s="19"/>
      <c r="AU991" s="19"/>
      <c r="AV991" s="19"/>
      <c r="AW991" s="19"/>
      <c r="AX991" s="19"/>
    </row>
    <row r="992">
      <c r="B992" s="7" t="s">
        <v>15</v>
      </c>
      <c r="C992" s="19"/>
      <c r="D992" s="19"/>
      <c r="E992" s="19"/>
      <c r="F992" s="19"/>
      <c r="G992" s="19"/>
      <c r="H992" s="19"/>
      <c r="I992" s="19"/>
      <c r="J992" s="19"/>
      <c r="K992" s="19"/>
      <c r="L992" s="19"/>
      <c r="M992" s="19"/>
      <c r="N992" s="19"/>
      <c r="O992" s="19"/>
      <c r="P992" s="19"/>
      <c r="Q992" s="19"/>
      <c r="R992" s="19"/>
      <c r="S992" s="19"/>
      <c r="T992" s="19"/>
      <c r="U992" s="19"/>
      <c r="V992" s="19"/>
      <c r="W992" s="19"/>
      <c r="X992" s="19"/>
      <c r="Y992" s="19"/>
      <c r="Z992" s="19"/>
      <c r="AA992" s="19"/>
      <c r="AB992" s="19"/>
      <c r="AC992" s="19"/>
      <c r="AD992" s="19"/>
      <c r="AE992" s="19"/>
      <c r="AF992" s="19"/>
      <c r="AG992" s="19"/>
      <c r="AH992" s="19"/>
      <c r="AI992" s="19"/>
      <c r="AJ992" s="19"/>
      <c r="AK992" s="19"/>
      <c r="AL992" s="19"/>
      <c r="AM992" s="19"/>
      <c r="AN992" s="19"/>
      <c r="AO992" s="19"/>
      <c r="AP992" s="19"/>
      <c r="AQ992" s="19"/>
      <c r="AR992" s="19"/>
      <c r="AS992" s="19"/>
      <c r="AT992" s="19"/>
      <c r="AU992" s="19"/>
      <c r="AV992" s="19"/>
      <c r="AW992" s="19"/>
      <c r="AX992" s="19"/>
    </row>
    <row r="993">
      <c r="B993" s="23" t="s">
        <v>79</v>
      </c>
      <c r="C993" s="19"/>
      <c r="D993" s="19"/>
      <c r="E993" s="19"/>
      <c r="F993" s="19"/>
      <c r="G993" s="19"/>
      <c r="H993" s="19"/>
      <c r="I993" s="19"/>
      <c r="J993" s="19"/>
      <c r="K993" s="19"/>
      <c r="L993" s="19"/>
      <c r="M993" s="19"/>
      <c r="N993" s="19"/>
      <c r="O993" s="19"/>
      <c r="P993" s="19"/>
      <c r="Q993" s="19"/>
      <c r="R993" s="19"/>
      <c r="S993" s="19"/>
      <c r="T993" s="19"/>
      <c r="U993" s="19"/>
      <c r="V993" s="19"/>
      <c r="W993" s="19"/>
      <c r="X993" s="19"/>
      <c r="Y993" s="19"/>
      <c r="Z993" s="19"/>
      <c r="AA993" s="19"/>
      <c r="AB993" s="19"/>
      <c r="AC993" s="19"/>
      <c r="AD993" s="19"/>
      <c r="AE993" s="19"/>
      <c r="AF993" s="19"/>
      <c r="AG993" s="19"/>
      <c r="AH993" s="19"/>
      <c r="AI993" s="19"/>
      <c r="AJ993" s="19"/>
      <c r="AK993" s="19"/>
      <c r="AL993" s="19"/>
      <c r="AM993" s="19"/>
      <c r="AN993" s="19"/>
      <c r="AO993" s="19"/>
      <c r="AP993" s="19"/>
      <c r="AQ993" s="19"/>
      <c r="AR993" s="19"/>
      <c r="AS993" s="19"/>
      <c r="AT993" s="19"/>
      <c r="AU993" s="19"/>
      <c r="AV993" s="19"/>
      <c r="AW993" s="19"/>
      <c r="AX993" s="19"/>
    </row>
    <row r="994">
      <c r="B994" t="s">
        <v>418</v>
      </c>
      <c r="C994" s="19" t="n">
        <v>0.443724576997578</v>
      </c>
      <c r="D994" s="19" t="n">
        <v>0.251058147983724</v>
      </c>
      <c r="E994" s="19" t="n">
        <v>0.345878907665687</v>
      </c>
      <c r="F994" s="19" t="n">
        <v>0.424208241439783</v>
      </c>
      <c r="G994" s="19" t="n">
        <v>0.459747752067791</v>
      </c>
      <c r="H994" s="19" t="n">
        <v>0.527694291056718</v>
      </c>
      <c r="I994" s="19" t="n">
        <v>0.596734311929722</v>
      </c>
      <c r="J994" s="19"/>
      <c r="K994" s="19" t="n">
        <v>0.413935396359717</v>
      </c>
      <c r="L994" s="19" t="n">
        <v>0.472234197009963</v>
      </c>
      <c r="M994" s="19"/>
      <c r="N994" s="19" t="n">
        <v>0.337232802370002</v>
      </c>
      <c r="O994" s="19" t="n">
        <v>0.54675135195608</v>
      </c>
      <c r="P994" s="19" t="n">
        <v>0.419255404123319</v>
      </c>
      <c r="Q994" s="19" t="n">
        <v>0.455583525979601</v>
      </c>
      <c r="R994" s="19" t="n">
        <v>0.557068974123233</v>
      </c>
      <c r="S994" s="19" t="n">
        <v>0.341159038991255</v>
      </c>
      <c r="T994" s="19" t="n">
        <v>0.390780606525722</v>
      </c>
      <c r="U994" s="19" t="n">
        <v>0.410747676429753</v>
      </c>
      <c r="V994" s="19" t="n">
        <v>0.442392938664028</v>
      </c>
      <c r="W994" s="19" t="n">
        <v>0.50496751636565</v>
      </c>
      <c r="X994" s="19" t="n">
        <v>0.481515095878929</v>
      </c>
      <c r="Y994" s="19" t="n">
        <v>0.509280845338955</v>
      </c>
      <c r="Z994" s="19"/>
      <c r="AA994" s="19" t="n">
        <v>0.49871780316748</v>
      </c>
      <c r="AB994" s="19" t="n">
        <v>0.47519784286032</v>
      </c>
      <c r="AC994" s="19" t="n">
        <v>0.402394039463835</v>
      </c>
      <c r="AD994" s="19" t="n">
        <v>0.383765463221441</v>
      </c>
      <c r="AE994" s="19"/>
      <c r="AF994" s="19" t="n">
        <v>0.267606085533027</v>
      </c>
      <c r="AG994" s="19" t="n">
        <v>0.555652933361938</v>
      </c>
      <c r="AH994" s="19" t="n">
        <v>0.524091605592492</v>
      </c>
      <c r="AI994" s="19" t="n">
        <v>0.219000009108836</v>
      </c>
      <c r="AJ994" s="19" t="n">
        <v>0.22238175547086</v>
      </c>
      <c r="AK994" s="19" t="n">
        <v>0.364382692579152</v>
      </c>
      <c r="AL994" s="19" t="n">
        <v>0.331962341835898</v>
      </c>
      <c r="AM994" s="19" t="n">
        <v>0</v>
      </c>
      <c r="AN994" s="19" t="n">
        <v>0.384827281850343</v>
      </c>
      <c r="AO994" s="19" t="n">
        <v>0.375434058538376</v>
      </c>
      <c r="AP994" s="19" t="n">
        <v>0.371635727261135</v>
      </c>
      <c r="AQ994" s="19" t="n">
        <v>0.461884498373172</v>
      </c>
      <c r="AR994" s="19" t="n">
        <v>0.589717036086565</v>
      </c>
      <c r="AS994" s="19" t="n">
        <v>0.411105500282174</v>
      </c>
      <c r="AT994" s="19" t="n">
        <v>0</v>
      </c>
      <c r="AU994" s="19" t="n">
        <v>0.504380017574563</v>
      </c>
      <c r="AV994" s="19" t="n">
        <v>0.354825079797889</v>
      </c>
      <c r="AW994" s="19" t="n">
        <v>0.294727388085214</v>
      </c>
      <c r="AX994" s="19" t="n">
        <v>0.277914084528257</v>
      </c>
    </row>
    <row r="995">
      <c r="B995" t="s">
        <v>419</v>
      </c>
      <c r="C995" s="19" t="n">
        <v>0.394301369996253</v>
      </c>
      <c r="D995" s="19" t="n">
        <v>0.315118032271802</v>
      </c>
      <c r="E995" s="19" t="n">
        <v>0.333902307659134</v>
      </c>
      <c r="F995" s="19" t="n">
        <v>0.344875172311182</v>
      </c>
      <c r="G995" s="19" t="n">
        <v>0.389677328982034</v>
      </c>
      <c r="H995" s="19" t="n">
        <v>0.496274426718654</v>
      </c>
      <c r="I995" s="19" t="n">
        <v>0.470991960006058</v>
      </c>
      <c r="J995" s="19"/>
      <c r="K995" s="19" t="n">
        <v>0.360316063665628</v>
      </c>
      <c r="L995" s="19" t="n">
        <v>0.427817614499894</v>
      </c>
      <c r="M995" s="19"/>
      <c r="N995" s="19" t="n">
        <v>0.38401402943041</v>
      </c>
      <c r="O995" s="19" t="n">
        <v>0.445425486200424</v>
      </c>
      <c r="P995" s="19" t="n">
        <v>0.427548564394081</v>
      </c>
      <c r="Q995" s="19" t="n">
        <v>0.397297507447528</v>
      </c>
      <c r="R995" s="19" t="n">
        <v>0.43915446841603</v>
      </c>
      <c r="S995" s="19" t="n">
        <v>0.324863134943936</v>
      </c>
      <c r="T995" s="19" t="n">
        <v>0.338579528473715</v>
      </c>
      <c r="U995" s="19" t="n">
        <v>0.427720419825132</v>
      </c>
      <c r="V995" s="19" t="n">
        <v>0.374123986447042</v>
      </c>
      <c r="W995" s="19" t="n">
        <v>0.369546768528755</v>
      </c>
      <c r="X995" s="19" t="n">
        <v>0.378372218663176</v>
      </c>
      <c r="Y995" s="19" t="n">
        <v>0.506825382340971</v>
      </c>
      <c r="Z995" s="19"/>
      <c r="AA995" s="19" t="n">
        <v>0.462115132682069</v>
      </c>
      <c r="AB995" s="19" t="n">
        <v>0.400273869361441</v>
      </c>
      <c r="AC995" s="19" t="n">
        <v>0.351399419248222</v>
      </c>
      <c r="AD995" s="19" t="n">
        <v>0.356878389531265</v>
      </c>
      <c r="AE995" s="19"/>
      <c r="AF995" s="19" t="n">
        <v>0.25670226733747</v>
      </c>
      <c r="AG995" s="19" t="n">
        <v>0.451201868037011</v>
      </c>
      <c r="AH995" s="19" t="n">
        <v>0.401188521467773</v>
      </c>
      <c r="AI995" s="19" t="n">
        <v>0.363265899732976</v>
      </c>
      <c r="AJ995" s="19" t="n">
        <v>0.313157665684917</v>
      </c>
      <c r="AK995" s="19" t="n">
        <v>0.475276651318324</v>
      </c>
      <c r="AL995" s="19" t="n">
        <v>0.364151406167675</v>
      </c>
      <c r="AM995" s="19" t="n">
        <v>0.534445761093102</v>
      </c>
      <c r="AN995" s="19" t="n">
        <v>0.401452837483117</v>
      </c>
      <c r="AO995" s="19" t="n">
        <v>0.325958199623518</v>
      </c>
      <c r="AP995" s="19" t="n">
        <v>0.436350056531123</v>
      </c>
      <c r="AQ995" s="19" t="n">
        <v>0.327988413679145</v>
      </c>
      <c r="AR995" s="19" t="n">
        <v>0.515304081996544</v>
      </c>
      <c r="AS995" s="19" t="n">
        <v>0.385868676652674</v>
      </c>
      <c r="AT995" s="19" t="n">
        <v>0</v>
      </c>
      <c r="AU995" s="19" t="n">
        <v>0</v>
      </c>
      <c r="AV995" s="19" t="n">
        <v>0</v>
      </c>
      <c r="AW995" s="19" t="n">
        <v>0</v>
      </c>
      <c r="AX995" s="19" t="n">
        <v>0.462841763788565</v>
      </c>
    </row>
    <row r="996">
      <c r="B996" t="s">
        <v>420</v>
      </c>
      <c r="C996" s="19" t="n">
        <v>0.337400829120045</v>
      </c>
      <c r="D996" s="19" t="n">
        <v>0.281632458679374</v>
      </c>
      <c r="E996" s="19" t="n">
        <v>0.300837618618668</v>
      </c>
      <c r="F996" s="19" t="n">
        <v>0.353919871914118</v>
      </c>
      <c r="G996" s="19" t="n">
        <v>0.379138194795854</v>
      </c>
      <c r="H996" s="19" t="n">
        <v>0.36668273462402</v>
      </c>
      <c r="I996" s="19" t="n">
        <v>0.33695706048185</v>
      </c>
      <c r="J996" s="19"/>
      <c r="K996" s="19" t="n">
        <v>0.313289313589587</v>
      </c>
      <c r="L996" s="19" t="n">
        <v>0.361235075917543</v>
      </c>
      <c r="M996" s="19"/>
      <c r="N996" s="19" t="n">
        <v>0.332653135606521</v>
      </c>
      <c r="O996" s="19" t="n">
        <v>0.396842067411257</v>
      </c>
      <c r="P996" s="19" t="n">
        <v>0.344515413928314</v>
      </c>
      <c r="Q996" s="19" t="n">
        <v>0.308367696408161</v>
      </c>
      <c r="R996" s="19" t="n">
        <v>0.309409283600067</v>
      </c>
      <c r="S996" s="19" t="n">
        <v>0.274868251563623</v>
      </c>
      <c r="T996" s="19" t="n">
        <v>0.296660195037833</v>
      </c>
      <c r="U996" s="19" t="n">
        <v>0.28416627136483</v>
      </c>
      <c r="V996" s="19" t="n">
        <v>0.37736494327021</v>
      </c>
      <c r="W996" s="19" t="n">
        <v>0.342148876455554</v>
      </c>
      <c r="X996" s="19" t="n">
        <v>0.43332602037995</v>
      </c>
      <c r="Y996" s="19" t="n">
        <v>0.280922108921713</v>
      </c>
      <c r="Z996" s="19"/>
      <c r="AA996" s="19" t="n">
        <v>0.376684766773674</v>
      </c>
      <c r="AB996" s="19" t="n">
        <v>0.338397124935504</v>
      </c>
      <c r="AC996" s="19" t="n">
        <v>0.311538520716786</v>
      </c>
      <c r="AD996" s="19" t="n">
        <v>0.315555416231918</v>
      </c>
      <c r="AE996" s="19"/>
      <c r="AF996" s="19" t="n">
        <v>0.26231837187527</v>
      </c>
      <c r="AG996" s="19" t="n">
        <v>0.358265645839541</v>
      </c>
      <c r="AH996" s="19" t="n">
        <v>0.403131056710961</v>
      </c>
      <c r="AI996" s="19" t="n">
        <v>0.251037997464659</v>
      </c>
      <c r="AJ996" s="19" t="n">
        <v>0.20298654337238</v>
      </c>
      <c r="AK996" s="19" t="n">
        <v>0.37521377958771</v>
      </c>
      <c r="AL996" s="19" t="n">
        <v>0.333364074437424</v>
      </c>
      <c r="AM996" s="19" t="n">
        <v>0.534445761093102</v>
      </c>
      <c r="AN996" s="19" t="n">
        <v>0.377925024261236</v>
      </c>
      <c r="AO996" s="19" t="n">
        <v>0.36209044024849</v>
      </c>
      <c r="AP996" s="19" t="n">
        <v>0.376794942737098</v>
      </c>
      <c r="AQ996" s="19" t="n">
        <v>0.275155235773198</v>
      </c>
      <c r="AR996" s="19" t="n">
        <v>0.57637238356787</v>
      </c>
      <c r="AS996" s="19" t="n">
        <v>0.329158230533333</v>
      </c>
      <c r="AT996" s="19" t="n">
        <v>0</v>
      </c>
      <c r="AU996" s="19" t="n">
        <v>0</v>
      </c>
      <c r="AV996" s="19" t="n">
        <v>0</v>
      </c>
      <c r="AW996" s="19" t="n">
        <v>0</v>
      </c>
      <c r="AX996" s="19" t="n">
        <v>0.537158236211435</v>
      </c>
    </row>
    <row r="997">
      <c r="B997" t="s">
        <v>421</v>
      </c>
      <c r="C997" s="19" t="n">
        <v>0.326430031517942</v>
      </c>
      <c r="D997" s="19" t="n">
        <v>0.331138161602385</v>
      </c>
      <c r="E997" s="19" t="n">
        <v>0.3056274732797</v>
      </c>
      <c r="F997" s="19" t="n">
        <v>0.384408193213663</v>
      </c>
      <c r="G997" s="19" t="n">
        <v>0.332768890077587</v>
      </c>
      <c r="H997" s="19" t="n">
        <v>0.355213829941963</v>
      </c>
      <c r="I997" s="19" t="n">
        <v>0.268809340434366</v>
      </c>
      <c r="J997" s="19"/>
      <c r="K997" s="19" t="n">
        <v>0.27806821113738</v>
      </c>
      <c r="L997" s="19" t="n">
        <v>0.372935530266447</v>
      </c>
      <c r="M997" s="19"/>
      <c r="N997" s="19" t="n">
        <v>0.292771328064782</v>
      </c>
      <c r="O997" s="19" t="n">
        <v>0.318069294589136</v>
      </c>
      <c r="P997" s="19" t="n">
        <v>0.309387919815415</v>
      </c>
      <c r="Q997" s="19" t="n">
        <v>0.338445105596228</v>
      </c>
      <c r="R997" s="19" t="n">
        <v>0.329725054737002</v>
      </c>
      <c r="S997" s="19" t="n">
        <v>0.322165828822072</v>
      </c>
      <c r="T997" s="19" t="n">
        <v>0.371086592335308</v>
      </c>
      <c r="U997" s="19" t="n">
        <v>0.334823203623073</v>
      </c>
      <c r="V997" s="19" t="n">
        <v>0.384360571277559</v>
      </c>
      <c r="W997" s="19" t="n">
        <v>0.267414274092314</v>
      </c>
      <c r="X997" s="19" t="n">
        <v>0.34508885933586</v>
      </c>
      <c r="Y997" s="19" t="n">
        <v>0.337394641134595</v>
      </c>
      <c r="Z997" s="19"/>
      <c r="AA997" s="19" t="n">
        <v>0.354434633071456</v>
      </c>
      <c r="AB997" s="19" t="n">
        <v>0.337211513267662</v>
      </c>
      <c r="AC997" s="19" t="n">
        <v>0.325565004068977</v>
      </c>
      <c r="AD997" s="19" t="n">
        <v>0.286526821650109</v>
      </c>
      <c r="AE997" s="19"/>
      <c r="AF997" s="19" t="n">
        <v>0.328008257831238</v>
      </c>
      <c r="AG997" s="19" t="n">
        <v>0.329457590201321</v>
      </c>
      <c r="AH997" s="19" t="n">
        <v>0.360527680499642</v>
      </c>
      <c r="AI997" s="19" t="n">
        <v>0.251959972298782</v>
      </c>
      <c r="AJ997" s="19" t="n">
        <v>0.286689445849418</v>
      </c>
      <c r="AK997" s="19" t="n">
        <v>0.36102875032818</v>
      </c>
      <c r="AL997" s="19" t="n">
        <v>0.344003391127226</v>
      </c>
      <c r="AM997" s="19" t="n">
        <v>0.534445761093102</v>
      </c>
      <c r="AN997" s="19" t="n">
        <v>0.349329239887493</v>
      </c>
      <c r="AO997" s="19" t="n">
        <v>0.31977373127772</v>
      </c>
      <c r="AP997" s="19" t="n">
        <v>0.483480237156549</v>
      </c>
      <c r="AQ997" s="19" t="n">
        <v>0.272507264853093</v>
      </c>
      <c r="AR997" s="19" t="n">
        <v>0.287042671489744</v>
      </c>
      <c r="AS997" s="19" t="n">
        <v>0.419105132501023</v>
      </c>
      <c r="AT997" s="19" t="n">
        <v>0</v>
      </c>
      <c r="AU997" s="19" t="n">
        <v>0</v>
      </c>
      <c r="AV997" s="19" t="n">
        <v>0.195491110655052</v>
      </c>
      <c r="AW997" s="19" t="n">
        <v>0</v>
      </c>
      <c r="AX997" s="19" t="n">
        <v>0.537158236211435</v>
      </c>
    </row>
    <row r="998">
      <c r="B998" t="s">
        <v>422</v>
      </c>
      <c r="C998" s="19" t="n">
        <v>0.317824454146626</v>
      </c>
      <c r="D998" s="19" t="n">
        <v>0.214202166630267</v>
      </c>
      <c r="E998" s="19" t="n">
        <v>0.253433308124265</v>
      </c>
      <c r="F998" s="19" t="n">
        <v>0.329231337716055</v>
      </c>
      <c r="G998" s="19" t="n">
        <v>0.356135270316666</v>
      </c>
      <c r="H998" s="19" t="n">
        <v>0.381126665557959</v>
      </c>
      <c r="I998" s="19" t="n">
        <v>0.355651279153776</v>
      </c>
      <c r="J998" s="19"/>
      <c r="K998" s="19" t="n">
        <v>0.35469383043672</v>
      </c>
      <c r="L998" s="19" t="n">
        <v>0.28121897663239</v>
      </c>
      <c r="M998" s="19"/>
      <c r="N998" s="19" t="n">
        <v>0.317129007192383</v>
      </c>
      <c r="O998" s="19" t="n">
        <v>0.335278174809084</v>
      </c>
      <c r="P998" s="19" t="n">
        <v>0.284568031091022</v>
      </c>
      <c r="Q998" s="19" t="n">
        <v>0.322662965270217</v>
      </c>
      <c r="R998" s="19" t="n">
        <v>0.308283975542552</v>
      </c>
      <c r="S998" s="19" t="n">
        <v>0.329000676752576</v>
      </c>
      <c r="T998" s="19" t="n">
        <v>0.312778118297047</v>
      </c>
      <c r="U998" s="19" t="n">
        <v>0.335091711729969</v>
      </c>
      <c r="V998" s="19" t="n">
        <v>0.314311169744836</v>
      </c>
      <c r="W998" s="19" t="n">
        <v>0.315092885774931</v>
      </c>
      <c r="X998" s="19" t="n">
        <v>0.328647174052301</v>
      </c>
      <c r="Y998" s="19" t="n">
        <v>0.301453056211341</v>
      </c>
      <c r="Z998" s="19"/>
      <c r="AA998" s="19" t="n">
        <v>0.417178808275066</v>
      </c>
      <c r="AB998" s="19" t="n">
        <v>0.335791704687625</v>
      </c>
      <c r="AC998" s="19" t="n">
        <v>0.256739499596126</v>
      </c>
      <c r="AD998" s="19" t="n">
        <v>0.246165761209381</v>
      </c>
      <c r="AE998" s="19"/>
      <c r="AF998" s="19" t="n">
        <v>0.249070073735042</v>
      </c>
      <c r="AG998" s="19" t="n">
        <v>0.356013682635776</v>
      </c>
      <c r="AH998" s="19" t="n">
        <v>0.390567668575419</v>
      </c>
      <c r="AI998" s="19" t="n">
        <v>0.293094775115972</v>
      </c>
      <c r="AJ998" s="19" t="n">
        <v>0.197622290587393</v>
      </c>
      <c r="AK998" s="19" t="n">
        <v>0.384485876317627</v>
      </c>
      <c r="AL998" s="19" t="n">
        <v>0.21659990026255</v>
      </c>
      <c r="AM998" s="19" t="n">
        <v>1</v>
      </c>
      <c r="AN998" s="19" t="n">
        <v>0.365358520804301</v>
      </c>
      <c r="AO998" s="19" t="n">
        <v>0.216412161121268</v>
      </c>
      <c r="AP998" s="19" t="n">
        <v>0.198978022288028</v>
      </c>
      <c r="AQ998" s="19" t="n">
        <v>0.337542865480684</v>
      </c>
      <c r="AR998" s="19" t="n">
        <v>0.289968224693906</v>
      </c>
      <c r="AS998" s="19" t="n">
        <v>0.183448768962794</v>
      </c>
      <c r="AT998" s="19" t="n">
        <v>0.296096190633258</v>
      </c>
      <c r="AU998" s="19" t="n">
        <v>0</v>
      </c>
      <c r="AV998" s="19" t="n">
        <v>0.584667341249889</v>
      </c>
      <c r="AW998" s="19" t="n">
        <v>0.323798654447605</v>
      </c>
      <c r="AX998" s="19" t="n">
        <v>0</v>
      </c>
    </row>
    <row r="999">
      <c r="B999" t="s">
        <v>423</v>
      </c>
      <c r="C999" s="19" t="n">
        <v>0.229747194274549</v>
      </c>
      <c r="D999" s="19" t="n">
        <v>0.292611029259184</v>
      </c>
      <c r="E999" s="19" t="n">
        <v>0.21988402584935</v>
      </c>
      <c r="F999" s="19" t="n">
        <v>0.227363950403942</v>
      </c>
      <c r="G999" s="19" t="n">
        <v>0.254877197964123</v>
      </c>
      <c r="H999" s="19" t="n">
        <v>0.229109760706283</v>
      </c>
      <c r="I999" s="19" t="n">
        <v>0.17826010526802</v>
      </c>
      <c r="J999" s="19"/>
      <c r="K999" s="19" t="n">
        <v>0.177500830480899</v>
      </c>
      <c r="L999" s="19" t="n">
        <v>0.280910011195871</v>
      </c>
      <c r="M999" s="19"/>
      <c r="N999" s="19" t="n">
        <v>0.196206307470111</v>
      </c>
      <c r="O999" s="19" t="n">
        <v>0.238584876881121</v>
      </c>
      <c r="P999" s="19" t="n">
        <v>0.298140307398739</v>
      </c>
      <c r="Q999" s="19" t="n">
        <v>0.209873079228449</v>
      </c>
      <c r="R999" s="19" t="n">
        <v>0.262765110424102</v>
      </c>
      <c r="S999" s="19" t="n">
        <v>0.224567897206941</v>
      </c>
      <c r="T999" s="19" t="n">
        <v>0.234017286323653</v>
      </c>
      <c r="U999" s="19" t="n">
        <v>0.25241659063037</v>
      </c>
      <c r="V999" s="19" t="n">
        <v>0.223346138387422</v>
      </c>
      <c r="W999" s="19" t="n">
        <v>0.190462731767468</v>
      </c>
      <c r="X999" s="19" t="n">
        <v>0.228803466281121</v>
      </c>
      <c r="Y999" s="19" t="n">
        <v>0.265530869764386</v>
      </c>
      <c r="Z999" s="19"/>
      <c r="AA999" s="19" t="n">
        <v>0.191179904921227</v>
      </c>
      <c r="AB999" s="19" t="n">
        <v>0.235055064408125</v>
      </c>
      <c r="AC999" s="19" t="n">
        <v>0.246490176736434</v>
      </c>
      <c r="AD999" s="19" t="n">
        <v>0.251060475109658</v>
      </c>
      <c r="AE999" s="19"/>
      <c r="AF999" s="19" t="n">
        <v>0.256826958457277</v>
      </c>
      <c r="AG999" s="19" t="n">
        <v>0.194044695562273</v>
      </c>
      <c r="AH999" s="19" t="n">
        <v>0.322143244345204</v>
      </c>
      <c r="AI999" s="19" t="n">
        <v>0.153097965615049</v>
      </c>
      <c r="AJ999" s="19" t="n">
        <v>0.17880122353778</v>
      </c>
      <c r="AK999" s="19" t="n">
        <v>0.229890356829839</v>
      </c>
      <c r="AL999" s="19" t="n">
        <v>0.25268663159842</v>
      </c>
      <c r="AM999" s="19" t="n">
        <v>0</v>
      </c>
      <c r="AN999" s="19" t="n">
        <v>0.281891110137764</v>
      </c>
      <c r="AO999" s="19" t="n">
        <v>0.300858559758068</v>
      </c>
      <c r="AP999" s="19" t="n">
        <v>0.361711841699719</v>
      </c>
      <c r="AQ999" s="19" t="n">
        <v>0.222884678097792</v>
      </c>
      <c r="AR999" s="19" t="n">
        <v>0.302659184778141</v>
      </c>
      <c r="AS999" s="19" t="n">
        <v>0.199257802006401</v>
      </c>
      <c r="AT999" s="19" t="n">
        <v>0</v>
      </c>
      <c r="AU999" s="19" t="n">
        <v>0.495619982425437</v>
      </c>
      <c r="AV999" s="19" t="n">
        <v>0.228232715694206</v>
      </c>
      <c r="AW999" s="19" t="n">
        <v>0.294727388085214</v>
      </c>
      <c r="AX999" s="19" t="n">
        <v>0.259244151683178</v>
      </c>
    </row>
    <row r="1000">
      <c r="B1000" t="s">
        <v>424</v>
      </c>
      <c r="C1000" s="19" t="n">
        <v>0.195480670160136</v>
      </c>
      <c r="D1000" s="19" t="n">
        <v>0.223275573292772</v>
      </c>
      <c r="E1000" s="19" t="n">
        <v>0.198155175733222</v>
      </c>
      <c r="F1000" s="19" t="n">
        <v>0.256061336921599</v>
      </c>
      <c r="G1000" s="19" t="n">
        <v>0.218336231309178</v>
      </c>
      <c r="H1000" s="19" t="n">
        <v>0.169776683574668</v>
      </c>
      <c r="I1000" s="19" t="n">
        <v>0.124580034548177</v>
      </c>
      <c r="J1000" s="19"/>
      <c r="K1000" s="19" t="n">
        <v>0.151730299887442</v>
      </c>
      <c r="L1000" s="19" t="n">
        <v>0.238326672282259</v>
      </c>
      <c r="M1000" s="19"/>
      <c r="N1000" s="19" t="n">
        <v>0.187253126622344</v>
      </c>
      <c r="O1000" s="19" t="n">
        <v>0.189062748512184</v>
      </c>
      <c r="P1000" s="19" t="n">
        <v>0.241515961689312</v>
      </c>
      <c r="Q1000" s="19" t="n">
        <v>0.192415720586615</v>
      </c>
      <c r="R1000" s="19" t="n">
        <v>0.225009864834289</v>
      </c>
      <c r="S1000" s="19" t="n">
        <v>0.221117257539374</v>
      </c>
      <c r="T1000" s="19" t="n">
        <v>0.146794263985039</v>
      </c>
      <c r="U1000" s="19" t="n">
        <v>0.182528548104967</v>
      </c>
      <c r="V1000" s="19" t="n">
        <v>0.179590527987221</v>
      </c>
      <c r="W1000" s="19" t="n">
        <v>0.15938738774585</v>
      </c>
      <c r="X1000" s="19" t="n">
        <v>0.21065225429971</v>
      </c>
      <c r="Y1000" s="19" t="n">
        <v>0.29136378837443</v>
      </c>
      <c r="Z1000" s="19"/>
      <c r="AA1000" s="19" t="n">
        <v>0.215305190100802</v>
      </c>
      <c r="AB1000" s="19" t="n">
        <v>0.189751573013996</v>
      </c>
      <c r="AC1000" s="19" t="n">
        <v>0.171269881233337</v>
      </c>
      <c r="AD1000" s="19" t="n">
        <v>0.202310659427912</v>
      </c>
      <c r="AE1000" s="19"/>
      <c r="AF1000" s="19" t="n">
        <v>0.186192881753215</v>
      </c>
      <c r="AG1000" s="19" t="n">
        <v>0.160073104861163</v>
      </c>
      <c r="AH1000" s="19" t="n">
        <v>0.202419690063898</v>
      </c>
      <c r="AI1000" s="19" t="n">
        <v>0.109998918035583</v>
      </c>
      <c r="AJ1000" s="19" t="n">
        <v>0.126749960161895</v>
      </c>
      <c r="AK1000" s="19" t="n">
        <v>0.356661611814353</v>
      </c>
      <c r="AL1000" s="19" t="n">
        <v>0.290043797764992</v>
      </c>
      <c r="AM1000" s="19" t="n">
        <v>0</v>
      </c>
      <c r="AN1000" s="19" t="n">
        <v>0.246664705449733</v>
      </c>
      <c r="AO1000" s="19" t="n">
        <v>0.259202169543787</v>
      </c>
      <c r="AP1000" s="19" t="n">
        <v>0.300112427998846</v>
      </c>
      <c r="AQ1000" s="19" t="n">
        <v>0.213296602775957</v>
      </c>
      <c r="AR1000" s="19" t="n">
        <v>0.19680000663089</v>
      </c>
      <c r="AS1000" s="19" t="n">
        <v>0</v>
      </c>
      <c r="AT1000" s="19" t="n">
        <v>0</v>
      </c>
      <c r="AU1000" s="19" t="n">
        <v>0</v>
      </c>
      <c r="AV1000" s="19" t="n">
        <v>0.392591767067897</v>
      </c>
      <c r="AW1000" s="19" t="n">
        <v>0</v>
      </c>
      <c r="AX1000" s="19" t="n">
        <v>0.259244151683178</v>
      </c>
    </row>
    <row r="1001">
      <c r="B1001" t="s">
        <v>425</v>
      </c>
      <c r="C1001" s="19" t="n">
        <v>0.132557772772304</v>
      </c>
      <c r="D1001" s="19" t="n">
        <v>0.157077751096899</v>
      </c>
      <c r="E1001" s="19" t="n">
        <v>0.172902679548125</v>
      </c>
      <c r="F1001" s="19" t="n">
        <v>0.170370505860734</v>
      </c>
      <c r="G1001" s="19" t="n">
        <v>0.134553606427254</v>
      </c>
      <c r="H1001" s="19" t="n">
        <v>0.109832400679841</v>
      </c>
      <c r="I1001" s="19" t="n">
        <v>0.0665992279863322</v>
      </c>
      <c r="J1001" s="19"/>
      <c r="K1001" s="19" t="n">
        <v>0.11857573372728</v>
      </c>
      <c r="L1001" s="19" t="n">
        <v>0.146318270823797</v>
      </c>
      <c r="M1001" s="19"/>
      <c r="N1001" s="19" t="n">
        <v>0.157229992830659</v>
      </c>
      <c r="O1001" s="19" t="n">
        <v>0.154732294786086</v>
      </c>
      <c r="P1001" s="19" t="n">
        <v>0.0965389832453521</v>
      </c>
      <c r="Q1001" s="19" t="n">
        <v>0.136587378044025</v>
      </c>
      <c r="R1001" s="19" t="n">
        <v>0.185292951522911</v>
      </c>
      <c r="S1001" s="19" t="n">
        <v>0.151870558364677</v>
      </c>
      <c r="T1001" s="19" t="n">
        <v>0.0973481971195242</v>
      </c>
      <c r="U1001" s="19" t="n">
        <v>0.0909195760761934</v>
      </c>
      <c r="V1001" s="19" t="n">
        <v>0.129681765308225</v>
      </c>
      <c r="W1001" s="19" t="n">
        <v>0.0636815173460726</v>
      </c>
      <c r="X1001" s="19" t="n">
        <v>0.176534033524147</v>
      </c>
      <c r="Y1001" s="19" t="n">
        <v>0.116890360926744</v>
      </c>
      <c r="Z1001" s="19"/>
      <c r="AA1001" s="19" t="n">
        <v>0.13557842521339</v>
      </c>
      <c r="AB1001" s="19" t="n">
        <v>0.130005151660323</v>
      </c>
      <c r="AC1001" s="19" t="n">
        <v>0.164613515383168</v>
      </c>
      <c r="AD1001" s="19" t="n">
        <v>0.105180951096991</v>
      </c>
      <c r="AE1001" s="19"/>
      <c r="AF1001" s="19" t="n">
        <v>0.182375018340843</v>
      </c>
      <c r="AG1001" s="19" t="n">
        <v>0.0903729117972679</v>
      </c>
      <c r="AH1001" s="19" t="n">
        <v>0.179241233591886</v>
      </c>
      <c r="AI1001" s="19" t="n">
        <v>0.152358348566586</v>
      </c>
      <c r="AJ1001" s="19" t="n">
        <v>0.137819462129737</v>
      </c>
      <c r="AK1001" s="19" t="n">
        <v>0.15272231557657</v>
      </c>
      <c r="AL1001" s="19" t="n">
        <v>0.171906852888011</v>
      </c>
      <c r="AM1001" s="19" t="n">
        <v>1</v>
      </c>
      <c r="AN1001" s="19" t="n">
        <v>0.156503141855972</v>
      </c>
      <c r="AO1001" s="19" t="n">
        <v>0.111196513598613</v>
      </c>
      <c r="AP1001" s="19" t="n">
        <v>0.312962868647553</v>
      </c>
      <c r="AQ1001" s="19" t="n">
        <v>0.130569756092402</v>
      </c>
      <c r="AR1001" s="19" t="n">
        <v>0.481566916837462</v>
      </c>
      <c r="AS1001" s="19" t="n">
        <v>0.400870872182013</v>
      </c>
      <c r="AT1001" s="19" t="n">
        <v>0</v>
      </c>
      <c r="AU1001" s="19" t="n">
        <v>0</v>
      </c>
      <c r="AV1001" s="19" t="n">
        <v>0</v>
      </c>
      <c r="AW1001" s="19" t="n">
        <v>0.323798654447605</v>
      </c>
      <c r="AX1001" s="19" t="n">
        <v>0</v>
      </c>
    </row>
    <row r="1002">
      <c r="B1002" t="s">
        <v>426</v>
      </c>
      <c r="C1002" s="19" t="n">
        <v>0.108989440262438</v>
      </c>
      <c r="D1002" s="19" t="n">
        <v>0.128555813334282</v>
      </c>
      <c r="E1002" s="19" t="n">
        <v>0.11828979131387</v>
      </c>
      <c r="F1002" s="19" t="n">
        <v>0.103357060449554</v>
      </c>
      <c r="G1002" s="19" t="n">
        <v>0.0908980536418559</v>
      </c>
      <c r="H1002" s="19" t="n">
        <v>0.0900379053870808</v>
      </c>
      <c r="I1002" s="19" t="n">
        <v>0.120499220695964</v>
      </c>
      <c r="J1002" s="19"/>
      <c r="K1002" s="19" t="n">
        <v>0.131427311071809</v>
      </c>
      <c r="L1002" s="19" t="n">
        <v>0.0872168613307166</v>
      </c>
      <c r="M1002" s="19"/>
      <c r="N1002" s="19" t="n">
        <v>0.140705711634659</v>
      </c>
      <c r="O1002" s="19" t="n">
        <v>0.123826930859614</v>
      </c>
      <c r="P1002" s="19" t="n">
        <v>0.108054376933918</v>
      </c>
      <c r="Q1002" s="19" t="n">
        <v>0.0951170437608974</v>
      </c>
      <c r="R1002" s="19" t="n">
        <v>0.106009446055863</v>
      </c>
      <c r="S1002" s="19" t="n">
        <v>0.102228022448614</v>
      </c>
      <c r="T1002" s="19" t="n">
        <v>0.110265666623159</v>
      </c>
      <c r="U1002" s="19" t="n">
        <v>0.0910021359861214</v>
      </c>
      <c r="V1002" s="19" t="n">
        <v>0.113302479237233</v>
      </c>
      <c r="W1002" s="19" t="n">
        <v>0.0659107115096482</v>
      </c>
      <c r="X1002" s="19" t="n">
        <v>0.111537288706994</v>
      </c>
      <c r="Y1002" s="19" t="n">
        <v>0.0980546744388786</v>
      </c>
      <c r="Z1002" s="19"/>
      <c r="AA1002" s="19" t="n">
        <v>0.141291600445243</v>
      </c>
      <c r="AB1002" s="19" t="n">
        <v>0.0896278769003272</v>
      </c>
      <c r="AC1002" s="19" t="n">
        <v>0.116585331373275</v>
      </c>
      <c r="AD1002" s="19" t="n">
        <v>0.0866118262679356</v>
      </c>
      <c r="AE1002" s="19"/>
      <c r="AF1002" s="19" t="n">
        <v>0.122782562586165</v>
      </c>
      <c r="AG1002" s="19" t="n">
        <v>0.0959745953212982</v>
      </c>
      <c r="AH1002" s="19" t="n">
        <v>0.102454526331953</v>
      </c>
      <c r="AI1002" s="19" t="n">
        <v>0.176763396357091</v>
      </c>
      <c r="AJ1002" s="19" t="n">
        <v>0.144048284672201</v>
      </c>
      <c r="AK1002" s="19" t="n">
        <v>0.0969776125152525</v>
      </c>
      <c r="AL1002" s="19" t="n">
        <v>0.115719836633827</v>
      </c>
      <c r="AM1002" s="19" t="n">
        <v>0</v>
      </c>
      <c r="AN1002" s="19" t="n">
        <v>0.106229212804412</v>
      </c>
      <c r="AO1002" s="19" t="n">
        <v>0.0754510472059933</v>
      </c>
      <c r="AP1002" s="19" t="n">
        <v>0.207981965594451</v>
      </c>
      <c r="AQ1002" s="19" t="n">
        <v>0.102751895849812</v>
      </c>
      <c r="AR1002" s="19" t="n">
        <v>0.100638579105013</v>
      </c>
      <c r="AS1002" s="19" t="n">
        <v>0.198493579380999</v>
      </c>
      <c r="AT1002" s="19" t="n">
        <v>0</v>
      </c>
      <c r="AU1002" s="19" t="n">
        <v>1</v>
      </c>
      <c r="AV1002" s="19" t="n">
        <v>0</v>
      </c>
      <c r="AW1002" s="19" t="n">
        <v>0.676201345552395</v>
      </c>
      <c r="AX1002" s="19" t="n">
        <v>0</v>
      </c>
    </row>
    <row r="1003">
      <c r="B1003" t="s">
        <v>427</v>
      </c>
      <c r="C1003" s="19" t="n">
        <v>0.1035425313298</v>
      </c>
      <c r="D1003" s="19" t="n">
        <v>0.173025315609027</v>
      </c>
      <c r="E1003" s="19" t="n">
        <v>0.17949279778892</v>
      </c>
      <c r="F1003" s="19" t="n">
        <v>0.15538479427838</v>
      </c>
      <c r="G1003" s="19" t="n">
        <v>0.0786314269822062</v>
      </c>
      <c r="H1003" s="19" t="n">
        <v>0.0472810856370756</v>
      </c>
      <c r="I1003" s="19" t="n">
        <v>0.0119904017968208</v>
      </c>
      <c r="J1003" s="19"/>
      <c r="K1003" s="19" t="n">
        <v>0.109988158515768</v>
      </c>
      <c r="L1003" s="19" t="n">
        <v>0.0973575717822563</v>
      </c>
      <c r="M1003" s="19"/>
      <c r="N1003" s="19" t="n">
        <v>0.178978749539758</v>
      </c>
      <c r="O1003" s="19" t="n">
        <v>0.0686388460826154</v>
      </c>
      <c r="P1003" s="19" t="n">
        <v>0.100929290899175</v>
      </c>
      <c r="Q1003" s="19" t="n">
        <v>0.104108137411116</v>
      </c>
      <c r="R1003" s="19" t="n">
        <v>0.0807831428977161</v>
      </c>
      <c r="S1003" s="19" t="n">
        <v>0.118656241150455</v>
      </c>
      <c r="T1003" s="19" t="n">
        <v>0.0838940674509071</v>
      </c>
      <c r="U1003" s="19" t="n">
        <v>0.082074978895534</v>
      </c>
      <c r="V1003" s="19" t="n">
        <v>0.0884651133682587</v>
      </c>
      <c r="W1003" s="19" t="n">
        <v>0.0360684857910388</v>
      </c>
      <c r="X1003" s="19" t="n">
        <v>0.163179802649587</v>
      </c>
      <c r="Y1003" s="19" t="n">
        <v>0.156034712822156</v>
      </c>
      <c r="Z1003" s="19"/>
      <c r="AA1003" s="19" t="n">
        <v>0.110681587218404</v>
      </c>
      <c r="AB1003" s="19" t="n">
        <v>0.106854093918583</v>
      </c>
      <c r="AC1003" s="19" t="n">
        <v>0.119338032002589</v>
      </c>
      <c r="AD1003" s="19" t="n">
        <v>0.0811212080720132</v>
      </c>
      <c r="AE1003" s="19"/>
      <c r="AF1003" s="19" t="n">
        <v>0.191318360857329</v>
      </c>
      <c r="AG1003" s="19" t="n">
        <v>0.039977353923428</v>
      </c>
      <c r="AH1003" s="19" t="n">
        <v>0.0859522386729517</v>
      </c>
      <c r="AI1003" s="19" t="n">
        <v>0.243424237783246</v>
      </c>
      <c r="AJ1003" s="19" t="n">
        <v>0.0759822341119732</v>
      </c>
      <c r="AK1003" s="19" t="n">
        <v>0.194988389041309</v>
      </c>
      <c r="AL1003" s="19" t="n">
        <v>0.190070628294277</v>
      </c>
      <c r="AM1003" s="19" t="n">
        <v>0.534445761093102</v>
      </c>
      <c r="AN1003" s="19" t="n">
        <v>0.130263179116566</v>
      </c>
      <c r="AO1003" s="19" t="n">
        <v>0.12798526163202</v>
      </c>
      <c r="AP1003" s="19" t="n">
        <v>0.19879377948815</v>
      </c>
      <c r="AQ1003" s="19" t="n">
        <v>0.0814636987368285</v>
      </c>
      <c r="AR1003" s="19" t="n">
        <v>0</v>
      </c>
      <c r="AS1003" s="19" t="n">
        <v>0.186568259757407</v>
      </c>
      <c r="AT1003" s="19" t="n">
        <v>0.296096190633258</v>
      </c>
      <c r="AU1003" s="19" t="n">
        <v>0</v>
      </c>
      <c r="AV1003" s="19" t="n">
        <v>0.583057795492095</v>
      </c>
      <c r="AW1003" s="19" t="n">
        <v>0.381473957467181</v>
      </c>
      <c r="AX1003" s="19" t="n">
        <v>0.259244151683178</v>
      </c>
    </row>
    <row r="1004">
      <c r="B1004" t="s">
        <v>428</v>
      </c>
      <c r="C1004" s="19" t="n">
        <v>0.102811564972494</v>
      </c>
      <c r="D1004" s="19" t="n">
        <v>0.149856124625949</v>
      </c>
      <c r="E1004" s="19" t="n">
        <v>0.206876706325162</v>
      </c>
      <c r="F1004" s="19" t="n">
        <v>0.136705522246827</v>
      </c>
      <c r="G1004" s="19" t="n">
        <v>0.0634938493199264</v>
      </c>
      <c r="H1004" s="19" t="n">
        <v>0.0374377321646376</v>
      </c>
      <c r="I1004" s="19" t="n">
        <v>0.0355624750780063</v>
      </c>
      <c r="J1004" s="19"/>
      <c r="K1004" s="19" t="n">
        <v>0.111613441298932</v>
      </c>
      <c r="L1004" s="19" t="n">
        <v>0.0943284958326151</v>
      </c>
      <c r="M1004" s="19"/>
      <c r="N1004" s="19" t="n">
        <v>0.140217205826939</v>
      </c>
      <c r="O1004" s="19" t="n">
        <v>0.0505563713282113</v>
      </c>
      <c r="P1004" s="19" t="n">
        <v>0.0896389026867803</v>
      </c>
      <c r="Q1004" s="19" t="n">
        <v>0.0797513906588096</v>
      </c>
      <c r="R1004" s="19" t="n">
        <v>0.136357651793944</v>
      </c>
      <c r="S1004" s="19" t="n">
        <v>0.0930476522528954</v>
      </c>
      <c r="T1004" s="19" t="n">
        <v>0.12499015153173</v>
      </c>
      <c r="U1004" s="19" t="n">
        <v>0.140295159767491</v>
      </c>
      <c r="V1004" s="19" t="n">
        <v>0.125779831048611</v>
      </c>
      <c r="W1004" s="19" t="n">
        <v>0.0763428214048068</v>
      </c>
      <c r="X1004" s="19" t="n">
        <v>0.114437724433528</v>
      </c>
      <c r="Y1004" s="19" t="n">
        <v>0.0768290419083352</v>
      </c>
      <c r="Z1004" s="19"/>
      <c r="AA1004" s="19" t="n">
        <v>0.113289996013867</v>
      </c>
      <c r="AB1004" s="19" t="n">
        <v>0.101586845243158</v>
      </c>
      <c r="AC1004" s="19" t="n">
        <v>0.11772290750533</v>
      </c>
      <c r="AD1004" s="19" t="n">
        <v>0.0822563561492599</v>
      </c>
      <c r="AE1004" s="19"/>
      <c r="AF1004" s="19" t="n">
        <v>0.174332465459054</v>
      </c>
      <c r="AG1004" s="19" t="n">
        <v>0.0495818245972909</v>
      </c>
      <c r="AH1004" s="19" t="n">
        <v>0.12429121537765</v>
      </c>
      <c r="AI1004" s="19" t="n">
        <v>0.177962977956658</v>
      </c>
      <c r="AJ1004" s="19" t="n">
        <v>0.147006440428379</v>
      </c>
      <c r="AK1004" s="19" t="n">
        <v>0.0852446945218854</v>
      </c>
      <c r="AL1004" s="19" t="n">
        <v>0.14238280383744</v>
      </c>
      <c r="AM1004" s="19" t="n">
        <v>0.534445761093102</v>
      </c>
      <c r="AN1004" s="19" t="n">
        <v>0.0973041741379495</v>
      </c>
      <c r="AO1004" s="19" t="n">
        <v>0.169321384029574</v>
      </c>
      <c r="AP1004" s="19" t="n">
        <v>0.230120927493029</v>
      </c>
      <c r="AQ1004" s="19" t="n">
        <v>0.0547295183523625</v>
      </c>
      <c r="AR1004" s="19" t="n">
        <v>0.0927815251128634</v>
      </c>
      <c r="AS1004" s="19" t="n">
        <v>0.426099993072762</v>
      </c>
      <c r="AT1004" s="19" t="n">
        <v>0.314801217298716</v>
      </c>
      <c r="AU1004" s="19" t="n">
        <v>0.504380017574563</v>
      </c>
      <c r="AV1004" s="19" t="n">
        <v>0.645174920202111</v>
      </c>
      <c r="AW1004" s="19" t="n">
        <v>0</v>
      </c>
      <c r="AX1004" s="19" t="n">
        <v>0.501537184071583</v>
      </c>
    </row>
    <row r="1005">
      <c r="B1005" t="s">
        <v>429</v>
      </c>
      <c r="C1005" s="19" t="n">
        <v>0.0581668734905334</v>
      </c>
      <c r="D1005" s="19" t="n">
        <v>0.0274633378090904</v>
      </c>
      <c r="E1005" s="19" t="n">
        <v>0.0287605374190526</v>
      </c>
      <c r="F1005" s="19" t="n">
        <v>0.0283400894846426</v>
      </c>
      <c r="G1005" s="19" t="n">
        <v>0.0528092903658482</v>
      </c>
      <c r="H1005" s="19" t="n">
        <v>0.0862105495922757</v>
      </c>
      <c r="I1005" s="19" t="n">
        <v>0.112009680791988</v>
      </c>
      <c r="J1005" s="19"/>
      <c r="K1005" s="19" t="n">
        <v>0.0699717421124044</v>
      </c>
      <c r="L1005" s="19" t="n">
        <v>0.0467128193469956</v>
      </c>
      <c r="M1005" s="19"/>
      <c r="N1005" s="19" t="n">
        <v>0.0215031763078254</v>
      </c>
      <c r="O1005" s="19" t="n">
        <v>0.0725264395410243</v>
      </c>
      <c r="P1005" s="19" t="n">
        <v>0.0686880519007161</v>
      </c>
      <c r="Q1005" s="19" t="n">
        <v>0.0662008084020116</v>
      </c>
      <c r="R1005" s="19" t="n">
        <v>0.0501076503271615</v>
      </c>
      <c r="S1005" s="19" t="n">
        <v>0.0562085037163316</v>
      </c>
      <c r="T1005" s="19" t="n">
        <v>0.0468045433157221</v>
      </c>
      <c r="U1005" s="19" t="n">
        <v>0.0787948988784014</v>
      </c>
      <c r="V1005" s="19" t="n">
        <v>0.059128721857267</v>
      </c>
      <c r="W1005" s="19" t="n">
        <v>0.114231673553671</v>
      </c>
      <c r="X1005" s="19" t="n">
        <v>0.0400368358610719</v>
      </c>
      <c r="Y1005" s="19" t="n">
        <v>0</v>
      </c>
      <c r="Z1005" s="19"/>
      <c r="AA1005" s="19" t="n">
        <v>0.0683454403901975</v>
      </c>
      <c r="AB1005" s="19" t="n">
        <v>0.0518702766131112</v>
      </c>
      <c r="AC1005" s="19" t="n">
        <v>0.0414495197198997</v>
      </c>
      <c r="AD1005" s="19" t="n">
        <v>0.0699140640429064</v>
      </c>
      <c r="AE1005" s="19"/>
      <c r="AF1005" s="19" t="n">
        <v>0.020273778101835</v>
      </c>
      <c r="AG1005" s="19" t="n">
        <v>0.0957884936928663</v>
      </c>
      <c r="AH1005" s="19" t="n">
        <v>0.0143986786319077</v>
      </c>
      <c r="AI1005" s="19" t="n">
        <v>0.0156652432686444</v>
      </c>
      <c r="AJ1005" s="19" t="n">
        <v>0.0295179435698021</v>
      </c>
      <c r="AK1005" s="19" t="n">
        <v>0.0613441057030057</v>
      </c>
      <c r="AL1005" s="19" t="n">
        <v>0.0366457707767225</v>
      </c>
      <c r="AM1005" s="19" t="n">
        <v>0</v>
      </c>
      <c r="AN1005" s="19" t="n">
        <v>0.0432844597764275</v>
      </c>
      <c r="AO1005" s="19" t="n">
        <v>0.0380550251314412</v>
      </c>
      <c r="AP1005" s="19" t="n">
        <v>0</v>
      </c>
      <c r="AQ1005" s="19" t="n">
        <v>0.0450895958746378</v>
      </c>
      <c r="AR1005" s="19" t="n">
        <v>0</v>
      </c>
      <c r="AS1005" s="19" t="n">
        <v>0</v>
      </c>
      <c r="AT1005" s="19" t="n">
        <v>0</v>
      </c>
      <c r="AU1005" s="19" t="n">
        <v>0</v>
      </c>
      <c r="AV1005" s="19" t="n">
        <v>0</v>
      </c>
      <c r="AW1005" s="19" t="n">
        <v>0</v>
      </c>
      <c r="AX1005" s="19" t="n">
        <v>0</v>
      </c>
    </row>
    <row r="1006">
      <c r="B1006" t="s">
        <v>430</v>
      </c>
      <c r="C1006" s="19" t="n">
        <v>0.027129080730553</v>
      </c>
      <c r="D1006" s="19" t="n">
        <v>0.00382622773678556</v>
      </c>
      <c r="E1006" s="19" t="n">
        <v>0.0103989273042929</v>
      </c>
      <c r="F1006" s="19" t="n">
        <v>0.0445359126430415</v>
      </c>
      <c r="G1006" s="19" t="n">
        <v>0.0189261590927945</v>
      </c>
      <c r="H1006" s="19" t="n">
        <v>0.0412074363279734</v>
      </c>
      <c r="I1006" s="19" t="n">
        <v>0.03920683163218</v>
      </c>
      <c r="J1006" s="19"/>
      <c r="K1006" s="19" t="n">
        <v>0.0313429913386531</v>
      </c>
      <c r="L1006" s="19" t="n">
        <v>0.0230465274997504</v>
      </c>
      <c r="M1006" s="19"/>
      <c r="N1006" s="19" t="n">
        <v>0.0280246735647316</v>
      </c>
      <c r="O1006" s="19" t="n">
        <v>0.0335242123991081</v>
      </c>
      <c r="P1006" s="19" t="n">
        <v>0.0224488568739984</v>
      </c>
      <c r="Q1006" s="19" t="n">
        <v>0.0212022719023236</v>
      </c>
      <c r="R1006" s="19" t="n">
        <v>0.0359821158053275</v>
      </c>
      <c r="S1006" s="19" t="n">
        <v>0.0277098658159142</v>
      </c>
      <c r="T1006" s="19" t="n">
        <v>0.0217851286541352</v>
      </c>
      <c r="U1006" s="19" t="n">
        <v>0.0216121098238746</v>
      </c>
      <c r="V1006" s="19" t="n">
        <v>0.0361663809223503</v>
      </c>
      <c r="W1006" s="19" t="n">
        <v>0.0212834546618471</v>
      </c>
      <c r="X1006" s="19" t="n">
        <v>0.0210530939943142</v>
      </c>
      <c r="Y1006" s="19" t="n">
        <v>0.019111493113865</v>
      </c>
      <c r="Z1006" s="19"/>
      <c r="AA1006" s="19" t="n">
        <v>0.0204289017266578</v>
      </c>
      <c r="AB1006" s="19" t="n">
        <v>0.0329750702010335</v>
      </c>
      <c r="AC1006" s="19" t="n">
        <v>0.0216348315113911</v>
      </c>
      <c r="AD1006" s="19" t="n">
        <v>0.0338212771240676</v>
      </c>
      <c r="AE1006" s="19"/>
      <c r="AF1006" s="19" t="n">
        <v>0.0059043218689427</v>
      </c>
      <c r="AG1006" s="19" t="n">
        <v>0.0404699308905184</v>
      </c>
      <c r="AH1006" s="19" t="n">
        <v>0.0497649938976208</v>
      </c>
      <c r="AI1006" s="19" t="n">
        <v>0</v>
      </c>
      <c r="AJ1006" s="19" t="n">
        <v>0</v>
      </c>
      <c r="AK1006" s="19" t="n">
        <v>0</v>
      </c>
      <c r="AL1006" s="19" t="n">
        <v>0.0192661576015587</v>
      </c>
      <c r="AM1006" s="19" t="n">
        <v>0</v>
      </c>
      <c r="AN1006" s="19" t="n">
        <v>0.0303636846922058</v>
      </c>
      <c r="AO1006" s="19" t="n">
        <v>0.0122572527174268</v>
      </c>
      <c r="AP1006" s="19" t="n">
        <v>0</v>
      </c>
      <c r="AQ1006" s="19" t="n">
        <v>0.0286030884000607</v>
      </c>
      <c r="AR1006" s="19" t="n">
        <v>0</v>
      </c>
      <c r="AS1006" s="19" t="n">
        <v>0</v>
      </c>
      <c r="AT1006" s="19" t="n">
        <v>0</v>
      </c>
      <c r="AU1006" s="19" t="n">
        <v>0</v>
      </c>
      <c r="AV1006" s="19" t="n">
        <v>0</v>
      </c>
      <c r="AW1006" s="19" t="n">
        <v>0</v>
      </c>
      <c r="AX1006" s="19" t="n">
        <v>0</v>
      </c>
    </row>
    <row r="1007">
      <c r="B1007" t="s">
        <v>77</v>
      </c>
      <c r="C1007" s="19" t="n">
        <v>0.0243150499161967</v>
      </c>
      <c r="D1007" s="19" t="n">
        <v>0.0444189998141329</v>
      </c>
      <c r="E1007" s="19" t="n">
        <v>0.0231484824107511</v>
      </c>
      <c r="F1007" s="19" t="n">
        <v>0.0335020565166651</v>
      </c>
      <c r="G1007" s="19" t="n">
        <v>0.00885107083736416</v>
      </c>
      <c r="H1007" s="19" t="n">
        <v>0.0348218588138214</v>
      </c>
      <c r="I1007" s="19" t="n">
        <v>0.0100804968177319</v>
      </c>
      <c r="J1007" s="19"/>
      <c r="K1007" s="19" t="n">
        <v>0.0182516408236822</v>
      </c>
      <c r="L1007" s="19" t="n">
        <v>0.0302504479518398</v>
      </c>
      <c r="M1007" s="19"/>
      <c r="N1007" s="19" t="n">
        <v>0.0287154827503148</v>
      </c>
      <c r="O1007" s="19" t="n">
        <v>0.0147683152450088</v>
      </c>
      <c r="P1007" s="19" t="n">
        <v>0.0124572341426431</v>
      </c>
      <c r="Q1007" s="19" t="n">
        <v>0.0111861612713847</v>
      </c>
      <c r="R1007" s="19" t="n">
        <v>0.011401242562752</v>
      </c>
      <c r="S1007" s="19" t="n">
        <v>0.037056269902698</v>
      </c>
      <c r="T1007" s="19" t="n">
        <v>0.0587118341377141</v>
      </c>
      <c r="U1007" s="19" t="n">
        <v>0.0101809311406672</v>
      </c>
      <c r="V1007" s="19" t="n">
        <v>0.0328058899290943</v>
      </c>
      <c r="W1007" s="19" t="n">
        <v>0.0162918989408357</v>
      </c>
      <c r="X1007" s="19" t="n">
        <v>0.0410842606033152</v>
      </c>
      <c r="Y1007" s="19" t="n">
        <v>0</v>
      </c>
      <c r="Z1007" s="19"/>
      <c r="AA1007" s="19" t="n">
        <v>0.00622527878471476</v>
      </c>
      <c r="AB1007" s="19" t="n">
        <v>0.0166862694516721</v>
      </c>
      <c r="AC1007" s="19" t="n">
        <v>0.0270397507517902</v>
      </c>
      <c r="AD1007" s="19" t="n">
        <v>0.0419900181219572</v>
      </c>
      <c r="AE1007" s="19"/>
      <c r="AF1007" s="19" t="n">
        <v>0</v>
      </c>
      <c r="AG1007" s="19" t="n">
        <v>0.0177623554079923</v>
      </c>
      <c r="AH1007" s="19" t="n">
        <v>0.0155180953852277</v>
      </c>
      <c r="AI1007" s="19" t="n">
        <v>0.00808866199479595</v>
      </c>
      <c r="AJ1007" s="19" t="n">
        <v>0.134448312976101</v>
      </c>
      <c r="AK1007" s="19" t="n">
        <v>0</v>
      </c>
      <c r="AL1007" s="19" t="n">
        <v>0.028354910981473</v>
      </c>
      <c r="AM1007" s="19" t="n">
        <v>0</v>
      </c>
      <c r="AN1007" s="19" t="n">
        <v>0</v>
      </c>
      <c r="AO1007" s="19" t="n">
        <v>0.037045492046266</v>
      </c>
      <c r="AP1007" s="19" t="n">
        <v>0</v>
      </c>
      <c r="AQ1007" s="19" t="n">
        <v>0.0790100696110579</v>
      </c>
      <c r="AR1007" s="19" t="n">
        <v>0</v>
      </c>
      <c r="AS1007" s="19" t="n">
        <v>0</v>
      </c>
      <c r="AT1007" s="19" t="n">
        <v>0.389102592068026</v>
      </c>
      <c r="AU1007" s="19" t="n">
        <v>0</v>
      </c>
      <c r="AV1007" s="19" t="n">
        <v>0</v>
      </c>
      <c r="AW1007" s="19" t="n">
        <v>0</v>
      </c>
      <c r="AX1007" s="19" t="n">
        <v>0</v>
      </c>
    </row>
    <row r="1008">
      <c r="C1008" s="19"/>
      <c r="D1008" s="19"/>
      <c r="E1008" s="19"/>
      <c r="F1008" s="19"/>
      <c r="G1008" s="19"/>
      <c r="H1008" s="19"/>
      <c r="I1008" s="19"/>
      <c r="J1008" s="19"/>
      <c r="K1008" s="19"/>
      <c r="L1008" s="19"/>
      <c r="M1008" s="19"/>
      <c r="N1008" s="19"/>
      <c r="O1008" s="19"/>
      <c r="P1008" s="19"/>
      <c r="Q1008" s="19"/>
      <c r="R1008" s="19"/>
      <c r="S1008" s="19"/>
      <c r="T1008" s="19"/>
      <c r="U1008" s="19"/>
      <c r="V1008" s="19"/>
      <c r="W1008" s="19"/>
      <c r="X1008" s="19"/>
      <c r="Y1008" s="19"/>
      <c r="Z1008" s="19"/>
      <c r="AA1008" s="19"/>
      <c r="AB1008" s="19"/>
      <c r="AC1008" s="19"/>
      <c r="AD1008" s="19"/>
      <c r="AE1008" s="19"/>
      <c r="AF1008" s="19"/>
      <c r="AG1008" s="19"/>
      <c r="AH1008" s="19"/>
      <c r="AI1008" s="19"/>
      <c r="AJ1008" s="19"/>
      <c r="AK1008" s="19"/>
      <c r="AL1008" s="19"/>
      <c r="AM1008" s="19"/>
      <c r="AN1008" s="19"/>
      <c r="AO1008" s="19"/>
      <c r="AP1008" s="19"/>
      <c r="AQ1008" s="19"/>
      <c r="AR1008" s="19"/>
      <c r="AS1008" s="19"/>
      <c r="AT1008" s="19"/>
      <c r="AU1008" s="19"/>
      <c r="AV1008" s="19"/>
      <c r="AW1008" s="19"/>
      <c r="AX1008" s="19"/>
    </row>
    <row r="1009">
      <c r="B1009" s="7" t="s">
        <v>435</v>
      </c>
      <c r="C1009" s="19"/>
      <c r="D1009" s="19"/>
      <c r="E1009" s="19"/>
      <c r="F1009" s="19"/>
      <c r="G1009" s="19"/>
      <c r="H1009" s="19"/>
      <c r="I1009" s="19"/>
      <c r="J1009" s="19"/>
      <c r="K1009" s="19"/>
      <c r="L1009" s="19"/>
      <c r="M1009" s="19"/>
      <c r="N1009" s="19"/>
      <c r="O1009" s="19"/>
      <c r="P1009" s="19"/>
      <c r="Q1009" s="19"/>
      <c r="R1009" s="19"/>
      <c r="S1009" s="19"/>
      <c r="T1009" s="19"/>
      <c r="U1009" s="19"/>
      <c r="V1009" s="19"/>
      <c r="W1009" s="19"/>
      <c r="X1009" s="19"/>
      <c r="Y1009" s="19"/>
      <c r="Z1009" s="19"/>
      <c r="AA1009" s="19"/>
      <c r="AB1009" s="19"/>
      <c r="AC1009" s="19"/>
      <c r="AD1009" s="19"/>
      <c r="AE1009" s="19"/>
      <c r="AF1009" s="19"/>
      <c r="AG1009" s="19"/>
      <c r="AH1009" s="19"/>
      <c r="AI1009" s="19"/>
      <c r="AJ1009" s="19"/>
      <c r="AK1009" s="19"/>
      <c r="AL1009" s="19"/>
      <c r="AM1009" s="19"/>
      <c r="AN1009" s="19"/>
      <c r="AO1009" s="19"/>
      <c r="AP1009" s="19"/>
      <c r="AQ1009" s="19"/>
      <c r="AR1009" s="19"/>
      <c r="AS1009" s="19"/>
      <c r="AT1009" s="19"/>
      <c r="AU1009" s="19"/>
      <c r="AV1009" s="19"/>
      <c r="AW1009" s="19"/>
      <c r="AX1009" s="19"/>
    </row>
    <row r="1010">
      <c r="B1010" s="23" t="s">
        <v>79</v>
      </c>
      <c r="C1010" s="19"/>
      <c r="D1010" s="19"/>
      <c r="E1010" s="19"/>
      <c r="F1010" s="19"/>
      <c r="G1010" s="19"/>
      <c r="H1010" s="19"/>
      <c r="I1010" s="19"/>
      <c r="J1010" s="19"/>
      <c r="K1010" s="19"/>
      <c r="L1010" s="19"/>
      <c r="M1010" s="19"/>
      <c r="N1010" s="19"/>
      <c r="O1010" s="19"/>
      <c r="P1010" s="19"/>
      <c r="Q1010" s="19"/>
      <c r="R1010" s="19"/>
      <c r="S1010" s="19"/>
      <c r="T1010" s="19"/>
      <c r="U1010" s="19"/>
      <c r="V1010" s="19"/>
      <c r="W1010" s="19"/>
      <c r="X1010" s="19"/>
      <c r="Y1010" s="19"/>
      <c r="Z1010" s="19"/>
      <c r="AA1010" s="19"/>
      <c r="AB1010" s="19"/>
      <c r="AC1010" s="19"/>
      <c r="AD1010" s="19"/>
      <c r="AE1010" s="19"/>
      <c r="AF1010" s="19"/>
      <c r="AG1010" s="19"/>
      <c r="AH1010" s="19"/>
      <c r="AI1010" s="19"/>
      <c r="AJ1010" s="19"/>
      <c r="AK1010" s="19"/>
      <c r="AL1010" s="19"/>
      <c r="AM1010" s="19"/>
      <c r="AN1010" s="19"/>
      <c r="AO1010" s="19"/>
      <c r="AP1010" s="19"/>
      <c r="AQ1010" s="19"/>
      <c r="AR1010" s="19"/>
      <c r="AS1010" s="19"/>
      <c r="AT1010" s="19"/>
      <c r="AU1010" s="19"/>
      <c r="AV1010" s="19"/>
      <c r="AW1010" s="19"/>
      <c r="AX1010" s="19"/>
    </row>
    <row r="1011">
      <c r="B1011" t="s">
        <v>431</v>
      </c>
      <c r="C1011" s="19" t="n">
        <v>0.135596571452438</v>
      </c>
      <c r="D1011" s="19" t="n">
        <v>0.192324454527137</v>
      </c>
      <c r="E1011" s="19" t="n">
        <v>0.281734124456415</v>
      </c>
      <c r="F1011" s="19" t="n">
        <v>0.230306504902772</v>
      </c>
      <c r="G1011" s="19" t="n">
        <v>0.0888755974490261</v>
      </c>
      <c r="H1011" s="19" t="n">
        <v>0.0343333990025708</v>
      </c>
      <c r="I1011" s="19" t="n">
        <v>0.00859532209109559</v>
      </c>
      <c r="J1011" s="19"/>
      <c r="K1011" s="19" t="n">
        <v>0.178614644513813</v>
      </c>
      <c r="L1011" s="19" t="n">
        <v>0.0937833658228441</v>
      </c>
      <c r="M1011" s="19"/>
      <c r="N1011" s="19" t="n">
        <v>0.294057986109177</v>
      </c>
      <c r="O1011" s="19" t="n">
        <v>0.0631501865203503</v>
      </c>
      <c r="P1011" s="19" t="n">
        <v>0.118984671694932</v>
      </c>
      <c r="Q1011" s="19" t="n">
        <v>0.146940446913033</v>
      </c>
      <c r="R1011" s="19" t="n">
        <v>0.13583122362506</v>
      </c>
      <c r="S1011" s="19" t="n">
        <v>0.155861028428718</v>
      </c>
      <c r="T1011" s="19" t="n">
        <v>0.13772131516516</v>
      </c>
      <c r="U1011" s="19" t="n">
        <v>0.0705221979969283</v>
      </c>
      <c r="V1011" s="19" t="n">
        <v>0.115798207382412</v>
      </c>
      <c r="W1011" s="19" t="n">
        <v>0.0703638322751524</v>
      </c>
      <c r="X1011" s="19" t="n">
        <v>0.0602607914462203</v>
      </c>
      <c r="Y1011" s="19" t="n">
        <v>0.135476805350974</v>
      </c>
      <c r="Z1011" s="19"/>
      <c r="AA1011" s="19" t="n">
        <v>0.212508568418441</v>
      </c>
      <c r="AB1011" s="19" t="n">
        <v>0.0798918599879355</v>
      </c>
      <c r="AC1011" s="19" t="n">
        <v>0.14229589988756</v>
      </c>
      <c r="AD1011" s="19" t="n">
        <v>0.107949010098382</v>
      </c>
      <c r="AE1011" s="19"/>
      <c r="AF1011" s="19" t="n">
        <v>0.287071457744238</v>
      </c>
      <c r="AG1011" s="19" t="n">
        <v>0.0202428851640029</v>
      </c>
      <c r="AH1011" s="19" t="n">
        <v>0.0955540650634556</v>
      </c>
      <c r="AI1011" s="19" t="n">
        <v>0.428003219913972</v>
      </c>
      <c r="AJ1011" s="19" t="n">
        <v>0.125596374318158</v>
      </c>
      <c r="AK1011" s="19" t="n">
        <v>0.271261526014679</v>
      </c>
      <c r="AL1011" s="19" t="n">
        <v>0.234633619182769</v>
      </c>
      <c r="AM1011" s="19" t="n">
        <v>0</v>
      </c>
      <c r="AN1011" s="19" t="n">
        <v>0.268899233568367</v>
      </c>
      <c r="AO1011" s="19" t="n">
        <v>0.156666439979227</v>
      </c>
      <c r="AP1011" s="19" t="n">
        <v>0.262128643564196</v>
      </c>
      <c r="AQ1011" s="19" t="n">
        <v>0.10081294915715</v>
      </c>
      <c r="AR1011" s="19" t="n">
        <v>0.0944187737802553</v>
      </c>
      <c r="AS1011" s="19" t="n">
        <v>0.282296311717604</v>
      </c>
      <c r="AT1011" s="19" t="n">
        <v>0</v>
      </c>
      <c r="AU1011" s="19" t="n">
        <v>0.495619982425437</v>
      </c>
      <c r="AV1011" s="19" t="n">
        <v>0.771767284305794</v>
      </c>
      <c r="AW1011" s="19" t="n">
        <v>0.381473957467181</v>
      </c>
      <c r="AX1011" s="19" t="n">
        <v>0.722085915471743</v>
      </c>
    </row>
    <row r="1012">
      <c r="B1012" t="s">
        <v>432</v>
      </c>
      <c r="C1012" s="19" t="n">
        <v>0.325372946491885</v>
      </c>
      <c r="D1012" s="19" t="n">
        <v>0.370963094492373</v>
      </c>
      <c r="E1012" s="19" t="n">
        <v>0.397524622889669</v>
      </c>
      <c r="F1012" s="19" t="n">
        <v>0.306571252745843</v>
      </c>
      <c r="G1012" s="19" t="n">
        <v>0.345910219174767</v>
      </c>
      <c r="H1012" s="19" t="n">
        <v>0.261450332615271</v>
      </c>
      <c r="I1012" s="19" t="n">
        <v>0.278109148281367</v>
      </c>
      <c r="J1012" s="19"/>
      <c r="K1012" s="19" t="n">
        <v>0.372284018138885</v>
      </c>
      <c r="L1012" s="19" t="n">
        <v>0.278983816442677</v>
      </c>
      <c r="M1012" s="19"/>
      <c r="N1012" s="19" t="n">
        <v>0.299722830479182</v>
      </c>
      <c r="O1012" s="19" t="n">
        <v>0.327149709792346</v>
      </c>
      <c r="P1012" s="19" t="n">
        <v>0.303390604259956</v>
      </c>
      <c r="Q1012" s="19" t="n">
        <v>0.309798019362143</v>
      </c>
      <c r="R1012" s="19" t="n">
        <v>0.373304095692924</v>
      </c>
      <c r="S1012" s="19" t="n">
        <v>0.336263366390963</v>
      </c>
      <c r="T1012" s="19" t="n">
        <v>0.338156005020837</v>
      </c>
      <c r="U1012" s="19" t="n">
        <v>0.330089269991741</v>
      </c>
      <c r="V1012" s="19" t="n">
        <v>0.307097952989344</v>
      </c>
      <c r="W1012" s="19" t="n">
        <v>0.34274785487056</v>
      </c>
      <c r="X1012" s="19" t="n">
        <v>0.336996908320898</v>
      </c>
      <c r="Y1012" s="19" t="n">
        <v>0.35311517635447</v>
      </c>
      <c r="Z1012" s="19"/>
      <c r="AA1012" s="19" t="n">
        <v>0.3343980006238</v>
      </c>
      <c r="AB1012" s="19" t="n">
        <v>0.292823314384391</v>
      </c>
      <c r="AC1012" s="19" t="n">
        <v>0.380025690539053</v>
      </c>
      <c r="AD1012" s="19" t="n">
        <v>0.303905105145311</v>
      </c>
      <c r="AE1012" s="19"/>
      <c r="AF1012" s="19" t="n">
        <v>0.483399357552641</v>
      </c>
      <c r="AG1012" s="19" t="n">
        <v>0.257524810323022</v>
      </c>
      <c r="AH1012" s="19" t="n">
        <v>0.388793211526719</v>
      </c>
      <c r="AI1012" s="19" t="n">
        <v>0.342361035082271</v>
      </c>
      <c r="AJ1012" s="19" t="n">
        <v>0.380776859958152</v>
      </c>
      <c r="AK1012" s="19" t="n">
        <v>0.358611428019541</v>
      </c>
      <c r="AL1012" s="19" t="n">
        <v>0.35225556545295</v>
      </c>
      <c r="AM1012" s="19" t="n">
        <v>0</v>
      </c>
      <c r="AN1012" s="19" t="n">
        <v>0.439061399302788</v>
      </c>
      <c r="AO1012" s="19" t="n">
        <v>0.286020741183056</v>
      </c>
      <c r="AP1012" s="19" t="n">
        <v>0.483236694061819</v>
      </c>
      <c r="AQ1012" s="19" t="n">
        <v>0.302915554628697</v>
      </c>
      <c r="AR1012" s="19" t="n">
        <v>0.391872539334838</v>
      </c>
      <c r="AS1012" s="19" t="n">
        <v>0.521193705959469</v>
      </c>
      <c r="AT1012" s="19" t="n">
        <v>0.314801217298716</v>
      </c>
      <c r="AU1012" s="19" t="n">
        <v>0.504380017574563</v>
      </c>
      <c r="AV1012" s="19" t="n">
        <v>0.228232715694206</v>
      </c>
      <c r="AW1012" s="19" t="n">
        <v>0.618526042532819</v>
      </c>
      <c r="AX1012" s="19" t="n">
        <v>0.277914084528257</v>
      </c>
    </row>
    <row r="1013">
      <c r="B1013" t="s">
        <v>433</v>
      </c>
      <c r="C1013" s="19" t="n">
        <v>0.461039927622243</v>
      </c>
      <c r="D1013" s="19" t="n">
        <v>0.301012106822282</v>
      </c>
      <c r="E1013" s="19" t="n">
        <v>0.244412434174418</v>
      </c>
      <c r="F1013" s="19" t="n">
        <v>0.353654667375901</v>
      </c>
      <c r="G1013" s="19" t="n">
        <v>0.50518204871086</v>
      </c>
      <c r="H1013" s="19" t="n">
        <v>0.632045963339918</v>
      </c>
      <c r="I1013" s="19" t="n">
        <v>0.679012640410364</v>
      </c>
      <c r="J1013" s="19"/>
      <c r="K1013" s="19" t="n">
        <v>0.395802067207916</v>
      </c>
      <c r="L1013" s="19" t="n">
        <v>0.525092507087465</v>
      </c>
      <c r="M1013" s="19"/>
      <c r="N1013" s="19" t="n">
        <v>0.30183788208208</v>
      </c>
      <c r="O1013" s="19" t="n">
        <v>0.542771607554355</v>
      </c>
      <c r="P1013" s="19" t="n">
        <v>0.48724108052119</v>
      </c>
      <c r="Q1013" s="19" t="n">
        <v>0.479609576790509</v>
      </c>
      <c r="R1013" s="19" t="n">
        <v>0.443037098922995</v>
      </c>
      <c r="S1013" s="19" t="n">
        <v>0.429463149761104</v>
      </c>
      <c r="T1013" s="19" t="n">
        <v>0.41952274402877</v>
      </c>
      <c r="U1013" s="19" t="n">
        <v>0.518547879737081</v>
      </c>
      <c r="V1013" s="19" t="n">
        <v>0.499227209894533</v>
      </c>
      <c r="W1013" s="19" t="n">
        <v>0.535303221589256</v>
      </c>
      <c r="X1013" s="19" t="n">
        <v>0.529340139070223</v>
      </c>
      <c r="Y1013" s="19" t="n">
        <v>0.416219356272095</v>
      </c>
      <c r="Z1013" s="19"/>
      <c r="AA1013" s="19" t="n">
        <v>0.408562262910605</v>
      </c>
      <c r="AB1013" s="19" t="n">
        <v>0.538506503804819</v>
      </c>
      <c r="AC1013" s="19" t="n">
        <v>0.402280562490098</v>
      </c>
      <c r="AD1013" s="19" t="n">
        <v>0.485060858468467</v>
      </c>
      <c r="AE1013" s="19"/>
      <c r="AF1013" s="19" t="n">
        <v>0.17835191653696</v>
      </c>
      <c r="AG1013" s="19" t="n">
        <v>0.665908743544228</v>
      </c>
      <c r="AH1013" s="19" t="n">
        <v>0.421278343046028</v>
      </c>
      <c r="AI1013" s="19" t="n">
        <v>0.167644474212331</v>
      </c>
      <c r="AJ1013" s="19" t="n">
        <v>0.317306177141717</v>
      </c>
      <c r="AK1013" s="19" t="n">
        <v>0.322459540155467</v>
      </c>
      <c r="AL1013" s="19" t="n">
        <v>0.295953382600807</v>
      </c>
      <c r="AM1013" s="19" t="n">
        <v>1</v>
      </c>
      <c r="AN1013" s="19" t="n">
        <v>0.284656989579591</v>
      </c>
      <c r="AO1013" s="19" t="n">
        <v>0.409713583708147</v>
      </c>
      <c r="AP1013" s="19" t="n">
        <v>0.203320350250993</v>
      </c>
      <c r="AQ1013" s="19" t="n">
        <v>0.435539997635807</v>
      </c>
      <c r="AR1013" s="19" t="n">
        <v>0.513708686884906</v>
      </c>
      <c r="AS1013" s="19" t="n">
        <v>0.108789265320331</v>
      </c>
      <c r="AT1013" s="19" t="n">
        <v>0</v>
      </c>
      <c r="AU1013" s="19" t="n">
        <v>0</v>
      </c>
      <c r="AV1013" s="19" t="n">
        <v>0</v>
      </c>
      <c r="AW1013" s="19" t="n">
        <v>0</v>
      </c>
      <c r="AX1013" s="19" t="n">
        <v>0</v>
      </c>
    </row>
    <row r="1014">
      <c r="B1014" t="s">
        <v>434</v>
      </c>
      <c r="C1014" s="19" t="n">
        <v>0.0779905544334334</v>
      </c>
      <c r="D1014" s="19" t="n">
        <v>0.135700344158208</v>
      </c>
      <c r="E1014" s="19" t="n">
        <v>0.0763288184794983</v>
      </c>
      <c r="F1014" s="19" t="n">
        <v>0.109467574975484</v>
      </c>
      <c r="G1014" s="19" t="n">
        <v>0.0600321346653472</v>
      </c>
      <c r="H1014" s="19" t="n">
        <v>0.0721703050422409</v>
      </c>
      <c r="I1014" s="19" t="n">
        <v>0.0342828892171736</v>
      </c>
      <c r="J1014" s="19"/>
      <c r="K1014" s="19" t="n">
        <v>0.0532992701393863</v>
      </c>
      <c r="L1014" s="19" t="n">
        <v>0.102140310647014</v>
      </c>
      <c r="M1014" s="19"/>
      <c r="N1014" s="19" t="n">
        <v>0.104381301329561</v>
      </c>
      <c r="O1014" s="19" t="n">
        <v>0.0669284961329493</v>
      </c>
      <c r="P1014" s="19" t="n">
        <v>0.090383643523922</v>
      </c>
      <c r="Q1014" s="19" t="n">
        <v>0.0636519569343156</v>
      </c>
      <c r="R1014" s="19" t="n">
        <v>0.04782758175902</v>
      </c>
      <c r="S1014" s="19" t="n">
        <v>0.0784124554192146</v>
      </c>
      <c r="T1014" s="19" t="n">
        <v>0.104599935785234</v>
      </c>
      <c r="U1014" s="19" t="n">
        <v>0.0808406522742498</v>
      </c>
      <c r="V1014" s="19" t="n">
        <v>0.0778766297337118</v>
      </c>
      <c r="W1014" s="19" t="n">
        <v>0.0515850912650313</v>
      </c>
      <c r="X1014" s="19" t="n">
        <v>0.0734021611626581</v>
      </c>
      <c r="Y1014" s="19" t="n">
        <v>0.0951886620224604</v>
      </c>
      <c r="Z1014" s="19"/>
      <c r="AA1014" s="19" t="n">
        <v>0.0445311680471544</v>
      </c>
      <c r="AB1014" s="19" t="n">
        <v>0.0887783218228551</v>
      </c>
      <c r="AC1014" s="19" t="n">
        <v>0.0753978470832885</v>
      </c>
      <c r="AD1014" s="19" t="n">
        <v>0.103085026287841</v>
      </c>
      <c r="AE1014" s="19"/>
      <c r="AF1014" s="19" t="n">
        <v>0.0511772681661612</v>
      </c>
      <c r="AG1014" s="19" t="n">
        <v>0.0563235609687469</v>
      </c>
      <c r="AH1014" s="19" t="n">
        <v>0.0943743803637975</v>
      </c>
      <c r="AI1014" s="19" t="n">
        <v>0.061991270791426</v>
      </c>
      <c r="AJ1014" s="19" t="n">
        <v>0.176320588581973</v>
      </c>
      <c r="AK1014" s="19" t="n">
        <v>0.0476675058103122</v>
      </c>
      <c r="AL1014" s="19" t="n">
        <v>0.117157432763474</v>
      </c>
      <c r="AM1014" s="19" t="n">
        <v>0</v>
      </c>
      <c r="AN1014" s="19" t="n">
        <v>0.00738237754925308</v>
      </c>
      <c r="AO1014" s="19" t="n">
        <v>0.14759923512957</v>
      </c>
      <c r="AP1014" s="19" t="n">
        <v>0.0513143121229928</v>
      </c>
      <c r="AQ1014" s="19" t="n">
        <v>0.160731498578346</v>
      </c>
      <c r="AR1014" s="19" t="n">
        <v>0</v>
      </c>
      <c r="AS1014" s="19" t="n">
        <v>0.0877207170025964</v>
      </c>
      <c r="AT1014" s="19" t="n">
        <v>0.685198782701284</v>
      </c>
      <c r="AU1014" s="19" t="n">
        <v>0</v>
      </c>
      <c r="AV1014" s="19" t="n">
        <v>0</v>
      </c>
      <c r="AW1014" s="19" t="n">
        <v>0</v>
      </c>
      <c r="AX1014" s="19" t="n">
        <v>0</v>
      </c>
    </row>
    <row r="1015">
      <c r="C1015" s="19"/>
      <c r="D1015" s="19"/>
      <c r="E1015" s="19"/>
      <c r="F1015" s="19"/>
      <c r="G1015" s="19"/>
      <c r="H1015" s="19"/>
      <c r="I1015" s="19"/>
      <c r="J1015" s="19"/>
      <c r="K1015" s="19"/>
      <c r="L1015" s="19"/>
      <c r="M1015" s="19"/>
      <c r="N1015" s="19"/>
      <c r="O1015" s="19"/>
      <c r="P1015" s="19"/>
      <c r="Q1015" s="19"/>
      <c r="R1015" s="19"/>
      <c r="S1015" s="19"/>
      <c r="T1015" s="19"/>
      <c r="U1015" s="19"/>
      <c r="V1015" s="19"/>
      <c r="W1015" s="19"/>
      <c r="X1015" s="19"/>
      <c r="Y1015" s="19"/>
      <c r="Z1015" s="19"/>
      <c r="AA1015" s="19"/>
      <c r="AB1015" s="19"/>
      <c r="AC1015" s="19"/>
      <c r="AD1015" s="19"/>
      <c r="AE1015" s="19"/>
      <c r="AF1015" s="19"/>
      <c r="AG1015" s="19"/>
      <c r="AH1015" s="19"/>
      <c r="AI1015" s="19"/>
      <c r="AJ1015" s="19"/>
      <c r="AK1015" s="19"/>
      <c r="AL1015" s="19"/>
      <c r="AM1015" s="19"/>
      <c r="AN1015" s="19"/>
      <c r="AO1015" s="19"/>
      <c r="AP1015" s="19"/>
      <c r="AQ1015" s="19"/>
      <c r="AR1015" s="19"/>
      <c r="AS1015" s="19"/>
      <c r="AT1015" s="19"/>
      <c r="AU1015" s="19"/>
      <c r="AV1015" s="19"/>
      <c r="AW1015" s="19"/>
      <c r="AX1015" s="19"/>
    </row>
    <row r="1016">
      <c r="B1016" s="7" t="s">
        <v>448</v>
      </c>
      <c r="C1016" s="19"/>
      <c r="D1016" s="19"/>
      <c r="E1016" s="19"/>
      <c r="F1016" s="19"/>
      <c r="G1016" s="19"/>
      <c r="H1016" s="19"/>
      <c r="I1016" s="19"/>
      <c r="J1016" s="19"/>
      <c r="K1016" s="19"/>
      <c r="L1016" s="19"/>
      <c r="M1016" s="19"/>
      <c r="N1016" s="19"/>
      <c r="O1016" s="19"/>
      <c r="P1016" s="19"/>
      <c r="Q1016" s="19"/>
      <c r="R1016" s="19"/>
      <c r="S1016" s="19"/>
      <c r="T1016" s="19"/>
      <c r="U1016" s="19"/>
      <c r="V1016" s="19"/>
      <c r="W1016" s="19"/>
      <c r="X1016" s="19"/>
      <c r="Y1016" s="19"/>
      <c r="Z1016" s="19"/>
      <c r="AA1016" s="19"/>
      <c r="AB1016" s="19"/>
      <c r="AC1016" s="19"/>
      <c r="AD1016" s="19"/>
      <c r="AE1016" s="19"/>
      <c r="AF1016" s="19"/>
      <c r="AG1016" s="19"/>
      <c r="AH1016" s="19"/>
      <c r="AI1016" s="19"/>
      <c r="AJ1016" s="19"/>
      <c r="AK1016" s="19"/>
      <c r="AL1016" s="19"/>
      <c r="AM1016" s="19"/>
      <c r="AN1016" s="19"/>
      <c r="AO1016" s="19"/>
      <c r="AP1016" s="19"/>
      <c r="AQ1016" s="19"/>
      <c r="AR1016" s="19"/>
      <c r="AS1016" s="19"/>
      <c r="AT1016" s="19"/>
      <c r="AU1016" s="19"/>
      <c r="AV1016" s="19"/>
      <c r="AW1016" s="19"/>
      <c r="AX1016" s="19"/>
    </row>
    <row r="1017">
      <c r="B1017" s="23" t="s">
        <v>449</v>
      </c>
      <c r="C1017" s="19"/>
      <c r="D1017" s="19"/>
      <c r="E1017" s="19"/>
      <c r="F1017" s="19"/>
      <c r="G1017" s="19"/>
      <c r="H1017" s="19"/>
      <c r="I1017" s="19"/>
      <c r="J1017" s="19"/>
      <c r="K1017" s="19"/>
      <c r="L1017" s="19"/>
      <c r="M1017" s="19"/>
      <c r="N1017" s="19"/>
      <c r="O1017" s="19"/>
      <c r="P1017" s="19"/>
      <c r="Q1017" s="19"/>
      <c r="R1017" s="19"/>
      <c r="S1017" s="19"/>
      <c r="T1017" s="19"/>
      <c r="U1017" s="19"/>
      <c r="V1017" s="19"/>
      <c r="W1017" s="19"/>
      <c r="X1017" s="19"/>
      <c r="Y1017" s="19"/>
      <c r="Z1017" s="19"/>
      <c r="AA1017" s="19"/>
      <c r="AB1017" s="19"/>
      <c r="AC1017" s="19"/>
      <c r="AD1017" s="19"/>
      <c r="AE1017" s="19"/>
      <c r="AF1017" s="19"/>
      <c r="AG1017" s="19"/>
      <c r="AH1017" s="19"/>
      <c r="AI1017" s="19"/>
      <c r="AJ1017" s="19"/>
      <c r="AK1017" s="19"/>
      <c r="AL1017" s="19"/>
      <c r="AM1017" s="19"/>
      <c r="AN1017" s="19"/>
      <c r="AO1017" s="19"/>
      <c r="AP1017" s="19"/>
      <c r="AQ1017" s="19"/>
      <c r="AR1017" s="19"/>
      <c r="AS1017" s="19"/>
      <c r="AT1017" s="19"/>
      <c r="AU1017" s="19"/>
      <c r="AV1017" s="19"/>
      <c r="AW1017" s="19"/>
      <c r="AX1017" s="19"/>
    </row>
    <row r="1018">
      <c r="B1018" t="s">
        <v>436</v>
      </c>
      <c r="C1018" s="19" t="n">
        <v>0.396385354025516</v>
      </c>
      <c r="D1018" s="19" t="n">
        <v>0.226871813280034</v>
      </c>
      <c r="E1018" s="19" t="n">
        <v>0.430119726680051</v>
      </c>
      <c r="F1018" s="19" t="n">
        <v>0.425173438977974</v>
      </c>
      <c r="G1018" s="19" t="n">
        <v>0.528277984305764</v>
      </c>
      <c r="H1018" s="19" t="n">
        <v>0.310042954786675</v>
      </c>
      <c r="I1018" s="19" t="n">
        <v>0.497435601700847</v>
      </c>
      <c r="J1018" s="19"/>
      <c r="K1018" s="19" t="n">
        <v>0.428058188898203</v>
      </c>
      <c r="L1018" s="19" t="n">
        <v>0.337569462895047</v>
      </c>
      <c r="M1018" s="19"/>
      <c r="N1018" s="19" t="n">
        <v>0.460929954384573</v>
      </c>
      <c r="O1018" s="19" t="n">
        <v>0.379353028051737</v>
      </c>
      <c r="P1018" s="19" t="n">
        <v>0.438906656893566</v>
      </c>
      <c r="Q1018" s="19" t="n">
        <v>0.497691615094695</v>
      </c>
      <c r="R1018" s="19" t="n">
        <v>0.262840112114171</v>
      </c>
      <c r="S1018" s="19" t="n">
        <v>0.275414311042634</v>
      </c>
      <c r="T1018" s="19" t="n">
        <v>0.297185838730779</v>
      </c>
      <c r="U1018" s="19" t="n">
        <v>0.332807572517309</v>
      </c>
      <c r="V1018" s="19" t="n">
        <v>0.355414403902285</v>
      </c>
      <c r="W1018" s="19" t="n">
        <v>0.324263047959034</v>
      </c>
      <c r="X1018" s="19" t="n">
        <v>0.498666292894908</v>
      </c>
      <c r="Y1018" s="19" t="n">
        <v>0.558669510148714</v>
      </c>
      <c r="Z1018" s="19"/>
      <c r="AA1018" s="19" t="n">
        <v>0.514018712939424</v>
      </c>
      <c r="AB1018" s="19" t="n">
        <v>0.263378088272243</v>
      </c>
      <c r="AC1018" s="19" t="n">
        <v>0.330687189580955</v>
      </c>
      <c r="AD1018" s="19" t="n">
        <v>0.324736525541402</v>
      </c>
      <c r="AE1018" s="19"/>
      <c r="AF1018" s="19" t="n">
        <v>0.296379618229692</v>
      </c>
      <c r="AG1018" s="19" t="n">
        <v>0.354681490613534</v>
      </c>
      <c r="AH1018" s="19" t="n">
        <v>0.314208841092477</v>
      </c>
      <c r="AI1018" s="19" t="n">
        <v>0.32489797091546</v>
      </c>
      <c r="AJ1018" s="19" t="n">
        <v>0.224399937719066</v>
      </c>
      <c r="AK1018" s="19" t="n">
        <v>0.50827932695662</v>
      </c>
      <c r="AL1018" s="19" t="n">
        <v>0.4145740215486</v>
      </c>
      <c r="AM1018" s="19" t="n">
        <v>0</v>
      </c>
      <c r="AN1018" s="19" t="n">
        <v>0.520858277310355</v>
      </c>
      <c r="AO1018" s="19" t="n">
        <v>0.408147669348142</v>
      </c>
      <c r="AP1018" s="19" t="n">
        <v>0.49247330296214</v>
      </c>
      <c r="AQ1018" s="19" t="n">
        <v>0.44886498072819</v>
      </c>
      <c r="AR1018" s="19" t="n">
        <v>1</v>
      </c>
      <c r="AS1018" s="19" t="n">
        <v>0.385372606033758</v>
      </c>
      <c r="AT1018" s="19" t="n">
        <v>0</v>
      </c>
      <c r="AU1018" s="19" t="n">
        <v>0</v>
      </c>
      <c r="AV1018" s="19" t="n">
        <v>0.715145287231491</v>
      </c>
      <c r="AW1018" s="19" t="n">
        <v>0</v>
      </c>
      <c r="AX1018" s="19" t="n">
        <v>0.640978800266707</v>
      </c>
    </row>
    <row r="1019">
      <c r="B1019" t="s">
        <v>437</v>
      </c>
      <c r="C1019" s="19" t="n">
        <v>0.303814575776354</v>
      </c>
      <c r="D1019" s="19" t="n">
        <v>0.203412942681749</v>
      </c>
      <c r="E1019" s="19" t="n">
        <v>0.338806444552167</v>
      </c>
      <c r="F1019" s="19" t="n">
        <v>0.364880475472657</v>
      </c>
      <c r="G1019" s="19" t="n">
        <v>0.311575459969001</v>
      </c>
      <c r="H1019" s="19" t="n">
        <v>0.103141359121176</v>
      </c>
      <c r="I1019" s="19" t="n">
        <v>0</v>
      </c>
      <c r="J1019" s="19"/>
      <c r="K1019" s="19" t="n">
        <v>0.334818815904372</v>
      </c>
      <c r="L1019" s="19" t="n">
        <v>0.246240253197323</v>
      </c>
      <c r="M1019" s="19"/>
      <c r="N1019" s="19" t="n">
        <v>0.344594910827141</v>
      </c>
      <c r="O1019" s="19" t="n">
        <v>0.433201496777117</v>
      </c>
      <c r="P1019" s="19" t="n">
        <v>0.204919201960243</v>
      </c>
      <c r="Q1019" s="19" t="n">
        <v>0.202774230867922</v>
      </c>
      <c r="R1019" s="19" t="n">
        <v>0.40143001523689</v>
      </c>
      <c r="S1019" s="19" t="n">
        <v>0.24299600130147</v>
      </c>
      <c r="T1019" s="19" t="n">
        <v>0.29390523639529</v>
      </c>
      <c r="U1019" s="19" t="n">
        <v>0</v>
      </c>
      <c r="V1019" s="19" t="n">
        <v>0.272134453585449</v>
      </c>
      <c r="W1019" s="19" t="n">
        <v>0.347046204494736</v>
      </c>
      <c r="X1019" s="19" t="n">
        <v>0.498666292894908</v>
      </c>
      <c r="Y1019" s="19" t="n">
        <v>0.295992204807546</v>
      </c>
      <c r="Z1019" s="19"/>
      <c r="AA1019" s="19" t="n">
        <v>0.371137405126556</v>
      </c>
      <c r="AB1019" s="19" t="n">
        <v>0.228391478707636</v>
      </c>
      <c r="AC1019" s="19" t="n">
        <v>0.2976996361402</v>
      </c>
      <c r="AD1019" s="19" t="n">
        <v>0.225733514318238</v>
      </c>
      <c r="AE1019" s="19"/>
      <c r="AF1019" s="19" t="n">
        <v>0.244217031180632</v>
      </c>
      <c r="AG1019" s="19" t="n">
        <v>0.0524320545751992</v>
      </c>
      <c r="AH1019" s="19" t="n">
        <v>0.377751316128016</v>
      </c>
      <c r="AI1019" s="19" t="n">
        <v>0.297708265710206</v>
      </c>
      <c r="AJ1019" s="19" t="n">
        <v>0.233014378490382</v>
      </c>
      <c r="AK1019" s="19" t="n">
        <v>0.434397776167633</v>
      </c>
      <c r="AL1019" s="19" t="n">
        <v>0.293429180125202</v>
      </c>
      <c r="AM1019" s="19" t="n">
        <v>0</v>
      </c>
      <c r="AN1019" s="19" t="n">
        <v>0.380026550917532</v>
      </c>
      <c r="AO1019" s="19" t="n">
        <v>0.378082368726247</v>
      </c>
      <c r="AP1019" s="19" t="n">
        <v>0.499063678299454</v>
      </c>
      <c r="AQ1019" s="19" t="n">
        <v>0.19615482885897</v>
      </c>
      <c r="AR1019" s="19" t="n">
        <v>0</v>
      </c>
      <c r="AS1019" s="19" t="n">
        <v>0</v>
      </c>
      <c r="AT1019" s="19" t="n">
        <v>0</v>
      </c>
      <c r="AU1019" s="19" t="n">
        <v>0</v>
      </c>
      <c r="AV1019" s="19" t="n">
        <v>0.744611283192527</v>
      </c>
      <c r="AW1019" s="19" t="n">
        <v>0</v>
      </c>
      <c r="AX1019" s="19" t="n">
        <v>0.305432811628896</v>
      </c>
    </row>
    <row r="1020">
      <c r="B1020" t="s">
        <v>438</v>
      </c>
      <c r="C1020" s="19" t="n">
        <v>0.303694635843662</v>
      </c>
      <c r="D1020" s="19" t="n">
        <v>0.259311968532069</v>
      </c>
      <c r="E1020" s="19" t="n">
        <v>0.337260138369919</v>
      </c>
      <c r="F1020" s="19" t="n">
        <v>0.333145703921555</v>
      </c>
      <c r="G1020" s="19" t="n">
        <v>0.302076049626069</v>
      </c>
      <c r="H1020" s="19" t="n">
        <v>0.0942265111678058</v>
      </c>
      <c r="I1020" s="19" t="n">
        <v>0</v>
      </c>
      <c r="J1020" s="19"/>
      <c r="K1020" s="19" t="n">
        <v>0.311404935485764</v>
      </c>
      <c r="L1020" s="19" t="n">
        <v>0.289376746518125</v>
      </c>
      <c r="M1020" s="19"/>
      <c r="N1020" s="19" t="n">
        <v>0.365398224682818</v>
      </c>
      <c r="O1020" s="19" t="n">
        <v>0.0480917350180269</v>
      </c>
      <c r="P1020" s="19" t="n">
        <v>0.243806319361801</v>
      </c>
      <c r="Q1020" s="19" t="n">
        <v>0.290113856870487</v>
      </c>
      <c r="R1020" s="19" t="n">
        <v>0.405175570364005</v>
      </c>
      <c r="S1020" s="19" t="n">
        <v>0.210757202213658</v>
      </c>
      <c r="T1020" s="19" t="n">
        <v>0.342664833600033</v>
      </c>
      <c r="U1020" s="19" t="n">
        <v>0.321307906191812</v>
      </c>
      <c r="V1020" s="19" t="n">
        <v>0.167247418013531</v>
      </c>
      <c r="W1020" s="19" t="n">
        <v>0.246666513740427</v>
      </c>
      <c r="X1020" s="19" t="n">
        <v>0.484043668432221</v>
      </c>
      <c r="Y1020" s="19" t="n">
        <v>0.73278527185103</v>
      </c>
      <c r="Z1020" s="19"/>
      <c r="AA1020" s="19" t="n">
        <v>0.350714493889179</v>
      </c>
      <c r="AB1020" s="19" t="n">
        <v>0.28436417466393</v>
      </c>
      <c r="AC1020" s="19" t="n">
        <v>0.293038587064241</v>
      </c>
      <c r="AD1020" s="19" t="n">
        <v>0.230923679739704</v>
      </c>
      <c r="AE1020" s="19"/>
      <c r="AF1020" s="19" t="n">
        <v>0.205931513233572</v>
      </c>
      <c r="AG1020" s="19" t="n">
        <v>0.168221589705333</v>
      </c>
      <c r="AH1020" s="19" t="n">
        <v>0.461569052466607</v>
      </c>
      <c r="AI1020" s="19" t="n">
        <v>0.348951181094644</v>
      </c>
      <c r="AJ1020" s="19" t="n">
        <v>0.108555886322328</v>
      </c>
      <c r="AK1020" s="19" t="n">
        <v>0.353041871159888</v>
      </c>
      <c r="AL1020" s="19" t="n">
        <v>0.54171979312934</v>
      </c>
      <c r="AM1020" s="19" t="n">
        <v>0</v>
      </c>
      <c r="AN1020" s="19" t="n">
        <v>0.284786626811458</v>
      </c>
      <c r="AO1020" s="19" t="n">
        <v>0.211162353232163</v>
      </c>
      <c r="AP1020" s="19" t="n">
        <v>0.306711383985292</v>
      </c>
      <c r="AQ1020" s="19" t="n">
        <v>0.257399157078724</v>
      </c>
      <c r="AR1020" s="19" t="n">
        <v>0</v>
      </c>
      <c r="AS1020" s="19" t="n">
        <v>0.339104862467913</v>
      </c>
      <c r="AT1020" s="19" t="n">
        <v>0</v>
      </c>
      <c r="AU1020" s="19" t="n">
        <v>0</v>
      </c>
      <c r="AV1020" s="19" t="n">
        <v>0</v>
      </c>
      <c r="AW1020" s="19" t="n">
        <v>1</v>
      </c>
      <c r="AX1020" s="19" t="n">
        <v>0.305432811628896</v>
      </c>
    </row>
    <row r="1021">
      <c r="B1021" t="s">
        <v>439</v>
      </c>
      <c r="C1021" s="19" t="n">
        <v>0.300256319613689</v>
      </c>
      <c r="D1021" s="19" t="n">
        <v>0.227210227046697</v>
      </c>
      <c r="E1021" s="19" t="n">
        <v>0.355198890012809</v>
      </c>
      <c r="F1021" s="19" t="n">
        <v>0.364356027286138</v>
      </c>
      <c r="G1021" s="19" t="n">
        <v>0.124157403897275</v>
      </c>
      <c r="H1021" s="19" t="n">
        <v>0.208167295786756</v>
      </c>
      <c r="I1021" s="19" t="n">
        <v>0.249026706373058</v>
      </c>
      <c r="J1021" s="19"/>
      <c r="K1021" s="19" t="n">
        <v>0.315678400391912</v>
      </c>
      <c r="L1021" s="19" t="n">
        <v>0.271617789854564</v>
      </c>
      <c r="M1021" s="19"/>
      <c r="N1021" s="19" t="n">
        <v>0.358042548363984</v>
      </c>
      <c r="O1021" s="19" t="n">
        <v>0.279240125235554</v>
      </c>
      <c r="P1021" s="19" t="n">
        <v>0.206495469697598</v>
      </c>
      <c r="Q1021" s="19" t="n">
        <v>0.456748015912176</v>
      </c>
      <c r="R1021" s="19" t="n">
        <v>0.273659486912812</v>
      </c>
      <c r="S1021" s="19" t="n">
        <v>0.246297590708897</v>
      </c>
      <c r="T1021" s="19" t="n">
        <v>0.129089307890191</v>
      </c>
      <c r="U1021" s="19" t="n">
        <v>0.159926064240992</v>
      </c>
      <c r="V1021" s="19" t="n">
        <v>0.272127690986239</v>
      </c>
      <c r="W1021" s="19" t="n">
        <v>0.166367598230003</v>
      </c>
      <c r="X1021" s="19" t="n">
        <v>0.484043668432221</v>
      </c>
      <c r="Y1021" s="19" t="n">
        <v>0.438817017102834</v>
      </c>
      <c r="Z1021" s="19"/>
      <c r="AA1021" s="19" t="n">
        <v>0.344709333400104</v>
      </c>
      <c r="AB1021" s="19" t="n">
        <v>0.16567580222379</v>
      </c>
      <c r="AC1021" s="19" t="n">
        <v>0.32899083757364</v>
      </c>
      <c r="AD1021" s="19" t="n">
        <v>0.275871629735813</v>
      </c>
      <c r="AE1021" s="19"/>
      <c r="AF1021" s="19" t="n">
        <v>0.304759834913597</v>
      </c>
      <c r="AG1021" s="19" t="n">
        <v>0.159146995860609</v>
      </c>
      <c r="AH1021" s="19" t="n">
        <v>0.398822071256525</v>
      </c>
      <c r="AI1021" s="19" t="n">
        <v>0.363075897191101</v>
      </c>
      <c r="AJ1021" s="19" t="n">
        <v>0</v>
      </c>
      <c r="AK1021" s="19" t="n">
        <v>0.337402479927804</v>
      </c>
      <c r="AL1021" s="19" t="n">
        <v>0.456726167331795</v>
      </c>
      <c r="AM1021" s="19" t="n">
        <v>0</v>
      </c>
      <c r="AN1021" s="19" t="n">
        <v>0.181840906757705</v>
      </c>
      <c r="AO1021" s="19" t="n">
        <v>0.126842226330523</v>
      </c>
      <c r="AP1021" s="19" t="n">
        <v>0.499241362509249</v>
      </c>
      <c r="AQ1021" s="19" t="n">
        <v>0.529404148012301</v>
      </c>
      <c r="AR1021" s="19" t="n">
        <v>0</v>
      </c>
      <c r="AS1021" s="19" t="n">
        <v>0.385372606033758</v>
      </c>
      <c r="AT1021" s="19" t="n">
        <v>0</v>
      </c>
      <c r="AU1021" s="19" t="n">
        <v>0</v>
      </c>
      <c r="AV1021" s="19" t="n">
        <v>0.206453386121645</v>
      </c>
      <c r="AW1021" s="19" t="n">
        <v>0</v>
      </c>
      <c r="AX1021" s="19" t="n">
        <v>0</v>
      </c>
    </row>
    <row r="1022">
      <c r="B1022" t="s">
        <v>440</v>
      </c>
      <c r="C1022" s="19" t="n">
        <v>0.28666010468256</v>
      </c>
      <c r="D1022" s="19" t="n">
        <v>0.209192360093444</v>
      </c>
      <c r="E1022" s="19" t="n">
        <v>0.27263298432135</v>
      </c>
      <c r="F1022" s="19" t="n">
        <v>0.412281121565462</v>
      </c>
      <c r="G1022" s="19" t="n">
        <v>0.238467331667735</v>
      </c>
      <c r="H1022" s="19" t="n">
        <v>0</v>
      </c>
      <c r="I1022" s="19" t="n">
        <v>0.249026706373058</v>
      </c>
      <c r="J1022" s="19"/>
      <c r="K1022" s="19" t="n">
        <v>0.287426214872888</v>
      </c>
      <c r="L1022" s="19" t="n">
        <v>0.285237451682618</v>
      </c>
      <c r="M1022" s="19"/>
      <c r="N1022" s="19" t="n">
        <v>0.373454917316549</v>
      </c>
      <c r="O1022" s="19" t="n">
        <v>0.16051334483226</v>
      </c>
      <c r="P1022" s="19" t="n">
        <v>0.290489034983483</v>
      </c>
      <c r="Q1022" s="19" t="n">
        <v>0.24672545401799</v>
      </c>
      <c r="R1022" s="19" t="n">
        <v>0.134085380488536</v>
      </c>
      <c r="S1022" s="19" t="n">
        <v>0.244438818180236</v>
      </c>
      <c r="T1022" s="19" t="n">
        <v>0.347483059063022</v>
      </c>
      <c r="U1022" s="19" t="n">
        <v>0.336282924678454</v>
      </c>
      <c r="V1022" s="19" t="n">
        <v>0.194891852171466</v>
      </c>
      <c r="W1022" s="19" t="n">
        <v>0.259949674357434</v>
      </c>
      <c r="X1022" s="19" t="n">
        <v>0.451899952314181</v>
      </c>
      <c r="Y1022" s="19" t="n">
        <v>0.295992204807546</v>
      </c>
      <c r="Z1022" s="19"/>
      <c r="AA1022" s="19" t="n">
        <v>0.325502752311436</v>
      </c>
      <c r="AB1022" s="19" t="n">
        <v>0.233251517956945</v>
      </c>
      <c r="AC1022" s="19" t="n">
        <v>0.22614251208226</v>
      </c>
      <c r="AD1022" s="19" t="n">
        <v>0.315355789579495</v>
      </c>
      <c r="AE1022" s="19"/>
      <c r="AF1022" s="19" t="n">
        <v>0.328070555682073</v>
      </c>
      <c r="AG1022" s="19" t="n">
        <v>0.108057551139751</v>
      </c>
      <c r="AH1022" s="19" t="n">
        <v>0.391242935244045</v>
      </c>
      <c r="AI1022" s="19" t="n">
        <v>0.265430223787533</v>
      </c>
      <c r="AJ1022" s="19" t="n">
        <v>0.329465673616449</v>
      </c>
      <c r="AK1022" s="19" t="n">
        <v>0.337233012331685</v>
      </c>
      <c r="AL1022" s="19" t="n">
        <v>0.352790053652481</v>
      </c>
      <c r="AM1022" s="19" t="n">
        <v>0</v>
      </c>
      <c r="AN1022" s="19" t="n">
        <v>0.339608454371602</v>
      </c>
      <c r="AO1022" s="19" t="n">
        <v>0.131068867474009</v>
      </c>
      <c r="AP1022" s="19" t="n">
        <v>0.282634199991021</v>
      </c>
      <c r="AQ1022" s="19" t="n">
        <v>0.320808132698581</v>
      </c>
      <c r="AR1022" s="19" t="n">
        <v>0</v>
      </c>
      <c r="AS1022" s="19" t="n">
        <v>0.339104862467913</v>
      </c>
      <c r="AT1022" s="19" t="n">
        <v>0</v>
      </c>
      <c r="AU1022" s="19" t="n">
        <v>0</v>
      </c>
      <c r="AV1022" s="19" t="n">
        <v>0</v>
      </c>
      <c r="AW1022" s="19" t="n">
        <v>0</v>
      </c>
      <c r="AX1022" s="19" t="n">
        <v>0.664454011362189</v>
      </c>
    </row>
    <row r="1023">
      <c r="B1023" t="s">
        <v>441</v>
      </c>
      <c r="C1023" s="19" t="n">
        <v>0.28541096623827</v>
      </c>
      <c r="D1023" s="19" t="n">
        <v>0.183404285098599</v>
      </c>
      <c r="E1023" s="19" t="n">
        <v>0.323730151381199</v>
      </c>
      <c r="F1023" s="19" t="n">
        <v>0.332706172953599</v>
      </c>
      <c r="G1023" s="19" t="n">
        <v>0.345864998697168</v>
      </c>
      <c r="H1023" s="19" t="n">
        <v>0</v>
      </c>
      <c r="I1023" s="19" t="n">
        <v>0</v>
      </c>
      <c r="J1023" s="19"/>
      <c r="K1023" s="19" t="n">
        <v>0.272522442317552</v>
      </c>
      <c r="L1023" s="19" t="n">
        <v>0.309344725966456</v>
      </c>
      <c r="M1023" s="19"/>
      <c r="N1023" s="19" t="n">
        <v>0.36497359420341</v>
      </c>
      <c r="O1023" s="19" t="n">
        <v>0.0480917350180269</v>
      </c>
      <c r="P1023" s="19" t="n">
        <v>0.149960008032295</v>
      </c>
      <c r="Q1023" s="19" t="n">
        <v>0.305912134813861</v>
      </c>
      <c r="R1023" s="19" t="n">
        <v>0.305789209057894</v>
      </c>
      <c r="S1023" s="19" t="n">
        <v>0.19488930357293</v>
      </c>
      <c r="T1023" s="19" t="n">
        <v>0.407722059713651</v>
      </c>
      <c r="U1023" s="19" t="n">
        <v>0.172881508276317</v>
      </c>
      <c r="V1023" s="19" t="n">
        <v>0.197878923524738</v>
      </c>
      <c r="W1023" s="19" t="n">
        <v>0.342531969521319</v>
      </c>
      <c r="X1023" s="19" t="n">
        <v>0.639474176363683</v>
      </c>
      <c r="Y1023" s="19" t="n">
        <v>0.142824812295288</v>
      </c>
      <c r="Z1023" s="19"/>
      <c r="AA1023" s="19" t="n">
        <v>0.326359586066176</v>
      </c>
      <c r="AB1023" s="19" t="n">
        <v>0.271313409322253</v>
      </c>
      <c r="AC1023" s="19" t="n">
        <v>0.27605923442632</v>
      </c>
      <c r="AD1023" s="19" t="n">
        <v>0.220014327196443</v>
      </c>
      <c r="AE1023" s="19"/>
      <c r="AF1023" s="19" t="n">
        <v>0.209854539253153</v>
      </c>
      <c r="AG1023" s="19" t="n">
        <v>0.16057441848034</v>
      </c>
      <c r="AH1023" s="19" t="n">
        <v>0.381600715374628</v>
      </c>
      <c r="AI1023" s="19" t="n">
        <v>0.271670121149487</v>
      </c>
      <c r="AJ1023" s="19" t="n">
        <v>0.102274116113186</v>
      </c>
      <c r="AK1023" s="19" t="n">
        <v>0.289159879672116</v>
      </c>
      <c r="AL1023" s="19" t="n">
        <v>0.385585925786522</v>
      </c>
      <c r="AM1023" s="19" t="n">
        <v>0</v>
      </c>
      <c r="AN1023" s="19" t="n">
        <v>0.308989773230782</v>
      </c>
      <c r="AO1023" s="19" t="n">
        <v>0.252069135573253</v>
      </c>
      <c r="AP1023" s="19" t="n">
        <v>0.374644981824344</v>
      </c>
      <c r="AQ1023" s="19" t="n">
        <v>0.209945456122703</v>
      </c>
      <c r="AR1023" s="19" t="n">
        <v>0</v>
      </c>
      <c r="AS1023" s="19" t="n">
        <v>1</v>
      </c>
      <c r="AT1023" s="19" t="n">
        <v>0</v>
      </c>
      <c r="AU1023" s="19" t="n">
        <v>1</v>
      </c>
      <c r="AV1023" s="19" t="n">
        <v>0.28485471276851</v>
      </c>
      <c r="AW1023" s="19" t="n">
        <v>0</v>
      </c>
      <c r="AX1023" s="19" t="n">
        <v>0.664454011362189</v>
      </c>
    </row>
    <row r="1024">
      <c r="B1024" t="s">
        <v>442</v>
      </c>
      <c r="C1024" s="19" t="n">
        <v>0.284130197204604</v>
      </c>
      <c r="D1024" s="19" t="n">
        <v>0.202544865507545</v>
      </c>
      <c r="E1024" s="19" t="n">
        <v>0.280367036248783</v>
      </c>
      <c r="F1024" s="19" t="n">
        <v>0.390818112394261</v>
      </c>
      <c r="G1024" s="19" t="n">
        <v>0.25872493180671</v>
      </c>
      <c r="H1024" s="19" t="n">
        <v>0.092092157381914</v>
      </c>
      <c r="I1024" s="19" t="n">
        <v>0</v>
      </c>
      <c r="J1024" s="19"/>
      <c r="K1024" s="19" t="n">
        <v>0.334855164636545</v>
      </c>
      <c r="L1024" s="19" t="n">
        <v>0.189934834709709</v>
      </c>
      <c r="M1024" s="19"/>
      <c r="N1024" s="19" t="n">
        <v>0.348567944160248</v>
      </c>
      <c r="O1024" s="19" t="n">
        <v>0.214383502835066</v>
      </c>
      <c r="P1024" s="19" t="n">
        <v>0.30453663472447</v>
      </c>
      <c r="Q1024" s="19" t="n">
        <v>0.164708897768203</v>
      </c>
      <c r="R1024" s="19" t="n">
        <v>0.261556466014281</v>
      </c>
      <c r="S1024" s="19" t="n">
        <v>0.275959877712948</v>
      </c>
      <c r="T1024" s="19" t="n">
        <v>0.254614675100331</v>
      </c>
      <c r="U1024" s="19" t="n">
        <v>0.336282924678454</v>
      </c>
      <c r="V1024" s="19" t="n">
        <v>0.192211655171503</v>
      </c>
      <c r="W1024" s="19" t="n">
        <v>0.169386741609467</v>
      </c>
      <c r="X1024" s="19" t="n">
        <v>0.639474176363683</v>
      </c>
      <c r="Y1024" s="19" t="n">
        <v>0.444034443102893</v>
      </c>
      <c r="Z1024" s="19"/>
      <c r="AA1024" s="19" t="n">
        <v>0.361555967736947</v>
      </c>
      <c r="AB1024" s="19" t="n">
        <v>0.252403197717873</v>
      </c>
      <c r="AC1024" s="19" t="n">
        <v>0.279792820759451</v>
      </c>
      <c r="AD1024" s="19" t="n">
        <v>0.14889150377663</v>
      </c>
      <c r="AE1024" s="19"/>
      <c r="AF1024" s="19" t="n">
        <v>0.250255187372458</v>
      </c>
      <c r="AG1024" s="19" t="n">
        <v>0.160202030561173</v>
      </c>
      <c r="AH1024" s="19" t="n">
        <v>0.313218895950384</v>
      </c>
      <c r="AI1024" s="19" t="n">
        <v>0.363918671369695</v>
      </c>
      <c r="AJ1024" s="19" t="n">
        <v>0</v>
      </c>
      <c r="AK1024" s="19" t="n">
        <v>0.613843890984527</v>
      </c>
      <c r="AL1024" s="19" t="n">
        <v>0.207649105160788</v>
      </c>
      <c r="AM1024" s="19" t="n">
        <v>0</v>
      </c>
      <c r="AN1024" s="19" t="n">
        <v>0.27334108584946</v>
      </c>
      <c r="AO1024" s="19" t="n">
        <v>0.119706181468547</v>
      </c>
      <c r="AP1024" s="19" t="n">
        <v>0.602754428326076</v>
      </c>
      <c r="AQ1024" s="19" t="n">
        <v>0.260398023694051</v>
      </c>
      <c r="AR1024" s="19" t="n">
        <v>0</v>
      </c>
      <c r="AS1024" s="19" t="n">
        <v>0.339104862467913</v>
      </c>
      <c r="AT1024" s="19" t="n">
        <v>0</v>
      </c>
      <c r="AU1024" s="19" t="n">
        <v>0</v>
      </c>
      <c r="AV1024" s="19" t="n">
        <v>0.206453386121645</v>
      </c>
      <c r="AW1024" s="19" t="n">
        <v>1</v>
      </c>
      <c r="AX1024" s="19" t="n">
        <v>0.359021199733292</v>
      </c>
    </row>
    <row r="1025">
      <c r="B1025" t="s">
        <v>443</v>
      </c>
      <c r="C1025" s="19" t="n">
        <v>0.259854758032758</v>
      </c>
      <c r="D1025" s="19" t="n">
        <v>0.181591750069701</v>
      </c>
      <c r="E1025" s="19" t="n">
        <v>0.301232853522799</v>
      </c>
      <c r="F1025" s="19" t="n">
        <v>0.289865423779544</v>
      </c>
      <c r="G1025" s="19" t="n">
        <v>0.204911303111801</v>
      </c>
      <c r="H1025" s="19" t="n">
        <v>0.212629623602516</v>
      </c>
      <c r="I1025" s="19" t="n">
        <v>0.249026706373058</v>
      </c>
      <c r="J1025" s="19"/>
      <c r="K1025" s="19" t="n">
        <v>0.265823043627207</v>
      </c>
      <c r="L1025" s="19" t="n">
        <v>0.248771757816019</v>
      </c>
      <c r="M1025" s="19"/>
      <c r="N1025" s="19" t="n">
        <v>0.31108832816931</v>
      </c>
      <c r="O1025" s="19" t="n">
        <v>0.310792174966368</v>
      </c>
      <c r="P1025" s="19" t="n">
        <v>0.103391331744848</v>
      </c>
      <c r="Q1025" s="19" t="n">
        <v>0.253860438995465</v>
      </c>
      <c r="R1025" s="19" t="n">
        <v>0.126672015866324</v>
      </c>
      <c r="S1025" s="19" t="n">
        <v>0.333605149343586</v>
      </c>
      <c r="T1025" s="19" t="n">
        <v>0.27265814372813</v>
      </c>
      <c r="U1025" s="19" t="n">
        <v>0.17766283436441</v>
      </c>
      <c r="V1025" s="19" t="n">
        <v>0.250152590330748</v>
      </c>
      <c r="W1025" s="19" t="n">
        <v>0.162034103101563</v>
      </c>
      <c r="X1025" s="19" t="n">
        <v>0.451899952314181</v>
      </c>
      <c r="Y1025" s="19" t="n">
        <v>0.142824812295288</v>
      </c>
      <c r="Z1025" s="19"/>
      <c r="AA1025" s="19" t="n">
        <v>0.320161082561683</v>
      </c>
      <c r="AB1025" s="19" t="n">
        <v>0.272627366328525</v>
      </c>
      <c r="AC1025" s="19" t="n">
        <v>0.221244480779378</v>
      </c>
      <c r="AD1025" s="19" t="n">
        <v>0.166575710156595</v>
      </c>
      <c r="AE1025" s="19"/>
      <c r="AF1025" s="19" t="n">
        <v>0.256824886733744</v>
      </c>
      <c r="AG1025" s="19" t="n">
        <v>0.113986926756026</v>
      </c>
      <c r="AH1025" s="19" t="n">
        <v>0.388631427537352</v>
      </c>
      <c r="AI1025" s="19" t="n">
        <v>0.233169008127816</v>
      </c>
      <c r="AJ1025" s="19" t="n">
        <v>0.425107280097369</v>
      </c>
      <c r="AK1025" s="19" t="n">
        <v>0.42918903205086</v>
      </c>
      <c r="AL1025" s="19" t="n">
        <v>0.303038230793964</v>
      </c>
      <c r="AM1025" s="19" t="n">
        <v>0</v>
      </c>
      <c r="AN1025" s="19" t="n">
        <v>0.207056087416884</v>
      </c>
      <c r="AO1025" s="19" t="n">
        <v>0.165458642400415</v>
      </c>
      <c r="AP1025" s="19" t="n">
        <v>0.0996697703750686</v>
      </c>
      <c r="AQ1025" s="19" t="n">
        <v>0.201048399848206</v>
      </c>
      <c r="AR1025" s="19" t="n">
        <v>0</v>
      </c>
      <c r="AS1025" s="19" t="n">
        <v>1</v>
      </c>
      <c r="AT1025" s="19" t="n">
        <v>0</v>
      </c>
      <c r="AU1025" s="19" t="n">
        <v>1</v>
      </c>
      <c r="AV1025" s="19" t="n">
        <v>0.255388716807473</v>
      </c>
      <c r="AW1025" s="19" t="n">
        <v>0</v>
      </c>
      <c r="AX1025" s="19" t="n">
        <v>0.664454011362189</v>
      </c>
    </row>
    <row r="1026">
      <c r="B1026" t="s">
        <v>444</v>
      </c>
      <c r="C1026" s="19" t="n">
        <v>0.251576751273648</v>
      </c>
      <c r="D1026" s="19" t="n">
        <v>0.169235517969252</v>
      </c>
      <c r="E1026" s="19" t="n">
        <v>0.288610425009581</v>
      </c>
      <c r="F1026" s="19" t="n">
        <v>0.282679373887051</v>
      </c>
      <c r="G1026" s="19" t="n">
        <v>0.247063106925296</v>
      </c>
      <c r="H1026" s="19" t="n">
        <v>0.192915350151371</v>
      </c>
      <c r="I1026" s="19" t="n">
        <v>0</v>
      </c>
      <c r="J1026" s="19"/>
      <c r="K1026" s="19" t="n">
        <v>0.275003930037666</v>
      </c>
      <c r="L1026" s="19" t="n">
        <v>0.208072896907055</v>
      </c>
      <c r="M1026" s="19"/>
      <c r="N1026" s="19" t="n">
        <v>0.247743948680923</v>
      </c>
      <c r="O1026" s="19" t="n">
        <v>0.111766683534499</v>
      </c>
      <c r="P1026" s="19" t="n">
        <v>0.289784463961588</v>
      </c>
      <c r="Q1026" s="19" t="n">
        <v>0.317004530226152</v>
      </c>
      <c r="R1026" s="19" t="n">
        <v>0.331383981416192</v>
      </c>
      <c r="S1026" s="19" t="n">
        <v>0.311778625936671</v>
      </c>
      <c r="T1026" s="19" t="n">
        <v>0.21461415706689</v>
      </c>
      <c r="U1026" s="19" t="n">
        <v>0</v>
      </c>
      <c r="V1026" s="19" t="n">
        <v>0.238416165270876</v>
      </c>
      <c r="W1026" s="19" t="n">
        <v>0.161370716019911</v>
      </c>
      <c r="X1026" s="19" t="n">
        <v>0.288819918772427</v>
      </c>
      <c r="Y1026" s="19" t="n">
        <v>0.304393087830577</v>
      </c>
      <c r="Z1026" s="19"/>
      <c r="AA1026" s="19" t="n">
        <v>0.318789407934265</v>
      </c>
      <c r="AB1026" s="19" t="n">
        <v>0.246015647063919</v>
      </c>
      <c r="AC1026" s="19" t="n">
        <v>0.189693696181337</v>
      </c>
      <c r="AD1026" s="19" t="n">
        <v>0.184717922730267</v>
      </c>
      <c r="AE1026" s="19"/>
      <c r="AF1026" s="19" t="n">
        <v>0.409478143994984</v>
      </c>
      <c r="AG1026" s="19" t="n">
        <v>0.216348227126887</v>
      </c>
      <c r="AH1026" s="19" t="n">
        <v>0.22713389015313</v>
      </c>
      <c r="AI1026" s="19" t="n">
        <v>0.172572357396947</v>
      </c>
      <c r="AJ1026" s="19" t="n">
        <v>0.102274116113186</v>
      </c>
      <c r="AK1026" s="19" t="n">
        <v>0.281351557050053</v>
      </c>
      <c r="AL1026" s="19" t="n">
        <v>0.243622041993966</v>
      </c>
      <c r="AM1026" s="19" t="n">
        <v>0</v>
      </c>
      <c r="AN1026" s="19" t="n">
        <v>0.285689949367881</v>
      </c>
      <c r="AO1026" s="19" t="n">
        <v>0.165950794149201</v>
      </c>
      <c r="AP1026" s="19" t="n">
        <v>0.206611958873265</v>
      </c>
      <c r="AQ1026" s="19" t="n">
        <v>0.258347406907162</v>
      </c>
      <c r="AR1026" s="19" t="n">
        <v>0</v>
      </c>
      <c r="AS1026" s="19" t="n">
        <v>0.339104862467913</v>
      </c>
      <c r="AT1026" s="19" t="n">
        <v>0</v>
      </c>
      <c r="AU1026" s="19" t="n">
        <v>0</v>
      </c>
      <c r="AV1026" s="19" t="n">
        <v>0</v>
      </c>
      <c r="AW1026" s="19" t="n">
        <v>1</v>
      </c>
      <c r="AX1026" s="19" t="n">
        <v>0.359021199733292</v>
      </c>
    </row>
    <row r="1027">
      <c r="B1027" t="s">
        <v>445</v>
      </c>
      <c r="C1027" s="19" t="n">
        <v>0.2019134261861</v>
      </c>
      <c r="D1027" s="19" t="n">
        <v>0.19988104487195</v>
      </c>
      <c r="E1027" s="19" t="n">
        <v>0.213591798945055</v>
      </c>
      <c r="F1027" s="19" t="n">
        <v>0.170386905888163</v>
      </c>
      <c r="G1027" s="19" t="n">
        <v>0.251143093882161</v>
      </c>
      <c r="H1027" s="19" t="n">
        <v>0.18631866854972</v>
      </c>
      <c r="I1027" s="19" t="n">
        <v>0.233494719456146</v>
      </c>
      <c r="J1027" s="19"/>
      <c r="K1027" s="19" t="n">
        <v>0.228929234348338</v>
      </c>
      <c r="L1027" s="19" t="n">
        <v>0.151745550842486</v>
      </c>
      <c r="M1027" s="19"/>
      <c r="N1027" s="19" t="n">
        <v>0.177274422733358</v>
      </c>
      <c r="O1027" s="19" t="n">
        <v>0.332066151905772</v>
      </c>
      <c r="P1027" s="19" t="n">
        <v>0.152876748235461</v>
      </c>
      <c r="Q1027" s="19" t="n">
        <v>0.278996558563294</v>
      </c>
      <c r="R1027" s="19" t="n">
        <v>0.186100045568798</v>
      </c>
      <c r="S1027" s="19" t="n">
        <v>0.139730272972922</v>
      </c>
      <c r="T1027" s="19" t="n">
        <v>0.213630921065062</v>
      </c>
      <c r="U1027" s="19" t="n">
        <v>0.168221686926469</v>
      </c>
      <c r="V1027" s="19" t="n">
        <v>0.117492610528249</v>
      </c>
      <c r="W1027" s="19" t="n">
        <v>0.322681949439594</v>
      </c>
      <c r="X1027" s="19" t="n">
        <v>0.498666292894908</v>
      </c>
      <c r="Y1027" s="19" t="n">
        <v>0.150463439260651</v>
      </c>
      <c r="Z1027" s="19"/>
      <c r="AA1027" s="19" t="n">
        <v>0.225436812308291</v>
      </c>
      <c r="AB1027" s="19" t="n">
        <v>0.0908402612332079</v>
      </c>
      <c r="AC1027" s="19" t="n">
        <v>0.170485942050337</v>
      </c>
      <c r="AD1027" s="19" t="n">
        <v>0.2737821350954</v>
      </c>
      <c r="AE1027" s="19"/>
      <c r="AF1027" s="19" t="n">
        <v>0.229979230954603</v>
      </c>
      <c r="AG1027" s="19" t="n">
        <v>0.212867209983757</v>
      </c>
      <c r="AH1027" s="19" t="n">
        <v>0.312236815473373</v>
      </c>
      <c r="AI1027" s="19" t="n">
        <v>0.204828977961524</v>
      </c>
      <c r="AJ1027" s="19" t="n">
        <v>0.231713275058403</v>
      </c>
      <c r="AK1027" s="19" t="n">
        <v>0.237258431541327</v>
      </c>
      <c r="AL1027" s="19" t="n">
        <v>0.25369223612296</v>
      </c>
      <c r="AM1027" s="19" t="n">
        <v>0</v>
      </c>
      <c r="AN1027" s="19" t="n">
        <v>0.130868852108088</v>
      </c>
      <c r="AO1027" s="19" t="n">
        <v>0.165956621500043</v>
      </c>
      <c r="AP1027" s="19" t="n">
        <v>0.18575632015863</v>
      </c>
      <c r="AQ1027" s="19" t="n">
        <v>0.186782504696401</v>
      </c>
      <c r="AR1027" s="19" t="n">
        <v>0</v>
      </c>
      <c r="AS1027" s="19" t="n">
        <v>0</v>
      </c>
      <c r="AT1027" s="19" t="n">
        <v>0</v>
      </c>
      <c r="AU1027" s="19" t="n">
        <v>0</v>
      </c>
      <c r="AV1027" s="19" t="n">
        <v>0.255388716807473</v>
      </c>
      <c r="AW1027" s="19" t="n">
        <v>0</v>
      </c>
      <c r="AX1027" s="19" t="n">
        <v>0</v>
      </c>
    </row>
    <row r="1028">
      <c r="B1028" t="s">
        <v>446</v>
      </c>
      <c r="C1028" s="19" t="n">
        <v>0.20150727739644</v>
      </c>
      <c r="D1028" s="19" t="n">
        <v>0.202587295509881</v>
      </c>
      <c r="E1028" s="19" t="n">
        <v>0.172118987105558</v>
      </c>
      <c r="F1028" s="19" t="n">
        <v>0.254015620215815</v>
      </c>
      <c r="G1028" s="19" t="n">
        <v>0.179366079123613</v>
      </c>
      <c r="H1028" s="19" t="n">
        <v>0.11394078461895</v>
      </c>
      <c r="I1028" s="19" t="n">
        <v>0.249026706373058</v>
      </c>
      <c r="J1028" s="19"/>
      <c r="K1028" s="19" t="n">
        <v>0.213142865157106</v>
      </c>
      <c r="L1028" s="19" t="n">
        <v>0.179900197836899</v>
      </c>
      <c r="M1028" s="19"/>
      <c r="N1028" s="19" t="n">
        <v>0.244781136791311</v>
      </c>
      <c r="O1028" s="19" t="n">
        <v>0.220685586933564</v>
      </c>
      <c r="P1028" s="19" t="n">
        <v>0.103542437908115</v>
      </c>
      <c r="Q1028" s="19" t="n">
        <v>0.174807735654665</v>
      </c>
      <c r="R1028" s="19" t="n">
        <v>0.275879890932998</v>
      </c>
      <c r="S1028" s="19" t="n">
        <v>0.228428797108428</v>
      </c>
      <c r="T1028" s="19" t="n">
        <v>0.0421830265221371</v>
      </c>
      <c r="U1028" s="19" t="n">
        <v>0</v>
      </c>
      <c r="V1028" s="19" t="n">
        <v>0.246244101363415</v>
      </c>
      <c r="W1028" s="19" t="n">
        <v>0.168876494209844</v>
      </c>
      <c r="X1028" s="19" t="n">
        <v>0.148012035303653</v>
      </c>
      <c r="Y1028" s="19" t="n">
        <v>0.295992204807546</v>
      </c>
      <c r="Z1028" s="19"/>
      <c r="AA1028" s="19" t="n">
        <v>0.213628657645636</v>
      </c>
      <c r="AB1028" s="19" t="n">
        <v>0.182284616488377</v>
      </c>
      <c r="AC1028" s="19" t="n">
        <v>0.158499441827005</v>
      </c>
      <c r="AD1028" s="19" t="n">
        <v>0.240422297244208</v>
      </c>
      <c r="AE1028" s="19"/>
      <c r="AF1028" s="19" t="n">
        <v>0.2572945358013</v>
      </c>
      <c r="AG1028" s="19" t="n">
        <v>0.159948410335294</v>
      </c>
      <c r="AH1028" s="19" t="n">
        <v>0.234287004540005</v>
      </c>
      <c r="AI1028" s="19" t="n">
        <v>0.188623895461655</v>
      </c>
      <c r="AJ1028" s="19" t="n">
        <v>0.221595089616845</v>
      </c>
      <c r="AK1028" s="19" t="n">
        <v>0.488448515472315</v>
      </c>
      <c r="AL1028" s="19" t="n">
        <v>0.150576234077084</v>
      </c>
      <c r="AM1028" s="19" t="n">
        <v>0</v>
      </c>
      <c r="AN1028" s="19" t="n">
        <v>0.188165976792908</v>
      </c>
      <c r="AO1028" s="19" t="n">
        <v>0.129635016567137</v>
      </c>
      <c r="AP1028" s="19" t="n">
        <v>0.101067948392081</v>
      </c>
      <c r="AQ1028" s="19" t="n">
        <v>0.136805205013125</v>
      </c>
      <c r="AR1028" s="19" t="n">
        <v>0</v>
      </c>
      <c r="AS1028" s="19" t="n">
        <v>0.614627393966242</v>
      </c>
      <c r="AT1028" s="19" t="n">
        <v>0</v>
      </c>
      <c r="AU1028" s="19" t="n">
        <v>0</v>
      </c>
      <c r="AV1028" s="19" t="n">
        <v>0</v>
      </c>
      <c r="AW1028" s="19" t="n">
        <v>0</v>
      </c>
      <c r="AX1028" s="19" t="n">
        <v>0</v>
      </c>
    </row>
    <row r="1029">
      <c r="B1029" t="s">
        <v>447</v>
      </c>
      <c r="C1029" s="19" t="n">
        <v>0.136936424752728</v>
      </c>
      <c r="D1029" s="19" t="n">
        <v>0.0946760113816954</v>
      </c>
      <c r="E1029" s="19" t="n">
        <v>0.142783235619119</v>
      </c>
      <c r="F1029" s="19" t="n">
        <v>0.165040129330672</v>
      </c>
      <c r="G1029" s="19" t="n">
        <v>0.149788803245495</v>
      </c>
      <c r="H1029" s="19" t="n">
        <v>0</v>
      </c>
      <c r="I1029" s="19" t="n">
        <v>0.253537691926095</v>
      </c>
      <c r="J1029" s="19"/>
      <c r="K1029" s="19" t="n">
        <v>0.146543255023202</v>
      </c>
      <c r="L1029" s="19" t="n">
        <v>0.119096711775713</v>
      </c>
      <c r="M1029" s="19"/>
      <c r="N1029" s="19" t="n">
        <v>0.17479842284901</v>
      </c>
      <c r="O1029" s="19" t="n">
        <v>0.103400269034584</v>
      </c>
      <c r="P1029" s="19" t="n">
        <v>0</v>
      </c>
      <c r="Q1029" s="19" t="n">
        <v>0.0659504589970916</v>
      </c>
      <c r="R1029" s="19" t="n">
        <v>0.224867803632808</v>
      </c>
      <c r="S1029" s="19" t="n">
        <v>0.101667772679383</v>
      </c>
      <c r="T1029" s="19" t="n">
        <v>0.124159800658538</v>
      </c>
      <c r="U1029" s="19" t="n">
        <v>0.332807572517309</v>
      </c>
      <c r="V1029" s="19" t="n">
        <v>0.128636234032102</v>
      </c>
      <c r="W1029" s="19" t="n">
        <v>0</v>
      </c>
      <c r="X1029" s="19" t="n">
        <v>0.335586259353155</v>
      </c>
      <c r="Y1029" s="19" t="n">
        <v>0.281112201782773</v>
      </c>
      <c r="Z1029" s="19"/>
      <c r="AA1029" s="19" t="n">
        <v>0.131803567432631</v>
      </c>
      <c r="AB1029" s="19" t="n">
        <v>0.160307673010789</v>
      </c>
      <c r="AC1029" s="19" t="n">
        <v>0.104753762370194</v>
      </c>
      <c r="AD1029" s="19" t="n">
        <v>0.167226582345865</v>
      </c>
      <c r="AE1029" s="19"/>
      <c r="AF1029" s="19" t="n">
        <v>0.188969863543745</v>
      </c>
      <c r="AG1029" s="19" t="n">
        <v>0.222642756194013</v>
      </c>
      <c r="AH1029" s="19" t="n">
        <v>0.154819221540109</v>
      </c>
      <c r="AI1029" s="19" t="n">
        <v>0.126368126833041</v>
      </c>
      <c r="AJ1029" s="19" t="n">
        <v>0</v>
      </c>
      <c r="AK1029" s="19" t="n">
        <v>0.21866867734159</v>
      </c>
      <c r="AL1029" s="19" t="n">
        <v>0.114436669012761</v>
      </c>
      <c r="AM1029" s="19" t="n">
        <v>0</v>
      </c>
      <c r="AN1029" s="19" t="n">
        <v>0.100941022197494</v>
      </c>
      <c r="AO1029" s="19" t="n">
        <v>0.0843554418988398</v>
      </c>
      <c r="AP1029" s="19" t="n">
        <v>0.106740209914681</v>
      </c>
      <c r="AQ1029" s="19" t="n">
        <v>0</v>
      </c>
      <c r="AR1029" s="19" t="n">
        <v>0</v>
      </c>
      <c r="AS1029" s="19" t="n">
        <v>0.385372606033758</v>
      </c>
      <c r="AT1029" s="19" t="n">
        <v>0</v>
      </c>
      <c r="AU1029" s="19" t="n">
        <v>0</v>
      </c>
      <c r="AV1029" s="19" t="n">
        <v>0.253303184302372</v>
      </c>
      <c r="AW1029" s="19" t="n">
        <v>0</v>
      </c>
      <c r="AX1029" s="19" t="n">
        <v>0.640978800266707</v>
      </c>
    </row>
    <row r="1030">
      <c r="B1030" t="s">
        <v>77</v>
      </c>
      <c r="C1030" s="19" t="n">
        <v>0.0318498434867013</v>
      </c>
      <c r="D1030" s="19" t="n">
        <v>0.0379314598320314</v>
      </c>
      <c r="E1030" s="19" t="n">
        <v>0</v>
      </c>
      <c r="F1030" s="19" t="n">
        <v>0.0108871032428372</v>
      </c>
      <c r="G1030" s="19" t="n">
        <v>0.0674179419140348</v>
      </c>
      <c r="H1030" s="19" t="n">
        <v>0.385235264228895</v>
      </c>
      <c r="I1030" s="19" t="n">
        <v>0</v>
      </c>
      <c r="J1030" s="19"/>
      <c r="K1030" s="19" t="n">
        <v>0.0209208041465338</v>
      </c>
      <c r="L1030" s="19" t="n">
        <v>0.0521448751937066</v>
      </c>
      <c r="M1030" s="19"/>
      <c r="N1030" s="19" t="n">
        <v>0</v>
      </c>
      <c r="O1030" s="19" t="n">
        <v>0</v>
      </c>
      <c r="P1030" s="19" t="n">
        <v>0.0951095085628785</v>
      </c>
      <c r="Q1030" s="19" t="n">
        <v>0</v>
      </c>
      <c r="R1030" s="19" t="n">
        <v>0.0882777491465044</v>
      </c>
      <c r="S1030" s="19" t="n">
        <v>0.0373861656669593</v>
      </c>
      <c r="T1030" s="19" t="n">
        <v>0.0930909521880682</v>
      </c>
      <c r="U1030" s="19" t="n">
        <v>0</v>
      </c>
      <c r="V1030" s="19" t="n">
        <v>0.0803521549206775</v>
      </c>
      <c r="W1030" s="19" t="n">
        <v>0</v>
      </c>
      <c r="X1030" s="19" t="n">
        <v>0</v>
      </c>
      <c r="Y1030" s="19" t="n">
        <v>0</v>
      </c>
      <c r="Z1030" s="19"/>
      <c r="AA1030" s="19" t="n">
        <v>0.0154551532638897</v>
      </c>
      <c r="AB1030" s="19" t="n">
        <v>0.0418684285913584</v>
      </c>
      <c r="AC1030" s="19" t="n">
        <v>0.0342249412497216</v>
      </c>
      <c r="AD1030" s="19" t="n">
        <v>0.0562573338567829</v>
      </c>
      <c r="AE1030" s="19"/>
      <c r="AF1030" s="19" t="n">
        <v>0</v>
      </c>
      <c r="AG1030" s="19" t="n">
        <v>0.269466849653345</v>
      </c>
      <c r="AH1030" s="19" t="n">
        <v>0</v>
      </c>
      <c r="AI1030" s="19" t="n">
        <v>0</v>
      </c>
      <c r="AJ1030" s="19" t="n">
        <v>0.120283251795405</v>
      </c>
      <c r="AK1030" s="19" t="n">
        <v>0</v>
      </c>
      <c r="AL1030" s="19" t="n">
        <v>0</v>
      </c>
      <c r="AM1030" s="19" t="n">
        <v>0</v>
      </c>
      <c r="AN1030" s="19" t="n">
        <v>0</v>
      </c>
      <c r="AO1030" s="19" t="n">
        <v>0.0431423879293902</v>
      </c>
      <c r="AP1030" s="19" t="n">
        <v>0</v>
      </c>
      <c r="AQ1030" s="19" t="n">
        <v>0.138141315522469</v>
      </c>
      <c r="AR1030" s="19" t="n">
        <v>0</v>
      </c>
      <c r="AS1030" s="19" t="n">
        <v>0</v>
      </c>
      <c r="AT1030" s="19" t="n">
        <v>0</v>
      </c>
      <c r="AU1030" s="19" t="n">
        <v>0</v>
      </c>
      <c r="AV1030" s="19" t="n">
        <v>0</v>
      </c>
      <c r="AW1030" s="19" t="n">
        <v>0</v>
      </c>
      <c r="AX1030" s="19" t="n">
        <v>0</v>
      </c>
    </row>
    <row r="1031">
      <c r="C1031" s="19"/>
      <c r="D1031" s="19"/>
      <c r="E1031" s="19"/>
      <c r="F1031" s="19"/>
      <c r="G1031" s="19"/>
      <c r="H1031" s="19"/>
      <c r="I1031" s="19"/>
      <c r="J1031" s="19"/>
      <c r="K1031" s="19"/>
      <c r="L1031" s="19"/>
      <c r="M1031" s="19"/>
      <c r="N1031" s="19"/>
      <c r="O1031" s="19"/>
      <c r="P1031" s="19"/>
      <c r="Q1031" s="19"/>
      <c r="R1031" s="19"/>
      <c r="S1031" s="19"/>
      <c r="T1031" s="19"/>
      <c r="U1031" s="19"/>
      <c r="V1031" s="19"/>
      <c r="W1031" s="19"/>
      <c r="X1031" s="19"/>
      <c r="Y1031" s="19"/>
      <c r="Z1031" s="19"/>
      <c r="AA1031" s="19"/>
      <c r="AB1031" s="19"/>
      <c r="AC1031" s="19"/>
      <c r="AD1031" s="19"/>
      <c r="AE1031" s="19"/>
      <c r="AF1031" s="19"/>
      <c r="AG1031" s="19"/>
      <c r="AH1031" s="19"/>
      <c r="AI1031" s="19"/>
      <c r="AJ1031" s="19"/>
      <c r="AK1031" s="19"/>
      <c r="AL1031" s="19"/>
      <c r="AM1031" s="19"/>
      <c r="AN1031" s="19"/>
      <c r="AO1031" s="19"/>
      <c r="AP1031" s="19"/>
      <c r="AQ1031" s="19"/>
      <c r="AR1031" s="19"/>
      <c r="AS1031" s="19"/>
      <c r="AT1031" s="19"/>
      <c r="AU1031" s="19"/>
      <c r="AV1031" s="19"/>
      <c r="AW1031" s="19"/>
      <c r="AX1031" s="19"/>
    </row>
    <row r="1032">
      <c r="B1032" s="7" t="s">
        <v>461</v>
      </c>
      <c r="C1032" s="19"/>
      <c r="D1032" s="19"/>
      <c r="E1032" s="19"/>
      <c r="F1032" s="19"/>
      <c r="G1032" s="19"/>
      <c r="H1032" s="19"/>
      <c r="I1032" s="19"/>
      <c r="J1032" s="19"/>
      <c r="K1032" s="19"/>
      <c r="L1032" s="19"/>
      <c r="M1032" s="19"/>
      <c r="N1032" s="19"/>
      <c r="O1032" s="19"/>
      <c r="P1032" s="19"/>
      <c r="Q1032" s="19"/>
      <c r="R1032" s="19"/>
      <c r="S1032" s="19"/>
      <c r="T1032" s="19"/>
      <c r="U1032" s="19"/>
      <c r="V1032" s="19"/>
      <c r="W1032" s="19"/>
      <c r="X1032" s="19"/>
      <c r="Y1032" s="19"/>
      <c r="Z1032" s="19"/>
      <c r="AA1032" s="19"/>
      <c r="AB1032" s="19"/>
      <c r="AC1032" s="19"/>
      <c r="AD1032" s="19"/>
      <c r="AE1032" s="19"/>
      <c r="AF1032" s="19"/>
      <c r="AG1032" s="19"/>
      <c r="AH1032" s="19"/>
      <c r="AI1032" s="19"/>
      <c r="AJ1032" s="19"/>
      <c r="AK1032" s="19"/>
      <c r="AL1032" s="19"/>
      <c r="AM1032" s="19"/>
      <c r="AN1032" s="19"/>
      <c r="AO1032" s="19"/>
      <c r="AP1032" s="19"/>
      <c r="AQ1032" s="19"/>
      <c r="AR1032" s="19"/>
      <c r="AS1032" s="19"/>
      <c r="AT1032" s="19"/>
      <c r="AU1032" s="19"/>
      <c r="AV1032" s="19"/>
      <c r="AW1032" s="19"/>
      <c r="AX1032" s="19"/>
    </row>
    <row r="1033">
      <c r="B1033" s="23" t="s">
        <v>462</v>
      </c>
      <c r="C1033" s="19"/>
      <c r="D1033" s="19"/>
      <c r="E1033" s="19"/>
      <c r="F1033" s="19"/>
      <c r="G1033" s="19"/>
      <c r="H1033" s="19"/>
      <c r="I1033" s="19"/>
      <c r="J1033" s="19"/>
      <c r="K1033" s="19"/>
      <c r="L1033" s="19"/>
      <c r="M1033" s="19"/>
      <c r="N1033" s="19"/>
      <c r="O1033" s="19"/>
      <c r="P1033" s="19"/>
      <c r="Q1033" s="19"/>
      <c r="R1033" s="19"/>
      <c r="S1033" s="19"/>
      <c r="T1033" s="19"/>
      <c r="U1033" s="19"/>
      <c r="V1033" s="19"/>
      <c r="W1033" s="19"/>
      <c r="X1033" s="19"/>
      <c r="Y1033" s="19"/>
      <c r="Z1033" s="19"/>
      <c r="AA1033" s="19"/>
      <c r="AB1033" s="19"/>
      <c r="AC1033" s="19"/>
      <c r="AD1033" s="19"/>
      <c r="AE1033" s="19"/>
      <c r="AF1033" s="19"/>
      <c r="AG1033" s="19"/>
      <c r="AH1033" s="19"/>
      <c r="AI1033" s="19"/>
      <c r="AJ1033" s="19"/>
      <c r="AK1033" s="19"/>
      <c r="AL1033" s="19"/>
      <c r="AM1033" s="19"/>
      <c r="AN1033" s="19"/>
      <c r="AO1033" s="19"/>
      <c r="AP1033" s="19"/>
      <c r="AQ1033" s="19"/>
      <c r="AR1033" s="19"/>
      <c r="AS1033" s="19"/>
      <c r="AT1033" s="19"/>
      <c r="AU1033" s="19"/>
      <c r="AV1033" s="19"/>
      <c r="AW1033" s="19"/>
      <c r="AX1033" s="19"/>
    </row>
    <row r="1034">
      <c r="B1034" t="s">
        <v>450</v>
      </c>
      <c r="C1034" s="19" t="n">
        <v>0.361808114412541</v>
      </c>
      <c r="D1034" s="19" t="n">
        <v>0.26265220788261</v>
      </c>
      <c r="E1034" s="19" t="n">
        <v>0.270889094402182</v>
      </c>
      <c r="F1034" s="19" t="n">
        <v>0.312029235540142</v>
      </c>
      <c r="G1034" s="19" t="n">
        <v>0.31609269267694</v>
      </c>
      <c r="H1034" s="19" t="n">
        <v>0.513668605000667</v>
      </c>
      <c r="I1034" s="19" t="n">
        <v>0.549496699094709</v>
      </c>
      <c r="J1034" s="19"/>
      <c r="K1034" s="19" t="n">
        <v>0.372084600597872</v>
      </c>
      <c r="L1034" s="19" t="n">
        <v>0.349686077761369</v>
      </c>
      <c r="M1034" s="19"/>
      <c r="N1034" s="19" t="n">
        <v>0.335636587807011</v>
      </c>
      <c r="O1034" s="19" t="n">
        <v>0.451268654141514</v>
      </c>
      <c r="P1034" s="19" t="n">
        <v>0.331270773034337</v>
      </c>
      <c r="Q1034" s="19" t="n">
        <v>0.336252015327665</v>
      </c>
      <c r="R1034" s="19" t="n">
        <v>0.3904694637277</v>
      </c>
      <c r="S1034" s="19" t="n">
        <v>0.234556938662318</v>
      </c>
      <c r="T1034" s="19" t="n">
        <v>0.340285048726669</v>
      </c>
      <c r="U1034" s="19" t="n">
        <v>0.381590093461838</v>
      </c>
      <c r="V1034" s="19" t="n">
        <v>0.275637752640377</v>
      </c>
      <c r="W1034" s="19" t="n">
        <v>0.481431405301744</v>
      </c>
      <c r="X1034" s="19" t="n">
        <v>0.473591838283554</v>
      </c>
      <c r="Y1034" s="19" t="n">
        <v>0.314119580294949</v>
      </c>
      <c r="Z1034" s="19"/>
      <c r="AA1034" s="19" t="n">
        <v>0.378805123732171</v>
      </c>
      <c r="AB1034" s="19" t="n">
        <v>0.41199095835496</v>
      </c>
      <c r="AC1034" s="19" t="n">
        <v>0.276992281527072</v>
      </c>
      <c r="AD1034" s="19" t="n">
        <v>0.378961464069122</v>
      </c>
      <c r="AE1034" s="19"/>
      <c r="AF1034" s="19" t="n">
        <v>0.292990324704846</v>
      </c>
      <c r="AG1034" s="19" t="n">
        <v>0.4872236102915</v>
      </c>
      <c r="AH1034" s="19" t="n">
        <v>0.405475270130755</v>
      </c>
      <c r="AI1034" s="19" t="n">
        <v>0.0920657103897137</v>
      </c>
      <c r="AJ1034" s="19" t="n">
        <v>0.239472268411159</v>
      </c>
      <c r="AK1034" s="19" t="n">
        <v>0.22154669949037</v>
      </c>
      <c r="AL1034" s="19" t="n">
        <v>0.237024881609667</v>
      </c>
      <c r="AM1034" s="19" t="n">
        <v>0</v>
      </c>
      <c r="AN1034" s="19" t="n">
        <v>0.317799824596785</v>
      </c>
      <c r="AO1034" s="19" t="n">
        <v>0.392206195463591</v>
      </c>
      <c r="AP1034" s="19" t="n">
        <v>0.25715543835993</v>
      </c>
      <c r="AQ1034" s="19" t="n">
        <v>0.335093831715666</v>
      </c>
      <c r="AR1034" s="19" t="n">
        <v>0.523653298921081</v>
      </c>
      <c r="AS1034" s="19" t="n">
        <v>0.608815348543573</v>
      </c>
      <c r="AT1034" s="19" t="n">
        <v>1</v>
      </c>
      <c r="AU1034" s="19" t="n">
        <v>0</v>
      </c>
      <c r="AV1034" s="19" t="n">
        <v>0</v>
      </c>
      <c r="AW1034" s="19" t="n">
        <v>0</v>
      </c>
      <c r="AX1034" s="19" t="n">
        <v>1</v>
      </c>
    </row>
    <row r="1035">
      <c r="B1035" t="s">
        <v>451</v>
      </c>
      <c r="C1035" s="19" t="n">
        <v>0.323678102494026</v>
      </c>
      <c r="D1035" s="19" t="n">
        <v>0.261908172135289</v>
      </c>
      <c r="E1035" s="19" t="n">
        <v>0.264741536582678</v>
      </c>
      <c r="F1035" s="19" t="n">
        <v>0.263835932313882</v>
      </c>
      <c r="G1035" s="19" t="n">
        <v>0.242997223267873</v>
      </c>
      <c r="H1035" s="19" t="n">
        <v>0.464934587929958</v>
      </c>
      <c r="I1035" s="19" t="n">
        <v>0.492341027648051</v>
      </c>
      <c r="J1035" s="19"/>
      <c r="K1035" s="19" t="n">
        <v>0.333250542530151</v>
      </c>
      <c r="L1035" s="19" t="n">
        <v>0.312340501743104</v>
      </c>
      <c r="M1035" s="19"/>
      <c r="N1035" s="19" t="n">
        <v>0.215977635797671</v>
      </c>
      <c r="O1035" s="19" t="n">
        <v>0.382672069718115</v>
      </c>
      <c r="P1035" s="19" t="n">
        <v>0.393272507555089</v>
      </c>
      <c r="Q1035" s="19" t="n">
        <v>0.321410052883973</v>
      </c>
      <c r="R1035" s="19" t="n">
        <v>0.376765360008696</v>
      </c>
      <c r="S1035" s="19" t="n">
        <v>0.317656273660326</v>
      </c>
      <c r="T1035" s="19" t="n">
        <v>0.375008729951511</v>
      </c>
      <c r="U1035" s="19" t="n">
        <v>0.215709771806405</v>
      </c>
      <c r="V1035" s="19" t="n">
        <v>0.324247356331579</v>
      </c>
      <c r="W1035" s="19" t="n">
        <v>0.348021550713657</v>
      </c>
      <c r="X1035" s="19" t="n">
        <v>0.269003037800944</v>
      </c>
      <c r="Y1035" s="19" t="n">
        <v>0.262872751542246</v>
      </c>
      <c r="Z1035" s="19"/>
      <c r="AA1035" s="19" t="n">
        <v>0.350074045120356</v>
      </c>
      <c r="AB1035" s="19" t="n">
        <v>0.340930911894432</v>
      </c>
      <c r="AC1035" s="19" t="n">
        <v>0.278194362169246</v>
      </c>
      <c r="AD1035" s="19" t="n">
        <v>0.318612721750841</v>
      </c>
      <c r="AE1035" s="19"/>
      <c r="AF1035" s="19" t="n">
        <v>0.138374785988951</v>
      </c>
      <c r="AG1035" s="19" t="n">
        <v>0.424923746270643</v>
      </c>
      <c r="AH1035" s="19" t="n">
        <v>0.34416548474719</v>
      </c>
      <c r="AI1035" s="19" t="n">
        <v>0.173118821999678</v>
      </c>
      <c r="AJ1035" s="19" t="n">
        <v>0.223554758543391</v>
      </c>
      <c r="AK1035" s="19" t="n">
        <v>0.258650267139051</v>
      </c>
      <c r="AL1035" s="19" t="n">
        <v>0.33927165567224</v>
      </c>
      <c r="AM1035" s="19" t="n">
        <v>0</v>
      </c>
      <c r="AN1035" s="19" t="n">
        <v>0.207175385064292</v>
      </c>
      <c r="AO1035" s="19" t="n">
        <v>0.429963469541183</v>
      </c>
      <c r="AP1035" s="19" t="n">
        <v>0.25715543835993</v>
      </c>
      <c r="AQ1035" s="19" t="n">
        <v>0.302507590887106</v>
      </c>
      <c r="AR1035" s="19" t="n">
        <v>0.743185426374005</v>
      </c>
      <c r="AS1035" s="19" t="n">
        <v>0.197173385337837</v>
      </c>
      <c r="AT1035" s="19" t="n">
        <v>0</v>
      </c>
      <c r="AU1035" s="19" t="n">
        <v>1</v>
      </c>
      <c r="AV1035" s="19" t="n">
        <v>1</v>
      </c>
      <c r="AW1035" s="19" t="n">
        <v>0.476499561567896</v>
      </c>
      <c r="AX1035" s="19" t="n">
        <v>1</v>
      </c>
    </row>
    <row r="1036">
      <c r="B1036" t="s">
        <v>452</v>
      </c>
      <c r="C1036" s="19" t="n">
        <v>0.305498336347638</v>
      </c>
      <c r="D1036" s="19" t="n">
        <v>0.237890095626478</v>
      </c>
      <c r="E1036" s="19" t="n">
        <v>0.32822539364953</v>
      </c>
      <c r="F1036" s="19" t="n">
        <v>0.289374355376296</v>
      </c>
      <c r="G1036" s="19" t="n">
        <v>0.265332880495327</v>
      </c>
      <c r="H1036" s="19" t="n">
        <v>0.379983567188395</v>
      </c>
      <c r="I1036" s="19" t="n">
        <v>0.346579421067675</v>
      </c>
      <c r="J1036" s="19"/>
      <c r="K1036" s="19" t="n">
        <v>0.285010972597768</v>
      </c>
      <c r="L1036" s="19" t="n">
        <v>0.333208909248953</v>
      </c>
      <c r="M1036" s="19"/>
      <c r="N1036" s="19" t="n">
        <v>0.261017675180329</v>
      </c>
      <c r="O1036" s="19" t="n">
        <v>0.319257297022708</v>
      </c>
      <c r="P1036" s="19" t="n">
        <v>0.245058348532141</v>
      </c>
      <c r="Q1036" s="19" t="n">
        <v>0.230226102904415</v>
      </c>
      <c r="R1036" s="19" t="n">
        <v>0.341003132627044</v>
      </c>
      <c r="S1036" s="19" t="n">
        <v>0.254218912421482</v>
      </c>
      <c r="T1036" s="19" t="n">
        <v>0.341130160774542</v>
      </c>
      <c r="U1036" s="19" t="n">
        <v>0.330383899327478</v>
      </c>
      <c r="V1036" s="19" t="n">
        <v>0.401614774107247</v>
      </c>
      <c r="W1036" s="19" t="n">
        <v>0.451550624169529</v>
      </c>
      <c r="X1036" s="19" t="n">
        <v>0.216097883360652</v>
      </c>
      <c r="Y1036" s="19" t="n">
        <v>0.10820339251223</v>
      </c>
      <c r="Z1036" s="19"/>
      <c r="AA1036" s="19" t="n">
        <v>0.312129330730711</v>
      </c>
      <c r="AB1036" s="19" t="n">
        <v>0.251014120274547</v>
      </c>
      <c r="AC1036" s="19" t="n">
        <v>0.263841696188257</v>
      </c>
      <c r="AD1036" s="19" t="n">
        <v>0.39120569087797</v>
      </c>
      <c r="AE1036" s="19"/>
      <c r="AF1036" s="19" t="n">
        <v>0.252849240599429</v>
      </c>
      <c r="AG1036" s="19" t="n">
        <v>0.325597299893624</v>
      </c>
      <c r="AH1036" s="19" t="n">
        <v>0.35829855170974</v>
      </c>
      <c r="AI1036" s="19" t="n">
        <v>0.246768208062234</v>
      </c>
      <c r="AJ1036" s="19" t="n">
        <v>0.232489651680267</v>
      </c>
      <c r="AK1036" s="19" t="n">
        <v>0.249898642911903</v>
      </c>
      <c r="AL1036" s="19" t="n">
        <v>0.392317694396024</v>
      </c>
      <c r="AM1036" s="19" t="n">
        <v>0</v>
      </c>
      <c r="AN1036" s="19" t="n">
        <v>0.310545398469317</v>
      </c>
      <c r="AO1036" s="19" t="n">
        <v>0.235093691749893</v>
      </c>
      <c r="AP1036" s="19" t="n">
        <v>0.426103909417275</v>
      </c>
      <c r="AQ1036" s="19" t="n">
        <v>0.275749025748865</v>
      </c>
      <c r="AR1036" s="19" t="n">
        <v>0</v>
      </c>
      <c r="AS1036" s="19" t="n">
        <v>0.406451561319307</v>
      </c>
      <c r="AT1036" s="19" t="n">
        <v>0</v>
      </c>
      <c r="AU1036" s="19" t="n">
        <v>0</v>
      </c>
      <c r="AV1036" s="19" t="n">
        <v>1</v>
      </c>
      <c r="AW1036" s="19" t="n">
        <v>0</v>
      </c>
      <c r="AX1036" s="19" t="n">
        <v>1</v>
      </c>
    </row>
    <row r="1037">
      <c r="B1037" t="s">
        <v>453</v>
      </c>
      <c r="C1037" s="19" t="n">
        <v>0.278611431539976</v>
      </c>
      <c r="D1037" s="19" t="n">
        <v>0.224398199484364</v>
      </c>
      <c r="E1037" s="19" t="n">
        <v>0.251170108388857</v>
      </c>
      <c r="F1037" s="19" t="n">
        <v>0.2416719908268</v>
      </c>
      <c r="G1037" s="19" t="n">
        <v>0.239905645785832</v>
      </c>
      <c r="H1037" s="19" t="n">
        <v>0.230081192253534</v>
      </c>
      <c r="I1037" s="19" t="n">
        <v>0.460843321571089</v>
      </c>
      <c r="J1037" s="19"/>
      <c r="K1037" s="19" t="n">
        <v>0.27910071379598</v>
      </c>
      <c r="L1037" s="19" t="n">
        <v>0.278936417958274</v>
      </c>
      <c r="M1037" s="19"/>
      <c r="N1037" s="19" t="n">
        <v>0.270714036505115</v>
      </c>
      <c r="O1037" s="19" t="n">
        <v>0.305626652749139</v>
      </c>
      <c r="P1037" s="19" t="n">
        <v>0.285589486185157</v>
      </c>
      <c r="Q1037" s="19" t="n">
        <v>0.10714252629684</v>
      </c>
      <c r="R1037" s="19" t="n">
        <v>0.339242804667869</v>
      </c>
      <c r="S1037" s="19" t="n">
        <v>0.228154442951518</v>
      </c>
      <c r="T1037" s="19" t="n">
        <v>0.28935335401968</v>
      </c>
      <c r="U1037" s="19" t="n">
        <v>0.459745436152092</v>
      </c>
      <c r="V1037" s="19" t="n">
        <v>0.252642428271789</v>
      </c>
      <c r="W1037" s="19" t="n">
        <v>0.350517236211797</v>
      </c>
      <c r="X1037" s="19" t="n">
        <v>0.273957900874203</v>
      </c>
      <c r="Y1037" s="19" t="n">
        <v>0.259426277060532</v>
      </c>
      <c r="Z1037" s="19"/>
      <c r="AA1037" s="19" t="n">
        <v>0.346692866576765</v>
      </c>
      <c r="AB1037" s="19" t="n">
        <v>0.323237949352738</v>
      </c>
      <c r="AC1037" s="19" t="n">
        <v>0.219592353535521</v>
      </c>
      <c r="AD1037" s="19" t="n">
        <v>0.216962205260155</v>
      </c>
      <c r="AE1037" s="19"/>
      <c r="AF1037" s="19" t="n">
        <v>0.206639441251717</v>
      </c>
      <c r="AG1037" s="19" t="n">
        <v>0.336114606859313</v>
      </c>
      <c r="AH1037" s="19" t="n">
        <v>0.295296185746925</v>
      </c>
      <c r="AI1037" s="19" t="n">
        <v>0.20643490062608</v>
      </c>
      <c r="AJ1037" s="19" t="n">
        <v>0.218000615441731</v>
      </c>
      <c r="AK1037" s="19" t="n">
        <v>0.350693614290519</v>
      </c>
      <c r="AL1037" s="19" t="n">
        <v>0.279215900149609</v>
      </c>
      <c r="AM1037" s="19" t="n">
        <v>0</v>
      </c>
      <c r="AN1037" s="19" t="n">
        <v>0.213661959366759</v>
      </c>
      <c r="AO1037" s="19" t="n">
        <v>0.299198132866368</v>
      </c>
      <c r="AP1037" s="19" t="n">
        <v>0.150126315017334</v>
      </c>
      <c r="AQ1037" s="19" t="n">
        <v>0.248357034679304</v>
      </c>
      <c r="AR1037" s="19" t="n">
        <v>0.236764549183135</v>
      </c>
      <c r="AS1037" s="19" t="n">
        <v>0.405986114587605</v>
      </c>
      <c r="AT1037" s="19" t="n">
        <v>0</v>
      </c>
      <c r="AU1037" s="19" t="n">
        <v>1</v>
      </c>
      <c r="AV1037" s="19" t="n">
        <v>0</v>
      </c>
      <c r="AW1037" s="19" t="n">
        <v>0</v>
      </c>
      <c r="AX1037" s="19" t="n">
        <v>1</v>
      </c>
    </row>
    <row r="1038">
      <c r="B1038" t="s">
        <v>454</v>
      </c>
      <c r="C1038" s="19" t="n">
        <v>0.252208641036155</v>
      </c>
      <c r="D1038" s="19" t="n">
        <v>0.281722986049824</v>
      </c>
      <c r="E1038" s="19" t="n">
        <v>0.185685048900571</v>
      </c>
      <c r="F1038" s="19" t="n">
        <v>0.260603367203891</v>
      </c>
      <c r="G1038" s="19" t="n">
        <v>0.198970405782063</v>
      </c>
      <c r="H1038" s="19" t="n">
        <v>0.344084979893827</v>
      </c>
      <c r="I1038" s="19" t="n">
        <v>0.291876021946206</v>
      </c>
      <c r="J1038" s="19"/>
      <c r="K1038" s="19" t="n">
        <v>0.25590618919353</v>
      </c>
      <c r="L1038" s="19" t="n">
        <v>0.248268215137064</v>
      </c>
      <c r="M1038" s="19"/>
      <c r="N1038" s="19" t="n">
        <v>0.262785042483469</v>
      </c>
      <c r="O1038" s="19" t="n">
        <v>0.258950512285425</v>
      </c>
      <c r="P1038" s="19" t="n">
        <v>0.234215050700155</v>
      </c>
      <c r="Q1038" s="19" t="n">
        <v>0.23018776366581</v>
      </c>
      <c r="R1038" s="19" t="n">
        <v>0.192275803525245</v>
      </c>
      <c r="S1038" s="19" t="n">
        <v>0.197767991104406</v>
      </c>
      <c r="T1038" s="19" t="n">
        <v>0.354171868046454</v>
      </c>
      <c r="U1038" s="19" t="n">
        <v>0.299766015167098</v>
      </c>
      <c r="V1038" s="19" t="n">
        <v>0.23645330636759</v>
      </c>
      <c r="W1038" s="19" t="n">
        <v>0.310995089175838</v>
      </c>
      <c r="X1038" s="19" t="n">
        <v>0.21278933760458</v>
      </c>
      <c r="Y1038" s="19" t="n">
        <v>0.208545545419876</v>
      </c>
      <c r="Z1038" s="19"/>
      <c r="AA1038" s="19" t="n">
        <v>0.240359665028643</v>
      </c>
      <c r="AB1038" s="19" t="n">
        <v>0.289535105293467</v>
      </c>
      <c r="AC1038" s="19" t="n">
        <v>0.268159400089681</v>
      </c>
      <c r="AD1038" s="19" t="n">
        <v>0.216106621151485</v>
      </c>
      <c r="AE1038" s="19"/>
      <c r="AF1038" s="19" t="n">
        <v>0.12574112348299</v>
      </c>
      <c r="AG1038" s="19" t="n">
        <v>0.287733278606001</v>
      </c>
      <c r="AH1038" s="19" t="n">
        <v>0.234027670974463</v>
      </c>
      <c r="AI1038" s="19" t="n">
        <v>0.272493031750077</v>
      </c>
      <c r="AJ1038" s="19" t="n">
        <v>0.307692166190857</v>
      </c>
      <c r="AK1038" s="19" t="n">
        <v>0.34844660778579</v>
      </c>
      <c r="AL1038" s="19" t="n">
        <v>0.325179220503703</v>
      </c>
      <c r="AM1038" s="19" t="n">
        <v>0</v>
      </c>
      <c r="AN1038" s="19" t="n">
        <v>0.215396758697472</v>
      </c>
      <c r="AO1038" s="19" t="n">
        <v>0.255671311352292</v>
      </c>
      <c r="AP1038" s="19" t="n">
        <v>0.20337886032137</v>
      </c>
      <c r="AQ1038" s="19" t="n">
        <v>0.206698378399758</v>
      </c>
      <c r="AR1038" s="19" t="n">
        <v>0</v>
      </c>
      <c r="AS1038" s="19" t="n">
        <v>0.422815860385964</v>
      </c>
      <c r="AT1038" s="19" t="n">
        <v>0</v>
      </c>
      <c r="AU1038" s="19" t="n">
        <v>0</v>
      </c>
      <c r="AV1038" s="19" t="n">
        <v>0</v>
      </c>
      <c r="AW1038" s="19" t="n">
        <v>0</v>
      </c>
      <c r="AX1038" s="19" t="n">
        <v>1</v>
      </c>
    </row>
    <row r="1039">
      <c r="B1039" t="s">
        <v>455</v>
      </c>
      <c r="C1039" s="19" t="n">
        <v>0.247763783600178</v>
      </c>
      <c r="D1039" s="19" t="n">
        <v>0.315049466628362</v>
      </c>
      <c r="E1039" s="19" t="n">
        <v>0.205414902811032</v>
      </c>
      <c r="F1039" s="19" t="n">
        <v>0.273152246415785</v>
      </c>
      <c r="G1039" s="19" t="n">
        <v>0.179665419753111</v>
      </c>
      <c r="H1039" s="19" t="n">
        <v>0.28114198796166</v>
      </c>
      <c r="I1039" s="19" t="n">
        <v>0.262855430264602</v>
      </c>
      <c r="J1039" s="19"/>
      <c r="K1039" s="19" t="n">
        <v>0.224876029343397</v>
      </c>
      <c r="L1039" s="19" t="n">
        <v>0.278398249472971</v>
      </c>
      <c r="M1039" s="19"/>
      <c r="N1039" s="19" t="n">
        <v>0.188992324845645</v>
      </c>
      <c r="O1039" s="19" t="n">
        <v>0.298240689028418</v>
      </c>
      <c r="P1039" s="19" t="n">
        <v>0.257125221051898</v>
      </c>
      <c r="Q1039" s="19" t="n">
        <v>0.227748003573658</v>
      </c>
      <c r="R1039" s="19" t="n">
        <v>0.230854112826927</v>
      </c>
      <c r="S1039" s="19" t="n">
        <v>0.249408613165337</v>
      </c>
      <c r="T1039" s="19" t="n">
        <v>0.319551852759219</v>
      </c>
      <c r="U1039" s="19" t="n">
        <v>0.293506041555657</v>
      </c>
      <c r="V1039" s="19" t="n">
        <v>0.270869408472567</v>
      </c>
      <c r="W1039" s="19" t="n">
        <v>0.216502813869616</v>
      </c>
      <c r="X1039" s="19" t="n">
        <v>0.156071648889138</v>
      </c>
      <c r="Y1039" s="19" t="n">
        <v>0.269865953823645</v>
      </c>
      <c r="Z1039" s="19"/>
      <c r="AA1039" s="19" t="n">
        <v>0.267572434062612</v>
      </c>
      <c r="AB1039" s="19" t="n">
        <v>0.255880626819877</v>
      </c>
      <c r="AC1039" s="19" t="n">
        <v>0.21694896289943</v>
      </c>
      <c r="AD1039" s="19" t="n">
        <v>0.254676466948281</v>
      </c>
      <c r="AE1039" s="19"/>
      <c r="AF1039" s="19" t="n">
        <v>0.175839598739802</v>
      </c>
      <c r="AG1039" s="19" t="n">
        <v>0.26158006732695</v>
      </c>
      <c r="AH1039" s="19" t="n">
        <v>0.177177119321085</v>
      </c>
      <c r="AI1039" s="19" t="n">
        <v>0.234438636675367</v>
      </c>
      <c r="AJ1039" s="19" t="n">
        <v>0.137141337586022</v>
      </c>
      <c r="AK1039" s="19" t="n">
        <v>0.226040665419677</v>
      </c>
      <c r="AL1039" s="19" t="n">
        <v>0.33250302322416</v>
      </c>
      <c r="AM1039" s="19" t="n">
        <v>0</v>
      </c>
      <c r="AN1039" s="19" t="n">
        <v>0.261851391607158</v>
      </c>
      <c r="AO1039" s="19" t="n">
        <v>0.307642346216317</v>
      </c>
      <c r="AP1039" s="19" t="n">
        <v>0.559079893588226</v>
      </c>
      <c r="AQ1039" s="19" t="n">
        <v>0.15502537420588</v>
      </c>
      <c r="AR1039" s="19" t="n">
        <v>0.256814573625995</v>
      </c>
      <c r="AS1039" s="19" t="n">
        <v>0.182371922206659</v>
      </c>
      <c r="AT1039" s="19" t="n">
        <v>0</v>
      </c>
      <c r="AU1039" s="19" t="n">
        <v>0</v>
      </c>
      <c r="AV1039" s="19" t="n">
        <v>0</v>
      </c>
      <c r="AW1039" s="19" t="n">
        <v>0.523500438432104</v>
      </c>
      <c r="AX1039" s="19" t="n">
        <v>1</v>
      </c>
    </row>
    <row r="1040">
      <c r="B1040" t="s">
        <v>456</v>
      </c>
      <c r="C1040" s="19" t="n">
        <v>0.245016129555036</v>
      </c>
      <c r="D1040" s="19" t="n">
        <v>0.150019616540168</v>
      </c>
      <c r="E1040" s="19" t="n">
        <v>0.197539626347521</v>
      </c>
      <c r="F1040" s="19" t="n">
        <v>0.278702080023173</v>
      </c>
      <c r="G1040" s="19" t="n">
        <v>0.241607196697949</v>
      </c>
      <c r="H1040" s="19" t="n">
        <v>0.305256409849724</v>
      </c>
      <c r="I1040" s="19" t="n">
        <v>0.319082181607888</v>
      </c>
      <c r="J1040" s="19"/>
      <c r="K1040" s="19" t="n">
        <v>0.266100742340617</v>
      </c>
      <c r="L1040" s="19" t="n">
        <v>0.218428507215516</v>
      </c>
      <c r="M1040" s="19"/>
      <c r="N1040" s="19" t="n">
        <v>0.188930754952925</v>
      </c>
      <c r="O1040" s="19" t="n">
        <v>0.348414496639154</v>
      </c>
      <c r="P1040" s="19" t="n">
        <v>0.171469546681666</v>
      </c>
      <c r="Q1040" s="19" t="n">
        <v>0.194482322652696</v>
      </c>
      <c r="R1040" s="19" t="n">
        <v>0.171532294304776</v>
      </c>
      <c r="S1040" s="19" t="n">
        <v>0.194310446295078</v>
      </c>
      <c r="T1040" s="19" t="n">
        <v>0.284532424757708</v>
      </c>
      <c r="U1040" s="19" t="n">
        <v>0.315818953557999</v>
      </c>
      <c r="V1040" s="19" t="n">
        <v>0.294682092946821</v>
      </c>
      <c r="W1040" s="19" t="n">
        <v>0.27789656739912</v>
      </c>
      <c r="X1040" s="19" t="n">
        <v>0.300565322816813</v>
      </c>
      <c r="Y1040" s="19" t="n">
        <v>0.146881973051057</v>
      </c>
      <c r="Z1040" s="19"/>
      <c r="AA1040" s="19" t="n">
        <v>0.238780430681707</v>
      </c>
      <c r="AB1040" s="19" t="n">
        <v>0.302578508923356</v>
      </c>
      <c r="AC1040" s="19" t="n">
        <v>0.166887448485856</v>
      </c>
      <c r="AD1040" s="19" t="n">
        <v>0.279087046541594</v>
      </c>
      <c r="AE1040" s="19"/>
      <c r="AF1040" s="19" t="n">
        <v>0.127410625656023</v>
      </c>
      <c r="AG1040" s="19" t="n">
        <v>0.299411441754401</v>
      </c>
      <c r="AH1040" s="19" t="n">
        <v>0.254098839247851</v>
      </c>
      <c r="AI1040" s="19" t="n">
        <v>0.116281619095791</v>
      </c>
      <c r="AJ1040" s="19" t="n">
        <v>0.2489551098804</v>
      </c>
      <c r="AK1040" s="19" t="n">
        <v>0.276047138732289</v>
      </c>
      <c r="AL1040" s="19" t="n">
        <v>0.239908558347719</v>
      </c>
      <c r="AM1040" s="19" t="n">
        <v>0</v>
      </c>
      <c r="AN1040" s="19" t="n">
        <v>0.162645666473523</v>
      </c>
      <c r="AO1040" s="19" t="n">
        <v>0.2572185496907</v>
      </c>
      <c r="AP1040" s="19" t="n">
        <v>0.217046371347404</v>
      </c>
      <c r="AQ1040" s="19" t="n">
        <v>0.358033332379484</v>
      </c>
      <c r="AR1040" s="19" t="n">
        <v>0.503603274478221</v>
      </c>
      <c r="AS1040" s="19" t="n">
        <v>0</v>
      </c>
      <c r="AT1040" s="19" t="n">
        <v>0</v>
      </c>
      <c r="AU1040" s="19" t="n">
        <v>0</v>
      </c>
      <c r="AV1040" s="19" t="n">
        <v>0</v>
      </c>
      <c r="AW1040" s="19" t="n">
        <v>0.476499561567896</v>
      </c>
      <c r="AX1040" s="19" t="n">
        <v>1</v>
      </c>
    </row>
    <row r="1041">
      <c r="B1041" t="s">
        <v>457</v>
      </c>
      <c r="C1041" s="19" t="n">
        <v>0.229310403136688</v>
      </c>
      <c r="D1041" s="19" t="n">
        <v>0.140083563111645</v>
      </c>
      <c r="E1041" s="19" t="n">
        <v>0.181588829870378</v>
      </c>
      <c r="F1041" s="19" t="n">
        <v>0.214924979548996</v>
      </c>
      <c r="G1041" s="19" t="n">
        <v>0.192621931789264</v>
      </c>
      <c r="H1041" s="19" t="n">
        <v>0.345815924340749</v>
      </c>
      <c r="I1041" s="19" t="n">
        <v>0.339663189809296</v>
      </c>
      <c r="J1041" s="19"/>
      <c r="K1041" s="19" t="n">
        <v>0.236921120957627</v>
      </c>
      <c r="L1041" s="19" t="n">
        <v>0.220199507633415</v>
      </c>
      <c r="M1041" s="19"/>
      <c r="N1041" s="19" t="n">
        <v>0.163626563092495</v>
      </c>
      <c r="O1041" s="19" t="n">
        <v>0.286334699343418</v>
      </c>
      <c r="P1041" s="19" t="n">
        <v>0.248291037158412</v>
      </c>
      <c r="Q1041" s="19" t="n">
        <v>0.202312987009053</v>
      </c>
      <c r="R1041" s="19" t="n">
        <v>0.235030052409821</v>
      </c>
      <c r="S1041" s="19" t="n">
        <v>0.183439326785166</v>
      </c>
      <c r="T1041" s="19" t="n">
        <v>0.285903905590432</v>
      </c>
      <c r="U1041" s="19" t="n">
        <v>0.211509760866635</v>
      </c>
      <c r="V1041" s="19" t="n">
        <v>0.231075980145799</v>
      </c>
      <c r="W1041" s="19" t="n">
        <v>0.213416171518918</v>
      </c>
      <c r="X1041" s="19" t="n">
        <v>0.328186739605907</v>
      </c>
      <c r="Y1041" s="19" t="n">
        <v>0.165023844582999</v>
      </c>
      <c r="Z1041" s="19"/>
      <c r="AA1041" s="19" t="n">
        <v>0.269025366183348</v>
      </c>
      <c r="AB1041" s="19" t="n">
        <v>0.280438663977475</v>
      </c>
      <c r="AC1041" s="19" t="n">
        <v>0.143719088764003</v>
      </c>
      <c r="AD1041" s="19" t="n">
        <v>0.22944680753005</v>
      </c>
      <c r="AE1041" s="19"/>
      <c r="AF1041" s="19" t="n">
        <v>0.099012590576636</v>
      </c>
      <c r="AG1041" s="19" t="n">
        <v>0.325525777523648</v>
      </c>
      <c r="AH1041" s="19" t="n">
        <v>0.247455983414703</v>
      </c>
      <c r="AI1041" s="19" t="n">
        <v>0.0306374325921853</v>
      </c>
      <c r="AJ1041" s="19" t="n">
        <v>0.130683985287479</v>
      </c>
      <c r="AK1041" s="19" t="n">
        <v>0.211820315712381</v>
      </c>
      <c r="AL1041" s="19" t="n">
        <v>0.204209522827908</v>
      </c>
      <c r="AM1041" s="19" t="n">
        <v>0</v>
      </c>
      <c r="AN1041" s="19" t="n">
        <v>0.112496568482877</v>
      </c>
      <c r="AO1041" s="19" t="n">
        <v>0.384366335503609</v>
      </c>
      <c r="AP1041" s="19" t="n">
        <v>0.153087552198145</v>
      </c>
      <c r="AQ1041" s="19" t="n">
        <v>0.25990636191954</v>
      </c>
      <c r="AR1041" s="19" t="n">
        <v>0.266838725295086</v>
      </c>
      <c r="AS1041" s="19" t="n">
        <v>0.214003131136197</v>
      </c>
      <c r="AT1041" s="19" t="n">
        <v>0</v>
      </c>
      <c r="AU1041" s="19" t="n">
        <v>0</v>
      </c>
      <c r="AV1041" s="19" t="n">
        <v>0</v>
      </c>
      <c r="AW1041" s="19" t="n">
        <v>0</v>
      </c>
      <c r="AX1041" s="19" t="n">
        <v>0</v>
      </c>
    </row>
    <row r="1042">
      <c r="B1042" t="s">
        <v>458</v>
      </c>
      <c r="C1042" s="19" t="n">
        <v>0.188216165826767</v>
      </c>
      <c r="D1042" s="19" t="n">
        <v>0.146884561574605</v>
      </c>
      <c r="E1042" s="19" t="n">
        <v>0.14798261212373</v>
      </c>
      <c r="F1042" s="19" t="n">
        <v>0.193910241114523</v>
      </c>
      <c r="G1042" s="19" t="n">
        <v>0.128598505652574</v>
      </c>
      <c r="H1042" s="19" t="n">
        <v>0.23163526606218</v>
      </c>
      <c r="I1042" s="19" t="n">
        <v>0.29906255642403</v>
      </c>
      <c r="J1042" s="19"/>
      <c r="K1042" s="19" t="n">
        <v>0.192653199760977</v>
      </c>
      <c r="L1042" s="19" t="n">
        <v>0.183092730110676</v>
      </c>
      <c r="M1042" s="19"/>
      <c r="N1042" s="19" t="n">
        <v>0.103295466438274</v>
      </c>
      <c r="O1042" s="19" t="n">
        <v>0.3363454058132</v>
      </c>
      <c r="P1042" s="19" t="n">
        <v>0.134285610946191</v>
      </c>
      <c r="Q1042" s="19" t="n">
        <v>0.196524555166707</v>
      </c>
      <c r="R1042" s="19" t="n">
        <v>0.152996679375897</v>
      </c>
      <c r="S1042" s="19" t="n">
        <v>0.156463913378543</v>
      </c>
      <c r="T1042" s="19" t="n">
        <v>0.195716375081483</v>
      </c>
      <c r="U1042" s="19" t="n">
        <v>0.144726559657056</v>
      </c>
      <c r="V1042" s="19" t="n">
        <v>0.156905092324113</v>
      </c>
      <c r="W1042" s="19" t="n">
        <v>0.220609437029762</v>
      </c>
      <c r="X1042" s="19" t="n">
        <v>0.244047763451576</v>
      </c>
      <c r="Y1042" s="19" t="n">
        <v>0.159684380295343</v>
      </c>
      <c r="Z1042" s="19"/>
      <c r="AA1042" s="19" t="n">
        <v>0.215599500276813</v>
      </c>
      <c r="AB1042" s="19" t="n">
        <v>0.188345830567838</v>
      </c>
      <c r="AC1042" s="19" t="n">
        <v>0.148761751919745</v>
      </c>
      <c r="AD1042" s="19" t="n">
        <v>0.18993480761173</v>
      </c>
      <c r="AE1042" s="19"/>
      <c r="AF1042" s="19" t="n">
        <v>0.116152352429658</v>
      </c>
      <c r="AG1042" s="19" t="n">
        <v>0.257675536449956</v>
      </c>
      <c r="AH1042" s="19" t="n">
        <v>0.232580195363248</v>
      </c>
      <c r="AI1042" s="19" t="n">
        <v>0.0785521154961958</v>
      </c>
      <c r="AJ1042" s="19" t="n">
        <v>0.121501391314089</v>
      </c>
      <c r="AK1042" s="19" t="n">
        <v>0.174073878059509</v>
      </c>
      <c r="AL1042" s="19" t="n">
        <v>0.249253848799826</v>
      </c>
      <c r="AM1042" s="19" t="n">
        <v>0</v>
      </c>
      <c r="AN1042" s="19" t="n">
        <v>0.104993202019238</v>
      </c>
      <c r="AO1042" s="19" t="n">
        <v>0.200316612636011</v>
      </c>
      <c r="AP1042" s="19" t="n">
        <v>0.223861518509928</v>
      </c>
      <c r="AQ1042" s="19" t="n">
        <v>0.128678297845672</v>
      </c>
      <c r="AR1042" s="19" t="n">
        <v>0</v>
      </c>
      <c r="AS1042" s="19" t="n">
        <v>0</v>
      </c>
      <c r="AT1042" s="19" t="n">
        <v>0</v>
      </c>
      <c r="AU1042" s="19" t="n">
        <v>0</v>
      </c>
      <c r="AV1042" s="19" t="n">
        <v>0</v>
      </c>
      <c r="AW1042" s="19" t="n">
        <v>0</v>
      </c>
      <c r="AX1042" s="19" t="n">
        <v>0</v>
      </c>
    </row>
    <row r="1043">
      <c r="B1043" t="s">
        <v>459</v>
      </c>
      <c r="C1043" s="19" t="n">
        <v>0.178846425345013</v>
      </c>
      <c r="D1043" s="19" t="n">
        <v>0.196714084211838</v>
      </c>
      <c r="E1043" s="19" t="n">
        <v>0.195452016920287</v>
      </c>
      <c r="F1043" s="19" t="n">
        <v>0.177782822279766</v>
      </c>
      <c r="G1043" s="19" t="n">
        <v>0.170027608749411</v>
      </c>
      <c r="H1043" s="19" t="n">
        <v>0.216884585266865</v>
      </c>
      <c r="I1043" s="19" t="n">
        <v>0.129726075864243</v>
      </c>
      <c r="J1043" s="19"/>
      <c r="K1043" s="19" t="n">
        <v>0.17256822077068</v>
      </c>
      <c r="L1043" s="19" t="n">
        <v>0.187632286502937</v>
      </c>
      <c r="M1043" s="19"/>
      <c r="N1043" s="19" t="n">
        <v>0.174836341983672</v>
      </c>
      <c r="O1043" s="19" t="n">
        <v>0.208628714617228</v>
      </c>
      <c r="P1043" s="19" t="n">
        <v>0.0782918359315981</v>
      </c>
      <c r="Q1043" s="19" t="n">
        <v>0.123060042934194</v>
      </c>
      <c r="R1043" s="19" t="n">
        <v>0.258259566172884</v>
      </c>
      <c r="S1043" s="19" t="n">
        <v>0.20157323796284</v>
      </c>
      <c r="T1043" s="19" t="n">
        <v>0.165521799565168</v>
      </c>
      <c r="U1043" s="19" t="n">
        <v>0.172404837305207</v>
      </c>
      <c r="V1043" s="19" t="n">
        <v>0.175951804486595</v>
      </c>
      <c r="W1043" s="19" t="n">
        <v>0.181544828489947</v>
      </c>
      <c r="X1043" s="19" t="n">
        <v>0.118587672679533</v>
      </c>
      <c r="Y1043" s="19" t="n">
        <v>0.331841292893202</v>
      </c>
      <c r="Z1043" s="19"/>
      <c r="AA1043" s="19" t="n">
        <v>0.204812316229502</v>
      </c>
      <c r="AB1043" s="19" t="n">
        <v>0.185870202007197</v>
      </c>
      <c r="AC1043" s="19" t="n">
        <v>0.201473174238416</v>
      </c>
      <c r="AD1043" s="19" t="n">
        <v>0.113153642624765</v>
      </c>
      <c r="AE1043" s="19"/>
      <c r="AF1043" s="19" t="n">
        <v>0.182606255828306</v>
      </c>
      <c r="AG1043" s="19" t="n">
        <v>0.147839316946296</v>
      </c>
      <c r="AH1043" s="19" t="n">
        <v>0.148122345669197</v>
      </c>
      <c r="AI1043" s="19" t="n">
        <v>0.145981237768061</v>
      </c>
      <c r="AJ1043" s="19" t="n">
        <v>0.1704906709738</v>
      </c>
      <c r="AK1043" s="19" t="n">
        <v>0.250240663065948</v>
      </c>
      <c r="AL1043" s="19" t="n">
        <v>0.264982979088692</v>
      </c>
      <c r="AM1043" s="19" t="n">
        <v>0</v>
      </c>
      <c r="AN1043" s="19" t="n">
        <v>0.280384476079706</v>
      </c>
      <c r="AO1043" s="19" t="n">
        <v>0.0820119157566642</v>
      </c>
      <c r="AP1043" s="19" t="n">
        <v>0.372626834074772</v>
      </c>
      <c r="AQ1043" s="19" t="n">
        <v>0.109347711737393</v>
      </c>
      <c r="AR1043" s="19" t="n">
        <v>0</v>
      </c>
      <c r="AS1043" s="19" t="n">
        <v>0.208812729249768</v>
      </c>
      <c r="AT1043" s="19" t="n">
        <v>0</v>
      </c>
      <c r="AU1043" s="19" t="n">
        <v>1</v>
      </c>
      <c r="AV1043" s="19" t="n">
        <v>0</v>
      </c>
      <c r="AW1043" s="19" t="n">
        <v>0.523500438432104</v>
      </c>
      <c r="AX1043" s="19" t="n">
        <v>1</v>
      </c>
    </row>
    <row r="1044">
      <c r="B1044" t="s">
        <v>460</v>
      </c>
      <c r="C1044" s="19" t="n">
        <v>0.167717868263953</v>
      </c>
      <c r="D1044" s="19" t="n">
        <v>0.150250181031994</v>
      </c>
      <c r="E1044" s="19" t="n">
        <v>0.19074024490803</v>
      </c>
      <c r="F1044" s="19" t="n">
        <v>0.192633372199991</v>
      </c>
      <c r="G1044" s="19" t="n">
        <v>0.142963277554641</v>
      </c>
      <c r="H1044" s="19" t="n">
        <v>0.249013694450216</v>
      </c>
      <c r="I1044" s="19" t="n">
        <v>0.107849814685757</v>
      </c>
      <c r="J1044" s="19"/>
      <c r="K1044" s="19" t="n">
        <v>0.157218626388626</v>
      </c>
      <c r="L1044" s="19" t="n">
        <v>0.181957327390788</v>
      </c>
      <c r="M1044" s="19"/>
      <c r="N1044" s="19" t="n">
        <v>0.180337546066485</v>
      </c>
      <c r="O1044" s="19" t="n">
        <v>0.211180504727319</v>
      </c>
      <c r="P1044" s="19" t="n">
        <v>0.148958566400288</v>
      </c>
      <c r="Q1044" s="19" t="n">
        <v>0.144729957911821</v>
      </c>
      <c r="R1044" s="19" t="n">
        <v>0.18490603592332</v>
      </c>
      <c r="S1044" s="19" t="n">
        <v>0.144824671102028</v>
      </c>
      <c r="T1044" s="19" t="n">
        <v>0.177727892737446</v>
      </c>
      <c r="U1044" s="19" t="n">
        <v>0.102880454247142</v>
      </c>
      <c r="V1044" s="19" t="n">
        <v>0.204988921756433</v>
      </c>
      <c r="W1044" s="19" t="n">
        <v>0.122022651409181</v>
      </c>
      <c r="X1044" s="19" t="n">
        <v>0.11696041848445</v>
      </c>
      <c r="Y1044" s="19" t="n">
        <v>0.220689879912229</v>
      </c>
      <c r="Z1044" s="19"/>
      <c r="AA1044" s="19" t="n">
        <v>0.177509739455396</v>
      </c>
      <c r="AB1044" s="19" t="n">
        <v>0.185842982585012</v>
      </c>
      <c r="AC1044" s="19" t="n">
        <v>0.162805546242018</v>
      </c>
      <c r="AD1044" s="19" t="n">
        <v>0.140164940859516</v>
      </c>
      <c r="AE1044" s="19"/>
      <c r="AF1044" s="19" t="n">
        <v>0.155091317782824</v>
      </c>
      <c r="AG1044" s="19" t="n">
        <v>0.151584972663199</v>
      </c>
      <c r="AH1044" s="19" t="n">
        <v>0.139282895666963</v>
      </c>
      <c r="AI1044" s="19" t="n">
        <v>0.132043501381673</v>
      </c>
      <c r="AJ1044" s="19" t="n">
        <v>0.13262932800318</v>
      </c>
      <c r="AK1044" s="19" t="n">
        <v>0.121054618613859</v>
      </c>
      <c r="AL1044" s="19" t="n">
        <v>0.178781897201554</v>
      </c>
      <c r="AM1044" s="19" t="n">
        <v>0</v>
      </c>
      <c r="AN1044" s="19" t="n">
        <v>0.212580970633852</v>
      </c>
      <c r="AO1044" s="19" t="n">
        <v>0.215997824253879</v>
      </c>
      <c r="AP1044" s="19" t="n">
        <v>0.330416305624871</v>
      </c>
      <c r="AQ1044" s="19" t="n">
        <v>0.17361095813615</v>
      </c>
      <c r="AR1044" s="19" t="n">
        <v>0.256814573625995</v>
      </c>
      <c r="AS1044" s="19" t="n">
        <v>0.197638832069539</v>
      </c>
      <c r="AT1044" s="19" t="n">
        <v>0</v>
      </c>
      <c r="AU1044" s="19" t="n">
        <v>0</v>
      </c>
      <c r="AV1044" s="19" t="n">
        <v>0</v>
      </c>
      <c r="AW1044" s="19" t="n">
        <v>0</v>
      </c>
      <c r="AX1044" s="19" t="n">
        <v>1</v>
      </c>
    </row>
    <row r="1045">
      <c r="B1045" t="s">
        <v>102</v>
      </c>
      <c r="C1045" s="19" t="n">
        <v>0.00991989029618808</v>
      </c>
      <c r="D1045" s="19" t="n">
        <v>0</v>
      </c>
      <c r="E1045" s="19" t="n">
        <v>0.0128722513031614</v>
      </c>
      <c r="F1045" s="19" t="n">
        <v>0.00957813727985118</v>
      </c>
      <c r="G1045" s="19" t="n">
        <v>0</v>
      </c>
      <c r="H1045" s="19" t="n">
        <v>0.0132479971728693</v>
      </c>
      <c r="I1045" s="19" t="n">
        <v>0.0234439110964134</v>
      </c>
      <c r="J1045" s="19"/>
      <c r="K1045" s="19" t="n">
        <v>0.0175704168127829</v>
      </c>
      <c r="L1045" s="19" t="n">
        <v>0</v>
      </c>
      <c r="M1045" s="19"/>
      <c r="N1045" s="19" t="n">
        <v>0.0205719812225877</v>
      </c>
      <c r="O1045" s="19" t="n">
        <v>0.0109955496455261</v>
      </c>
      <c r="P1045" s="19" t="n">
        <v>0</v>
      </c>
      <c r="Q1045" s="19" t="n">
        <v>0.0171454821457736</v>
      </c>
      <c r="R1045" s="19" t="n">
        <v>0.0165192852455793</v>
      </c>
      <c r="S1045" s="19" t="n">
        <v>0</v>
      </c>
      <c r="T1045" s="19" t="n">
        <v>0</v>
      </c>
      <c r="U1045" s="19" t="n">
        <v>0</v>
      </c>
      <c r="V1045" s="19" t="n">
        <v>0.014767036496565</v>
      </c>
      <c r="W1045" s="19" t="n">
        <v>0</v>
      </c>
      <c r="X1045" s="19" t="n">
        <v>0.0288348291867833</v>
      </c>
      <c r="Y1045" s="19" t="n">
        <v>0</v>
      </c>
      <c r="Z1045" s="19"/>
      <c r="AA1045" s="19" t="n">
        <v>0.0254979567111522</v>
      </c>
      <c r="AB1045" s="19" t="n">
        <v>0.00660399841909676</v>
      </c>
      <c r="AC1045" s="19" t="n">
        <v>0</v>
      </c>
      <c r="AD1045" s="19" t="n">
        <v>0.00582867018376163</v>
      </c>
      <c r="AE1045" s="19"/>
      <c r="AF1045" s="19" t="n">
        <v>0</v>
      </c>
      <c r="AG1045" s="19" t="n">
        <v>0.00819507427814122</v>
      </c>
      <c r="AH1045" s="19" t="n">
        <v>0.0198244025946364</v>
      </c>
      <c r="AI1045" s="19" t="n">
        <v>0.0241557521445986</v>
      </c>
      <c r="AJ1045" s="19" t="n">
        <v>0</v>
      </c>
      <c r="AK1045" s="19" t="n">
        <v>0</v>
      </c>
      <c r="AL1045" s="19" t="n">
        <v>0</v>
      </c>
      <c r="AM1045" s="19" t="n">
        <v>0</v>
      </c>
      <c r="AN1045" s="19" t="n">
        <v>0.015968978059291</v>
      </c>
      <c r="AO1045" s="19" t="n">
        <v>0.0198014005230839</v>
      </c>
      <c r="AP1045" s="19" t="n">
        <v>0</v>
      </c>
      <c r="AQ1045" s="19" t="n">
        <v>0.0221997312212247</v>
      </c>
      <c r="AR1045" s="19" t="n">
        <v>0</v>
      </c>
      <c r="AS1045" s="19" t="n">
        <v>0</v>
      </c>
      <c r="AT1045" s="19" t="n">
        <v>0</v>
      </c>
      <c r="AU1045" s="19" t="n">
        <v>0</v>
      </c>
      <c r="AV1045" s="19" t="n">
        <v>0</v>
      </c>
      <c r="AW1045" s="19" t="n">
        <v>0</v>
      </c>
      <c r="AX1045" s="19" t="n">
        <v>0</v>
      </c>
    </row>
    <row r="1046">
      <c r="B1046" t="s">
        <v>77</v>
      </c>
      <c r="C1046" s="19" t="n">
        <v>0.024314420715567</v>
      </c>
      <c r="D1046" s="19" t="n">
        <v>0.0373828297407865</v>
      </c>
      <c r="E1046" s="19" t="n">
        <v>0.0133641922385258</v>
      </c>
      <c r="F1046" s="19" t="n">
        <v>0.0262029176137601</v>
      </c>
      <c r="G1046" s="19" t="n">
        <v>0.031078492937397</v>
      </c>
      <c r="H1046" s="19" t="n">
        <v>0.0256252740206333</v>
      </c>
      <c r="I1046" s="19" t="n">
        <v>0.0161922557816686</v>
      </c>
      <c r="J1046" s="19"/>
      <c r="K1046" s="19" t="n">
        <v>0.0276965349611102</v>
      </c>
      <c r="L1046" s="19" t="n">
        <v>0.0165464801047394</v>
      </c>
      <c r="M1046" s="19"/>
      <c r="N1046" s="19" t="n">
        <v>0.0446263345629456</v>
      </c>
      <c r="O1046" s="19" t="n">
        <v>0.0331074920702362</v>
      </c>
      <c r="P1046" s="19" t="n">
        <v>0</v>
      </c>
      <c r="Q1046" s="19" t="n">
        <v>0.0181923650206743</v>
      </c>
      <c r="R1046" s="19" t="n">
        <v>0.0324446382297769</v>
      </c>
      <c r="S1046" s="19" t="n">
        <v>0.0168304506887309</v>
      </c>
      <c r="T1046" s="19" t="n">
        <v>0.0355787578270379</v>
      </c>
      <c r="U1046" s="19" t="n">
        <v>0.102479229924165</v>
      </c>
      <c r="V1046" s="19" t="n">
        <v>0</v>
      </c>
      <c r="W1046" s="19" t="n">
        <v>0.0146781752072671</v>
      </c>
      <c r="X1046" s="19" t="n">
        <v>0</v>
      </c>
      <c r="Y1046" s="19" t="n">
        <v>0</v>
      </c>
      <c r="Z1046" s="19"/>
      <c r="AA1046" s="19" t="n">
        <v>0.0252162016409946</v>
      </c>
      <c r="AB1046" s="19" t="n">
        <v>0.0351001798740225</v>
      </c>
      <c r="AC1046" s="19" t="n">
        <v>0.0185922234722923</v>
      </c>
      <c r="AD1046" s="19" t="n">
        <v>0.0191997363893314</v>
      </c>
      <c r="AE1046" s="19"/>
      <c r="AF1046" s="19" t="n">
        <v>0</v>
      </c>
      <c r="AG1046" s="19" t="n">
        <v>0.0256941963036598</v>
      </c>
      <c r="AH1046" s="19" t="n">
        <v>0</v>
      </c>
      <c r="AI1046" s="19" t="n">
        <v>0.0505933868909346</v>
      </c>
      <c r="AJ1046" s="19" t="n">
        <v>0.0762005219379458</v>
      </c>
      <c r="AK1046" s="19" t="n">
        <v>0.0451855170686543</v>
      </c>
      <c r="AL1046" s="19" t="n">
        <v>0.0411929069561372</v>
      </c>
      <c r="AM1046" s="19" t="n">
        <v>0</v>
      </c>
      <c r="AN1046" s="19" t="n">
        <v>0.0162193500467353</v>
      </c>
      <c r="AO1046" s="19" t="n">
        <v>0</v>
      </c>
      <c r="AP1046" s="19" t="n">
        <v>0</v>
      </c>
      <c r="AQ1046" s="19" t="n">
        <v>0.0593274800715884</v>
      </c>
      <c r="AR1046" s="19" t="n">
        <v>0</v>
      </c>
      <c r="AS1046" s="19" t="n">
        <v>0</v>
      </c>
      <c r="AT1046" s="19" t="n">
        <v>0</v>
      </c>
      <c r="AU1046" s="19" t="n">
        <v>0</v>
      </c>
      <c r="AV1046" s="19" t="n">
        <v>0</v>
      </c>
      <c r="AW1046" s="19" t="n">
        <v>0</v>
      </c>
      <c r="AX1046" s="19" t="n">
        <v>0</v>
      </c>
    </row>
    <row r="1047">
      <c r="C1047" s="19"/>
      <c r="D1047" s="19"/>
      <c r="E1047" s="19"/>
      <c r="F1047" s="19"/>
      <c r="G1047" s="19"/>
      <c r="H1047" s="19"/>
      <c r="I1047" s="19"/>
      <c r="J1047" s="19"/>
      <c r="K1047" s="19"/>
      <c r="L1047" s="19"/>
      <c r="M1047" s="19"/>
      <c r="N1047" s="19"/>
      <c r="O1047" s="19"/>
      <c r="P1047" s="19"/>
      <c r="Q1047" s="19"/>
      <c r="R1047" s="19"/>
      <c r="S1047" s="19"/>
      <c r="T1047" s="19"/>
      <c r="U1047" s="19"/>
      <c r="V1047" s="19"/>
      <c r="W1047" s="19"/>
      <c r="X1047" s="19"/>
      <c r="Y1047" s="19"/>
      <c r="Z1047" s="19"/>
      <c r="AA1047" s="19"/>
      <c r="AB1047" s="19"/>
      <c r="AC1047" s="19"/>
      <c r="AD1047" s="19"/>
      <c r="AE1047" s="19"/>
      <c r="AF1047" s="19"/>
      <c r="AG1047" s="19"/>
      <c r="AH1047" s="19"/>
      <c r="AI1047" s="19"/>
      <c r="AJ1047" s="19"/>
      <c r="AK1047" s="19"/>
      <c r="AL1047" s="19"/>
      <c r="AM1047" s="19"/>
      <c r="AN1047" s="19"/>
      <c r="AO1047" s="19"/>
      <c r="AP1047" s="19"/>
      <c r="AQ1047" s="19"/>
      <c r="AR1047" s="19"/>
      <c r="AS1047" s="19"/>
      <c r="AT1047" s="19"/>
      <c r="AU1047" s="19"/>
      <c r="AV1047" s="19"/>
      <c r="AW1047" s="19"/>
      <c r="AX1047" s="19"/>
    </row>
    <row r="1048">
      <c r="B1048" s="7" t="s">
        <v>475</v>
      </c>
      <c r="C1048" s="19"/>
      <c r="D1048" s="19"/>
      <c r="E1048" s="19"/>
      <c r="F1048" s="19"/>
      <c r="G1048" s="19"/>
      <c r="H1048" s="19"/>
      <c r="I1048" s="19"/>
      <c r="J1048" s="19"/>
      <c r="K1048" s="19"/>
      <c r="L1048" s="19"/>
      <c r="M1048" s="19"/>
      <c r="N1048" s="19"/>
      <c r="O1048" s="19"/>
      <c r="P1048" s="19"/>
      <c r="Q1048" s="19"/>
      <c r="R1048" s="19"/>
      <c r="S1048" s="19"/>
      <c r="T1048" s="19"/>
      <c r="U1048" s="19"/>
      <c r="V1048" s="19"/>
      <c r="W1048" s="19"/>
      <c r="X1048" s="19"/>
      <c r="Y1048" s="19"/>
      <c r="Z1048" s="19"/>
      <c r="AA1048" s="19"/>
      <c r="AB1048" s="19"/>
      <c r="AC1048" s="19"/>
      <c r="AD1048" s="19"/>
      <c r="AE1048" s="19"/>
      <c r="AF1048" s="19"/>
      <c r="AG1048" s="19"/>
      <c r="AH1048" s="19"/>
      <c r="AI1048" s="19"/>
      <c r="AJ1048" s="19"/>
      <c r="AK1048" s="19"/>
      <c r="AL1048" s="19"/>
      <c r="AM1048" s="19"/>
      <c r="AN1048" s="19"/>
      <c r="AO1048" s="19"/>
      <c r="AP1048" s="19"/>
      <c r="AQ1048" s="19"/>
      <c r="AR1048" s="19"/>
      <c r="AS1048" s="19"/>
      <c r="AT1048" s="19"/>
      <c r="AU1048" s="19"/>
      <c r="AV1048" s="19"/>
      <c r="AW1048" s="19"/>
      <c r="AX1048" s="19"/>
    </row>
    <row r="1049">
      <c r="B1049" s="23" t="s">
        <v>79</v>
      </c>
      <c r="C1049" s="19"/>
      <c r="D1049" s="19"/>
      <c r="E1049" s="19"/>
      <c r="F1049" s="19"/>
      <c r="G1049" s="19"/>
      <c r="H1049" s="19"/>
      <c r="I1049" s="19"/>
      <c r="J1049" s="19"/>
      <c r="K1049" s="19"/>
      <c r="L1049" s="19"/>
      <c r="M1049" s="19"/>
      <c r="N1049" s="19"/>
      <c r="O1049" s="19"/>
      <c r="P1049" s="19"/>
      <c r="Q1049" s="19"/>
      <c r="R1049" s="19"/>
      <c r="S1049" s="19"/>
      <c r="T1049" s="19"/>
      <c r="U1049" s="19"/>
      <c r="V1049" s="19"/>
      <c r="W1049" s="19"/>
      <c r="X1049" s="19"/>
      <c r="Y1049" s="19"/>
      <c r="Z1049" s="19"/>
      <c r="AA1049" s="19"/>
      <c r="AB1049" s="19"/>
      <c r="AC1049" s="19"/>
      <c r="AD1049" s="19"/>
      <c r="AE1049" s="19"/>
      <c r="AF1049" s="19"/>
      <c r="AG1049" s="19"/>
      <c r="AH1049" s="19"/>
      <c r="AI1049" s="19"/>
      <c r="AJ1049" s="19"/>
      <c r="AK1049" s="19"/>
      <c r="AL1049" s="19"/>
      <c r="AM1049" s="19"/>
      <c r="AN1049" s="19"/>
      <c r="AO1049" s="19"/>
      <c r="AP1049" s="19"/>
      <c r="AQ1049" s="19"/>
      <c r="AR1049" s="19"/>
      <c r="AS1049" s="19"/>
      <c r="AT1049" s="19"/>
      <c r="AU1049" s="19"/>
      <c r="AV1049" s="19"/>
      <c r="AW1049" s="19"/>
      <c r="AX1049" s="19"/>
    </row>
    <row r="1050">
      <c r="B1050" t="s">
        <v>463</v>
      </c>
      <c r="C1050" s="19" t="n">
        <v>0.301400526966101</v>
      </c>
      <c r="D1050" s="19" t="n">
        <v>0.347554189427777</v>
      </c>
      <c r="E1050" s="19" t="n">
        <v>0.300408302745048</v>
      </c>
      <c r="F1050" s="19" t="n">
        <v>0.325827272731595</v>
      </c>
      <c r="G1050" s="19" t="n">
        <v>0.297160988088005</v>
      </c>
      <c r="H1050" s="19" t="n">
        <v>0.384112459465656</v>
      </c>
      <c r="I1050" s="19" t="n">
        <v>0.19995408920412</v>
      </c>
      <c r="J1050" s="19"/>
      <c r="K1050" s="19" t="n">
        <v>0.324074972254635</v>
      </c>
      <c r="L1050" s="19" t="n">
        <v>0.279625568853251</v>
      </c>
      <c r="M1050" s="19"/>
      <c r="N1050" s="19" t="n">
        <v>0.301314678415918</v>
      </c>
      <c r="O1050" s="19" t="n">
        <v>0.306518327468901</v>
      </c>
      <c r="P1050" s="19" t="n">
        <v>0.213549700248481</v>
      </c>
      <c r="Q1050" s="19" t="n">
        <v>0.297312622757321</v>
      </c>
      <c r="R1050" s="19" t="n">
        <v>0.331010345454687</v>
      </c>
      <c r="S1050" s="19" t="n">
        <v>0.26085390104833</v>
      </c>
      <c r="T1050" s="19" t="n">
        <v>0.28325259834936</v>
      </c>
      <c r="U1050" s="19" t="n">
        <v>0.316468684539589</v>
      </c>
      <c r="V1050" s="19" t="n">
        <v>0.329811272675636</v>
      </c>
      <c r="W1050" s="19" t="n">
        <v>0.363321653335701</v>
      </c>
      <c r="X1050" s="19" t="n">
        <v>0.325261584269249</v>
      </c>
      <c r="Y1050" s="19" t="n">
        <v>0.277145315304522</v>
      </c>
      <c r="Z1050" s="19"/>
      <c r="AA1050" s="19" t="n">
        <v>0.354504337925054</v>
      </c>
      <c r="AB1050" s="19" t="n">
        <v>0.302681660215526</v>
      </c>
      <c r="AC1050" s="19" t="n">
        <v>0.264869665743366</v>
      </c>
      <c r="AD1050" s="19" t="n">
        <v>0.276654103286943</v>
      </c>
      <c r="AE1050" s="19"/>
      <c r="AF1050" s="19" t="n">
        <v>0.287838933518658</v>
      </c>
      <c r="AG1050" s="19" t="n">
        <v>0.275544730802826</v>
      </c>
      <c r="AH1050" s="19" t="n">
        <v>0.36552265071959</v>
      </c>
      <c r="AI1050" s="19" t="n">
        <v>0.204649553502368</v>
      </c>
      <c r="AJ1050" s="19" t="n">
        <v>0.206238458649955</v>
      </c>
      <c r="AK1050" s="19" t="n">
        <v>0.273503411028606</v>
      </c>
      <c r="AL1050" s="19" t="n">
        <v>0.390762895256351</v>
      </c>
      <c r="AM1050" s="19" t="n">
        <v>0.534445761093102</v>
      </c>
      <c r="AN1050" s="19" t="n">
        <v>0.333721760995956</v>
      </c>
      <c r="AO1050" s="19" t="n">
        <v>0.411169174845432</v>
      </c>
      <c r="AP1050" s="19" t="n">
        <v>0.393262101706008</v>
      </c>
      <c r="AQ1050" s="19" t="n">
        <v>0.268463072950244</v>
      </c>
      <c r="AR1050" s="19" t="n">
        <v>0.513666833329152</v>
      </c>
      <c r="AS1050" s="19" t="n">
        <v>0.220368965213002</v>
      </c>
      <c r="AT1050" s="19" t="n">
        <v>0</v>
      </c>
      <c r="AU1050" s="19" t="n">
        <v>0.495619982425437</v>
      </c>
      <c r="AV1050" s="19" t="n">
        <v>0.356434625555682</v>
      </c>
      <c r="AW1050" s="19" t="n">
        <v>0</v>
      </c>
      <c r="AX1050" s="19" t="n">
        <v>0.479792883083338</v>
      </c>
    </row>
    <row r="1051">
      <c r="B1051" t="s">
        <v>464</v>
      </c>
      <c r="C1051" s="19" t="n">
        <v>0.260116476190379</v>
      </c>
      <c r="D1051" s="19" t="n">
        <v>0.30615900540972</v>
      </c>
      <c r="E1051" s="19" t="n">
        <v>0.305863321297384</v>
      </c>
      <c r="F1051" s="19" t="n">
        <v>0.299401369811448</v>
      </c>
      <c r="G1051" s="19" t="n">
        <v>0.288766661159045</v>
      </c>
      <c r="H1051" s="19" t="n">
        <v>0.268823619561404</v>
      </c>
      <c r="I1051" s="19" t="n">
        <v>0.131831927190109</v>
      </c>
      <c r="J1051" s="19"/>
      <c r="K1051" s="19" t="n">
        <v>0.247696397477021</v>
      </c>
      <c r="L1051" s="19" t="n">
        <v>0.271490402434268</v>
      </c>
      <c r="M1051" s="19"/>
      <c r="N1051" s="19" t="n">
        <v>0.30495687263492</v>
      </c>
      <c r="O1051" s="19" t="n">
        <v>0.253752844853769</v>
      </c>
      <c r="P1051" s="19" t="n">
        <v>0.293643519723822</v>
      </c>
      <c r="Q1051" s="19" t="n">
        <v>0.199197463262024</v>
      </c>
      <c r="R1051" s="19" t="n">
        <v>0.288332974332242</v>
      </c>
      <c r="S1051" s="19" t="n">
        <v>0.263140761652058</v>
      </c>
      <c r="T1051" s="19" t="n">
        <v>0.215979690127081</v>
      </c>
      <c r="U1051" s="19" t="n">
        <v>0.222019307419523</v>
      </c>
      <c r="V1051" s="19" t="n">
        <v>0.279841004610148</v>
      </c>
      <c r="W1051" s="19" t="n">
        <v>0.247276340268867</v>
      </c>
      <c r="X1051" s="19" t="n">
        <v>0.201345873883337</v>
      </c>
      <c r="Y1051" s="19" t="n">
        <v>0.33013120606757</v>
      </c>
      <c r="Z1051" s="19"/>
      <c r="AA1051" s="19" t="n">
        <v>0.293005991851881</v>
      </c>
      <c r="AB1051" s="19" t="n">
        <v>0.263436574781708</v>
      </c>
      <c r="AC1051" s="19" t="n">
        <v>0.250599694681624</v>
      </c>
      <c r="AD1051" s="19" t="n">
        <v>0.230260319258934</v>
      </c>
      <c r="AE1051" s="19"/>
      <c r="AF1051" s="19" t="n">
        <v>0.229844972038017</v>
      </c>
      <c r="AG1051" s="19" t="n">
        <v>0.206676743093695</v>
      </c>
      <c r="AH1051" s="19" t="n">
        <v>0.234835903089645</v>
      </c>
      <c r="AI1051" s="19" t="n">
        <v>0.266817236237532</v>
      </c>
      <c r="AJ1051" s="19" t="n">
        <v>0.236557840947607</v>
      </c>
      <c r="AK1051" s="19" t="n">
        <v>0.342013231341891</v>
      </c>
      <c r="AL1051" s="19" t="n">
        <v>0.368106703710219</v>
      </c>
      <c r="AM1051" s="19" t="n">
        <v>0.534445761093102</v>
      </c>
      <c r="AN1051" s="19" t="n">
        <v>0.329976494245784</v>
      </c>
      <c r="AO1051" s="19" t="n">
        <v>0.344740255556413</v>
      </c>
      <c r="AP1051" s="19" t="n">
        <v>0.459712963249729</v>
      </c>
      <c r="AQ1051" s="19" t="n">
        <v>0.261192530617401</v>
      </c>
      <c r="AR1051" s="19" t="n">
        <v>0.413479621338129</v>
      </c>
      <c r="AS1051" s="19" t="n">
        <v>0.307525432608353</v>
      </c>
      <c r="AT1051" s="19" t="n">
        <v>0.389102592068026</v>
      </c>
      <c r="AU1051" s="19" t="n">
        <v>0.504380017574563</v>
      </c>
      <c r="AV1051" s="19" t="n">
        <v>0.425333372107052</v>
      </c>
      <c r="AW1051" s="19" t="n">
        <v>0</v>
      </c>
      <c r="AX1051" s="19" t="n">
        <v>0.259244151683178</v>
      </c>
    </row>
    <row r="1052">
      <c r="B1052" t="s">
        <v>465</v>
      </c>
      <c r="C1052" s="19" t="n">
        <v>0.241102923212987</v>
      </c>
      <c r="D1052" s="19" t="n">
        <v>0.344151702138255</v>
      </c>
      <c r="E1052" s="19" t="n">
        <v>0.332660191490461</v>
      </c>
      <c r="F1052" s="19" t="n">
        <v>0.31330906077756</v>
      </c>
      <c r="G1052" s="19" t="n">
        <v>0.254408957184884</v>
      </c>
      <c r="H1052" s="19" t="n">
        <v>0.14471646597642</v>
      </c>
      <c r="I1052" s="19" t="n">
        <v>0.0943709730528163</v>
      </c>
      <c r="J1052" s="19"/>
      <c r="K1052" s="19" t="n">
        <v>0.243399968415504</v>
      </c>
      <c r="L1052" s="19" t="n">
        <v>0.239099753740479</v>
      </c>
      <c r="M1052" s="19"/>
      <c r="N1052" s="19" t="n">
        <v>0.284350562661423</v>
      </c>
      <c r="O1052" s="19" t="n">
        <v>0.186189125469068</v>
      </c>
      <c r="P1052" s="19" t="n">
        <v>0.207307558208352</v>
      </c>
      <c r="Q1052" s="19" t="n">
        <v>0.205277570313742</v>
      </c>
      <c r="R1052" s="19" t="n">
        <v>0.320696021381923</v>
      </c>
      <c r="S1052" s="19" t="n">
        <v>0.23212031975297</v>
      </c>
      <c r="T1052" s="19" t="n">
        <v>0.203360429895723</v>
      </c>
      <c r="U1052" s="19" t="n">
        <v>0.267639510911748</v>
      </c>
      <c r="V1052" s="19" t="n">
        <v>0.23643973621102</v>
      </c>
      <c r="W1052" s="19" t="n">
        <v>0.210484966642398</v>
      </c>
      <c r="X1052" s="19" t="n">
        <v>0.288508893978622</v>
      </c>
      <c r="Y1052" s="19" t="n">
        <v>0.414697044866273</v>
      </c>
      <c r="Z1052" s="19"/>
      <c r="AA1052" s="19" t="n">
        <v>0.275432352189833</v>
      </c>
      <c r="AB1052" s="19" t="n">
        <v>0.230594211125009</v>
      </c>
      <c r="AC1052" s="19" t="n">
        <v>0.215692122350237</v>
      </c>
      <c r="AD1052" s="19" t="n">
        <v>0.237434377213299</v>
      </c>
      <c r="AE1052" s="19"/>
      <c r="AF1052" s="19" t="n">
        <v>0.336609089216725</v>
      </c>
      <c r="AG1052" s="19" t="n">
        <v>0.155589879792795</v>
      </c>
      <c r="AH1052" s="19" t="n">
        <v>0.293467287742346</v>
      </c>
      <c r="AI1052" s="19" t="n">
        <v>0.318079684672865</v>
      </c>
      <c r="AJ1052" s="19" t="n">
        <v>0.274009965249602</v>
      </c>
      <c r="AK1052" s="19" t="n">
        <v>0.256917137594631</v>
      </c>
      <c r="AL1052" s="19" t="n">
        <v>0.39726244464891</v>
      </c>
      <c r="AM1052" s="19" t="n">
        <v>0</v>
      </c>
      <c r="AN1052" s="19" t="n">
        <v>0.247101838537721</v>
      </c>
      <c r="AO1052" s="19" t="n">
        <v>0.351145169248525</v>
      </c>
      <c r="AP1052" s="19" t="n">
        <v>0.407883905985014</v>
      </c>
      <c r="AQ1052" s="19" t="n">
        <v>0.179086054314185</v>
      </c>
      <c r="AR1052" s="19" t="n">
        <v>0.216476166745407</v>
      </c>
      <c r="AS1052" s="19" t="n">
        <v>0.418862544594001</v>
      </c>
      <c r="AT1052" s="19" t="n">
        <v>0.314801217298716</v>
      </c>
      <c r="AU1052" s="19" t="n">
        <v>0</v>
      </c>
      <c r="AV1052" s="19" t="n">
        <v>0.354825079797889</v>
      </c>
      <c r="AW1052" s="19" t="n">
        <v>1</v>
      </c>
      <c r="AX1052" s="19" t="n">
        <v>0.242293032388405</v>
      </c>
    </row>
    <row r="1053">
      <c r="B1053" t="s">
        <v>466</v>
      </c>
      <c r="C1053" s="19" t="n">
        <v>0.230715310957862</v>
      </c>
      <c r="D1053" s="19" t="n">
        <v>0.0243013676181319</v>
      </c>
      <c r="E1053" s="19" t="n">
        <v>0.0441057778041123</v>
      </c>
      <c r="F1053" s="19" t="n">
        <v>0.112324195877361</v>
      </c>
      <c r="G1053" s="19" t="n">
        <v>0.165053766082095</v>
      </c>
      <c r="H1053" s="19" t="n">
        <v>0.329864339166264</v>
      </c>
      <c r="I1053" s="19" t="n">
        <v>0.600564087829904</v>
      </c>
      <c r="J1053" s="19"/>
      <c r="K1053" s="19" t="n">
        <v>0.207384398708518</v>
      </c>
      <c r="L1053" s="19" t="n">
        <v>0.253641459329563</v>
      </c>
      <c r="M1053" s="19"/>
      <c r="N1053" s="19" t="n">
        <v>0.138585620559624</v>
      </c>
      <c r="O1053" s="19" t="n">
        <v>0.302883882887933</v>
      </c>
      <c r="P1053" s="19" t="n">
        <v>0.342502467295315</v>
      </c>
      <c r="Q1053" s="19" t="n">
        <v>0.220767697516347</v>
      </c>
      <c r="R1053" s="19" t="n">
        <v>0.244490585056759</v>
      </c>
      <c r="S1053" s="19" t="n">
        <v>0.180458190172303</v>
      </c>
      <c r="T1053" s="19" t="n">
        <v>0.260652559907733</v>
      </c>
      <c r="U1053" s="19" t="n">
        <v>0.232960224543213</v>
      </c>
      <c r="V1053" s="19" t="n">
        <v>0.191069810608375</v>
      </c>
      <c r="W1053" s="19" t="n">
        <v>0.231837724702825</v>
      </c>
      <c r="X1053" s="19" t="n">
        <v>0.305411367434586</v>
      </c>
      <c r="Y1053" s="19" t="n">
        <v>0.133283846834487</v>
      </c>
      <c r="Z1053" s="19"/>
      <c r="AA1053" s="19" t="n">
        <v>0.225632138289702</v>
      </c>
      <c r="AB1053" s="19" t="n">
        <v>0.284778014570144</v>
      </c>
      <c r="AC1053" s="19" t="n">
        <v>0.167144633799281</v>
      </c>
      <c r="AD1053" s="19" t="n">
        <v>0.240061372832108</v>
      </c>
      <c r="AE1053" s="19"/>
      <c r="AF1053" s="19" t="n">
        <v>0.0342661876887915</v>
      </c>
      <c r="AG1053" s="19" t="n">
        <v>0.443627855964208</v>
      </c>
      <c r="AH1053" s="19" t="n">
        <v>0.105491070580794</v>
      </c>
      <c r="AI1053" s="19" t="n">
        <v>0</v>
      </c>
      <c r="AJ1053" s="19" t="n">
        <v>0.0878752583001263</v>
      </c>
      <c r="AK1053" s="19" t="n">
        <v>0.136813805174204</v>
      </c>
      <c r="AL1053" s="19" t="n">
        <v>0.0271141882342822</v>
      </c>
      <c r="AM1053" s="19" t="n">
        <v>0</v>
      </c>
      <c r="AN1053" s="19" t="n">
        <v>0.0487330056117203</v>
      </c>
      <c r="AO1053" s="19" t="n">
        <v>0.030562853805606</v>
      </c>
      <c r="AP1053" s="19" t="n">
        <v>0.0749093877793484</v>
      </c>
      <c r="AQ1053" s="19" t="n">
        <v>0.239313784767152</v>
      </c>
      <c r="AR1053" s="19" t="n">
        <v>0</v>
      </c>
      <c r="AS1053" s="19" t="n">
        <v>0.0877207170025964</v>
      </c>
      <c r="AT1053" s="19" t="n">
        <v>0</v>
      </c>
      <c r="AU1053" s="19" t="n">
        <v>0</v>
      </c>
      <c r="AV1053" s="19" t="n">
        <v>0</v>
      </c>
      <c r="AW1053" s="19" t="n">
        <v>0</v>
      </c>
      <c r="AX1053" s="19" t="n">
        <v>0.277914084528257</v>
      </c>
    </row>
    <row r="1054">
      <c r="B1054" t="s">
        <v>467</v>
      </c>
      <c r="C1054" s="19" t="n">
        <v>0.191764541936365</v>
      </c>
      <c r="D1054" s="19" t="n">
        <v>0.299201464938246</v>
      </c>
      <c r="E1054" s="19" t="n">
        <v>0.278267105889658</v>
      </c>
      <c r="F1054" s="19" t="n">
        <v>0.269392512740252</v>
      </c>
      <c r="G1054" s="19" t="n">
        <v>0.166092561972036</v>
      </c>
      <c r="H1054" s="19" t="n">
        <v>0.124869012448925</v>
      </c>
      <c r="I1054" s="19" t="n">
        <v>0.0536456011310646</v>
      </c>
      <c r="J1054" s="19"/>
      <c r="K1054" s="19" t="n">
        <v>0.202078652320123</v>
      </c>
      <c r="L1054" s="19" t="n">
        <v>0.18094934488975</v>
      </c>
      <c r="M1054" s="19"/>
      <c r="N1054" s="19" t="n">
        <v>0.262953191402672</v>
      </c>
      <c r="O1054" s="19" t="n">
        <v>0.208957055767053</v>
      </c>
      <c r="P1054" s="19" t="n">
        <v>0.126753194865121</v>
      </c>
      <c r="Q1054" s="19" t="n">
        <v>0.143569935584359</v>
      </c>
      <c r="R1054" s="19" t="n">
        <v>0.183494323045202</v>
      </c>
      <c r="S1054" s="19" t="n">
        <v>0.199921230941539</v>
      </c>
      <c r="T1054" s="19" t="n">
        <v>0.174316903716513</v>
      </c>
      <c r="U1054" s="19" t="n">
        <v>0.237390005290573</v>
      </c>
      <c r="V1054" s="19" t="n">
        <v>0.206187946679735</v>
      </c>
      <c r="W1054" s="19" t="n">
        <v>0.139840921512962</v>
      </c>
      <c r="X1054" s="19" t="n">
        <v>0.111822869108218</v>
      </c>
      <c r="Y1054" s="19" t="n">
        <v>0.32030507816578</v>
      </c>
      <c r="Z1054" s="19"/>
      <c r="AA1054" s="19" t="n">
        <v>0.208226969483281</v>
      </c>
      <c r="AB1054" s="19" t="n">
        <v>0.166043193142876</v>
      </c>
      <c r="AC1054" s="19" t="n">
        <v>0.207436642051027</v>
      </c>
      <c r="AD1054" s="19" t="n">
        <v>0.185827518339865</v>
      </c>
      <c r="AE1054" s="19"/>
      <c r="AF1054" s="19" t="n">
        <v>0.256478570545241</v>
      </c>
      <c r="AG1054" s="19" t="n">
        <v>0.104122519306845</v>
      </c>
      <c r="AH1054" s="19" t="n">
        <v>0.214872956076178</v>
      </c>
      <c r="AI1054" s="19" t="n">
        <v>0.353187384019649</v>
      </c>
      <c r="AJ1054" s="19" t="n">
        <v>0.144214655634091</v>
      </c>
      <c r="AK1054" s="19" t="n">
        <v>0.317383426606854</v>
      </c>
      <c r="AL1054" s="19" t="n">
        <v>0.305157602017107</v>
      </c>
      <c r="AM1054" s="19" t="n">
        <v>0.534445761093102</v>
      </c>
      <c r="AN1054" s="19" t="n">
        <v>0.257090975659835</v>
      </c>
      <c r="AO1054" s="19" t="n">
        <v>0.322148764891838</v>
      </c>
      <c r="AP1054" s="19" t="n">
        <v>0.326256133024592</v>
      </c>
      <c r="AQ1054" s="19" t="n">
        <v>0.113336266625123</v>
      </c>
      <c r="AR1054" s="19" t="n">
        <v>0.0902426648588534</v>
      </c>
      <c r="AS1054" s="19" t="n">
        <v>0.32038667295033</v>
      </c>
      <c r="AT1054" s="19" t="n">
        <v>0</v>
      </c>
      <c r="AU1054" s="19" t="n">
        <v>0.504380017574563</v>
      </c>
      <c r="AV1054" s="19" t="n">
        <v>0.159333969142837</v>
      </c>
      <c r="AW1054" s="19" t="n">
        <v>0.294727388085214</v>
      </c>
      <c r="AX1054" s="19" t="n">
        <v>0.242293032388405</v>
      </c>
    </row>
    <row r="1055">
      <c r="B1055" t="s">
        <v>468</v>
      </c>
      <c r="C1055" s="19" t="n">
        <v>0.180700786056205</v>
      </c>
      <c r="D1055" s="19" t="n">
        <v>0.285177602836828</v>
      </c>
      <c r="E1055" s="19" t="n">
        <v>0.24563395656267</v>
      </c>
      <c r="F1055" s="19" t="n">
        <v>0.207351743547373</v>
      </c>
      <c r="G1055" s="19" t="n">
        <v>0.185079466018969</v>
      </c>
      <c r="H1055" s="19" t="n">
        <v>0.12556154969369</v>
      </c>
      <c r="I1055" s="19" t="n">
        <v>0.0710664948011919</v>
      </c>
      <c r="J1055" s="19"/>
      <c r="K1055" s="19" t="n">
        <v>0.162709678296565</v>
      </c>
      <c r="L1055" s="19" t="n">
        <v>0.198382455567507</v>
      </c>
      <c r="M1055" s="19"/>
      <c r="N1055" s="19" t="n">
        <v>0.230589863372673</v>
      </c>
      <c r="O1055" s="19" t="n">
        <v>0.182779040374456</v>
      </c>
      <c r="P1055" s="19" t="n">
        <v>0.168043063929514</v>
      </c>
      <c r="Q1055" s="19" t="n">
        <v>0.170392891758928</v>
      </c>
      <c r="R1055" s="19" t="n">
        <v>0.200843464159129</v>
      </c>
      <c r="S1055" s="19" t="n">
        <v>0.165978040532013</v>
      </c>
      <c r="T1055" s="19" t="n">
        <v>0.194242477561408</v>
      </c>
      <c r="U1055" s="19" t="n">
        <v>0.184862327258456</v>
      </c>
      <c r="V1055" s="19" t="n">
        <v>0.123452317041827</v>
      </c>
      <c r="W1055" s="19" t="n">
        <v>0.167227612652979</v>
      </c>
      <c r="X1055" s="19" t="n">
        <v>0.131401538684486</v>
      </c>
      <c r="Y1055" s="19" t="n">
        <v>0.292850073391525</v>
      </c>
      <c r="Z1055" s="19"/>
      <c r="AA1055" s="19" t="n">
        <v>0.189736473409288</v>
      </c>
      <c r="AB1055" s="19" t="n">
        <v>0.158127052915472</v>
      </c>
      <c r="AC1055" s="19" t="n">
        <v>0.174682829308018</v>
      </c>
      <c r="AD1055" s="19" t="n">
        <v>0.200302497153849</v>
      </c>
      <c r="AE1055" s="19"/>
      <c r="AF1055" s="19" t="n">
        <v>0.218229912418648</v>
      </c>
      <c r="AG1055" s="19" t="n">
        <v>0.109986966644424</v>
      </c>
      <c r="AH1055" s="19" t="n">
        <v>0.227951787019479</v>
      </c>
      <c r="AI1055" s="19" t="n">
        <v>0.299757071242018</v>
      </c>
      <c r="AJ1055" s="19" t="n">
        <v>0.204987979991721</v>
      </c>
      <c r="AK1055" s="19" t="n">
        <v>0.216193871453134</v>
      </c>
      <c r="AL1055" s="19" t="n">
        <v>0.321732537838907</v>
      </c>
      <c r="AM1055" s="19" t="n">
        <v>0</v>
      </c>
      <c r="AN1055" s="19" t="n">
        <v>0.200376058222205</v>
      </c>
      <c r="AO1055" s="19" t="n">
        <v>0.263330719257004</v>
      </c>
      <c r="AP1055" s="19" t="n">
        <v>0.222979490848151</v>
      </c>
      <c r="AQ1055" s="19" t="n">
        <v>0.148557551649509</v>
      </c>
      <c r="AR1055" s="19" t="n">
        <v>0.214838918078015</v>
      </c>
      <c r="AS1055" s="19" t="n">
        <v>0.205773642748626</v>
      </c>
      <c r="AT1055" s="19" t="n">
        <v>0</v>
      </c>
      <c r="AU1055" s="19" t="n">
        <v>0.504380017574563</v>
      </c>
      <c r="AV1055" s="19" t="n">
        <v>0.195491110655052</v>
      </c>
      <c r="AW1055" s="19" t="n">
        <v>0</v>
      </c>
      <c r="AX1055" s="19" t="n">
        <v>0.259244151683178</v>
      </c>
    </row>
    <row r="1056">
      <c r="B1056" t="s">
        <v>469</v>
      </c>
      <c r="C1056" s="19" t="n">
        <v>0.166326865866618</v>
      </c>
      <c r="D1056" s="19" t="n">
        <v>0.27411958868424</v>
      </c>
      <c r="E1056" s="19" t="n">
        <v>0.210736941951804</v>
      </c>
      <c r="F1056" s="19" t="n">
        <v>0.238838934411328</v>
      </c>
      <c r="G1056" s="19" t="n">
        <v>0.162869140748782</v>
      </c>
      <c r="H1056" s="19" t="n">
        <v>0.0867636640894918</v>
      </c>
      <c r="I1056" s="19" t="n">
        <v>0.0567059315558728</v>
      </c>
      <c r="J1056" s="19"/>
      <c r="K1056" s="19" t="n">
        <v>0.182948555125176</v>
      </c>
      <c r="L1056" s="19" t="n">
        <v>0.150311963299791</v>
      </c>
      <c r="M1056" s="19"/>
      <c r="N1056" s="19" t="n">
        <v>0.189531835533869</v>
      </c>
      <c r="O1056" s="19" t="n">
        <v>0.146197149676629</v>
      </c>
      <c r="P1056" s="19" t="n">
        <v>0.136790406900762</v>
      </c>
      <c r="Q1056" s="19" t="n">
        <v>0.181084419025766</v>
      </c>
      <c r="R1056" s="19" t="n">
        <v>0.15104734627558</v>
      </c>
      <c r="S1056" s="19" t="n">
        <v>0.133171094314489</v>
      </c>
      <c r="T1056" s="19" t="n">
        <v>0.149106305575096</v>
      </c>
      <c r="U1056" s="19" t="n">
        <v>0.211911397561481</v>
      </c>
      <c r="V1056" s="19" t="n">
        <v>0.186815612876813</v>
      </c>
      <c r="W1056" s="19" t="n">
        <v>0.160991248112957</v>
      </c>
      <c r="X1056" s="19" t="n">
        <v>0.179528100732682</v>
      </c>
      <c r="Y1056" s="19" t="n">
        <v>0.219561066172405</v>
      </c>
      <c r="Z1056" s="19"/>
      <c r="AA1056" s="19" t="n">
        <v>0.17287903541816</v>
      </c>
      <c r="AB1056" s="19" t="n">
        <v>0.154439491752376</v>
      </c>
      <c r="AC1056" s="19" t="n">
        <v>0.195605142706933</v>
      </c>
      <c r="AD1056" s="19" t="n">
        <v>0.143916368803286</v>
      </c>
      <c r="AE1056" s="19"/>
      <c r="AF1056" s="19" t="n">
        <v>0.278595592846334</v>
      </c>
      <c r="AG1056" s="19" t="n">
        <v>0.0904381067541768</v>
      </c>
      <c r="AH1056" s="19" t="n">
        <v>0.192866655978814</v>
      </c>
      <c r="AI1056" s="19" t="n">
        <v>0.188412994987259</v>
      </c>
      <c r="AJ1056" s="19" t="n">
        <v>0.157390261299323</v>
      </c>
      <c r="AK1056" s="19" t="n">
        <v>0.171202365156358</v>
      </c>
      <c r="AL1056" s="19" t="n">
        <v>0.281315015133584</v>
      </c>
      <c r="AM1056" s="19" t="n">
        <v>0.534445761093102</v>
      </c>
      <c r="AN1056" s="19" t="n">
        <v>0.268569046275838</v>
      </c>
      <c r="AO1056" s="19" t="n">
        <v>0.242728395113421</v>
      </c>
      <c r="AP1056" s="19" t="n">
        <v>0.13303717969722</v>
      </c>
      <c r="AQ1056" s="19" t="n">
        <v>0.155707879555448</v>
      </c>
      <c r="AR1056" s="19" t="n">
        <v>0.298746174827577</v>
      </c>
      <c r="AS1056" s="19" t="n">
        <v>0.292324194768704</v>
      </c>
      <c r="AT1056" s="19" t="n">
        <v>0</v>
      </c>
      <c r="AU1056" s="19" t="n">
        <v>0</v>
      </c>
      <c r="AV1056" s="19" t="n">
        <v>0.416942204507905</v>
      </c>
      <c r="AW1056" s="19" t="n">
        <v>0</v>
      </c>
      <c r="AX1056" s="19" t="n">
        <v>0.22054873140016</v>
      </c>
    </row>
    <row r="1057">
      <c r="B1057" t="s">
        <v>470</v>
      </c>
      <c r="C1057" s="19" t="n">
        <v>0.148929912537634</v>
      </c>
      <c r="D1057" s="19" t="n">
        <v>0.243714489831415</v>
      </c>
      <c r="E1057" s="19" t="n">
        <v>0.253557612327839</v>
      </c>
      <c r="F1057" s="19" t="n">
        <v>0.212308138799099</v>
      </c>
      <c r="G1057" s="19" t="n">
        <v>0.12394652943964</v>
      </c>
      <c r="H1057" s="19" t="n">
        <v>0.0586147248199354</v>
      </c>
      <c r="I1057" s="19" t="n">
        <v>0.0311637776319803</v>
      </c>
      <c r="J1057" s="19"/>
      <c r="K1057" s="19" t="n">
        <v>0.160747427045006</v>
      </c>
      <c r="L1057" s="19" t="n">
        <v>0.137573342697018</v>
      </c>
      <c r="M1057" s="19"/>
      <c r="N1057" s="19" t="n">
        <v>0.246463586577616</v>
      </c>
      <c r="O1057" s="19" t="n">
        <v>0.11816729873946</v>
      </c>
      <c r="P1057" s="19" t="n">
        <v>0.0984860652218131</v>
      </c>
      <c r="Q1057" s="19" t="n">
        <v>0.11641064346462</v>
      </c>
      <c r="R1057" s="19" t="n">
        <v>0.146665461298796</v>
      </c>
      <c r="S1057" s="19" t="n">
        <v>0.183040929707848</v>
      </c>
      <c r="T1057" s="19" t="n">
        <v>0.0747671004259664</v>
      </c>
      <c r="U1057" s="19" t="n">
        <v>0.150914607257585</v>
      </c>
      <c r="V1057" s="19" t="n">
        <v>0.14302693743554</v>
      </c>
      <c r="W1057" s="19" t="n">
        <v>0.115391546903425</v>
      </c>
      <c r="X1057" s="19" t="n">
        <v>0.175667005260832</v>
      </c>
      <c r="Y1057" s="19" t="n">
        <v>0.236410062092802</v>
      </c>
      <c r="Z1057" s="19"/>
      <c r="AA1057" s="19" t="n">
        <v>0.188373902610727</v>
      </c>
      <c r="AB1057" s="19" t="n">
        <v>0.0898359944413064</v>
      </c>
      <c r="AC1057" s="19" t="n">
        <v>0.192639048626259</v>
      </c>
      <c r="AD1057" s="19" t="n">
        <v>0.129065980538746</v>
      </c>
      <c r="AE1057" s="19"/>
      <c r="AF1057" s="19" t="n">
        <v>0.249184586267715</v>
      </c>
      <c r="AG1057" s="19" t="n">
        <v>0.0563653713134711</v>
      </c>
      <c r="AH1057" s="19" t="n">
        <v>0.137801370176455</v>
      </c>
      <c r="AI1057" s="19" t="n">
        <v>0.233275487650303</v>
      </c>
      <c r="AJ1057" s="19" t="n">
        <v>0.193354973323101</v>
      </c>
      <c r="AK1057" s="19" t="n">
        <v>0.214350754247079</v>
      </c>
      <c r="AL1057" s="19" t="n">
        <v>0.341390289138283</v>
      </c>
      <c r="AM1057" s="19" t="n">
        <v>0.534445761093102</v>
      </c>
      <c r="AN1057" s="19" t="n">
        <v>0.227114571177566</v>
      </c>
      <c r="AO1057" s="19" t="n">
        <v>0.183466088767548</v>
      </c>
      <c r="AP1057" s="19" t="n">
        <v>0.260715801043752</v>
      </c>
      <c r="AQ1057" s="19" t="n">
        <v>0.123343549768253</v>
      </c>
      <c r="AR1057" s="19" t="n">
        <v>0.0927815251128634</v>
      </c>
      <c r="AS1057" s="19" t="n">
        <v>0.405324350289667</v>
      </c>
      <c r="AT1057" s="19" t="n">
        <v>0.314801217298716</v>
      </c>
      <c r="AU1057" s="19" t="n">
        <v>0</v>
      </c>
      <c r="AV1057" s="19" t="n">
        <v>0.607408232932103</v>
      </c>
      <c r="AW1057" s="19" t="n">
        <v>0.381473957467181</v>
      </c>
      <c r="AX1057" s="19" t="n">
        <v>0.259244151683178</v>
      </c>
    </row>
    <row r="1058">
      <c r="B1058" t="s">
        <v>471</v>
      </c>
      <c r="C1058" s="19" t="n">
        <v>0.139700936613087</v>
      </c>
      <c r="D1058" s="19" t="n">
        <v>0.227034921780139</v>
      </c>
      <c r="E1058" s="19" t="n">
        <v>0.253957103740422</v>
      </c>
      <c r="F1058" s="19" t="n">
        <v>0.181325500975768</v>
      </c>
      <c r="G1058" s="19" t="n">
        <v>0.124051150296913</v>
      </c>
      <c r="H1058" s="19" t="n">
        <v>0.0649754370286665</v>
      </c>
      <c r="I1058" s="19" t="n">
        <v>0.0186537866068682</v>
      </c>
      <c r="J1058" s="19"/>
      <c r="K1058" s="19" t="n">
        <v>0.179357392383105</v>
      </c>
      <c r="L1058" s="19" t="n">
        <v>0.101244587100971</v>
      </c>
      <c r="M1058" s="19"/>
      <c r="N1058" s="19" t="n">
        <v>0.247592855016257</v>
      </c>
      <c r="O1058" s="19" t="n">
        <v>0.0678588954343858</v>
      </c>
      <c r="P1058" s="19" t="n">
        <v>0.142005481124169</v>
      </c>
      <c r="Q1058" s="19" t="n">
        <v>0.132536251718778</v>
      </c>
      <c r="R1058" s="19" t="n">
        <v>0.165044327533439</v>
      </c>
      <c r="S1058" s="19" t="n">
        <v>0.13904518769294</v>
      </c>
      <c r="T1058" s="19" t="n">
        <v>0.0841418622265674</v>
      </c>
      <c r="U1058" s="19" t="n">
        <v>0.15281380515517</v>
      </c>
      <c r="V1058" s="19" t="n">
        <v>0.157011102416401</v>
      </c>
      <c r="W1058" s="19" t="n">
        <v>0.107964200436308</v>
      </c>
      <c r="X1058" s="19" t="n">
        <v>0.0636821175473227</v>
      </c>
      <c r="Y1058" s="19" t="n">
        <v>0.195404571183307</v>
      </c>
      <c r="Z1058" s="19"/>
      <c r="AA1058" s="19" t="n">
        <v>0.190342932523709</v>
      </c>
      <c r="AB1058" s="19" t="n">
        <v>0.0920554683412454</v>
      </c>
      <c r="AC1058" s="19" t="n">
        <v>0.159914359794418</v>
      </c>
      <c r="AD1058" s="19" t="n">
        <v>0.120143462592148</v>
      </c>
      <c r="AE1058" s="19"/>
      <c r="AF1058" s="19" t="n">
        <v>0.254152551505189</v>
      </c>
      <c r="AG1058" s="19" t="n">
        <v>0.0500676272812597</v>
      </c>
      <c r="AH1058" s="19" t="n">
        <v>0.201347391875774</v>
      </c>
      <c r="AI1058" s="19" t="n">
        <v>0.311429906232526</v>
      </c>
      <c r="AJ1058" s="19" t="n">
        <v>0.114018472583542</v>
      </c>
      <c r="AK1058" s="19" t="n">
        <v>0.243465987563498</v>
      </c>
      <c r="AL1058" s="19" t="n">
        <v>0.217035602093796</v>
      </c>
      <c r="AM1058" s="19" t="n">
        <v>0.534445761093102</v>
      </c>
      <c r="AN1058" s="19" t="n">
        <v>0.172247458217122</v>
      </c>
      <c r="AO1058" s="19" t="n">
        <v>0.203041418856608</v>
      </c>
      <c r="AP1058" s="19" t="n">
        <v>0.336774503294187</v>
      </c>
      <c r="AQ1058" s="19" t="n">
        <v>0.0680662844817257</v>
      </c>
      <c r="AR1058" s="19" t="n">
        <v>0.184128331101559</v>
      </c>
      <c r="AS1058" s="19" t="n">
        <v>0.385304427045428</v>
      </c>
      <c r="AT1058" s="19" t="n">
        <v>0</v>
      </c>
      <c r="AU1058" s="19" t="n">
        <v>0</v>
      </c>
      <c r="AV1058" s="19" t="n">
        <v>0.551925736210734</v>
      </c>
      <c r="AW1058" s="19" t="n">
        <v>0.381473957467181</v>
      </c>
      <c r="AX1058" s="19" t="n">
        <v>0.22054873140016</v>
      </c>
    </row>
    <row r="1059">
      <c r="B1059" t="s">
        <v>472</v>
      </c>
      <c r="C1059" s="19" t="n">
        <v>0.123480126155687</v>
      </c>
      <c r="D1059" s="19" t="n">
        <v>0.190939491882015</v>
      </c>
      <c r="E1059" s="19" t="n">
        <v>0.171569214873963</v>
      </c>
      <c r="F1059" s="19" t="n">
        <v>0.186858369922683</v>
      </c>
      <c r="G1059" s="19" t="n">
        <v>0.145531375320348</v>
      </c>
      <c r="H1059" s="19" t="n">
        <v>0.0338436699723926</v>
      </c>
      <c r="I1059" s="19" t="n">
        <v>0.030957900217456</v>
      </c>
      <c r="J1059" s="19"/>
      <c r="K1059" s="19" t="n">
        <v>0.129637697200019</v>
      </c>
      <c r="L1059" s="19" t="n">
        <v>0.11760690886729</v>
      </c>
      <c r="M1059" s="19"/>
      <c r="N1059" s="19" t="n">
        <v>0.178085010997642</v>
      </c>
      <c r="O1059" s="19" t="n">
        <v>0.0965578653308433</v>
      </c>
      <c r="P1059" s="19" t="n">
        <v>0.137615537069988</v>
      </c>
      <c r="Q1059" s="19" t="n">
        <v>0.0871411181687956</v>
      </c>
      <c r="R1059" s="19" t="n">
        <v>0.121406702218442</v>
      </c>
      <c r="S1059" s="19" t="n">
        <v>0.11801110742908</v>
      </c>
      <c r="T1059" s="19" t="n">
        <v>0.0920840823717021</v>
      </c>
      <c r="U1059" s="19" t="n">
        <v>0.0925396020193108</v>
      </c>
      <c r="V1059" s="19" t="n">
        <v>0.145231592314449</v>
      </c>
      <c r="W1059" s="19" t="n">
        <v>0.115430233386712</v>
      </c>
      <c r="X1059" s="19" t="n">
        <v>0.132005501556129</v>
      </c>
      <c r="Y1059" s="19" t="n">
        <v>0.133638122103147</v>
      </c>
      <c r="Z1059" s="19"/>
      <c r="AA1059" s="19" t="n">
        <v>0.129689606205862</v>
      </c>
      <c r="AB1059" s="19" t="n">
        <v>0.0934190134739579</v>
      </c>
      <c r="AC1059" s="19" t="n">
        <v>0.157165079466253</v>
      </c>
      <c r="AD1059" s="19" t="n">
        <v>0.117394863060752</v>
      </c>
      <c r="AE1059" s="19"/>
      <c r="AF1059" s="19" t="n">
        <v>0.211232505822166</v>
      </c>
      <c r="AG1059" s="19" t="n">
        <v>0.0498535251290441</v>
      </c>
      <c r="AH1059" s="19" t="n">
        <v>0.113058688974353</v>
      </c>
      <c r="AI1059" s="19" t="n">
        <v>0.183481230188395</v>
      </c>
      <c r="AJ1059" s="19" t="n">
        <v>0.0586668301075185</v>
      </c>
      <c r="AK1059" s="19" t="n">
        <v>0.216607925325295</v>
      </c>
      <c r="AL1059" s="19" t="n">
        <v>0.220369580155845</v>
      </c>
      <c r="AM1059" s="19" t="n">
        <v>0</v>
      </c>
      <c r="AN1059" s="19" t="n">
        <v>0.197015158112164</v>
      </c>
      <c r="AO1059" s="19" t="n">
        <v>0.190737691746022</v>
      </c>
      <c r="AP1059" s="19" t="n">
        <v>0.20744442924368</v>
      </c>
      <c r="AQ1059" s="19" t="n">
        <v>0.119419202361072</v>
      </c>
      <c r="AR1059" s="19" t="n">
        <v>0.193420104217876</v>
      </c>
      <c r="AS1059" s="19" t="n">
        <v>0.419062517612157</v>
      </c>
      <c r="AT1059" s="19" t="n">
        <v>0</v>
      </c>
      <c r="AU1059" s="19" t="n">
        <v>0</v>
      </c>
      <c r="AV1059" s="19" t="n">
        <v>0.423723826349258</v>
      </c>
      <c r="AW1059" s="19" t="n">
        <v>0.618526042532819</v>
      </c>
      <c r="AX1059" s="19" t="n">
        <v>0.259244151683178</v>
      </c>
    </row>
    <row r="1060">
      <c r="B1060" t="s">
        <v>473</v>
      </c>
      <c r="C1060" s="19" t="n">
        <v>0.123394159547005</v>
      </c>
      <c r="D1060" s="19" t="n">
        <v>0.258494451738263</v>
      </c>
      <c r="E1060" s="19" t="n">
        <v>0.219585122660618</v>
      </c>
      <c r="F1060" s="19" t="n">
        <v>0.163737663261276</v>
      </c>
      <c r="G1060" s="19" t="n">
        <v>0.0908578445406464</v>
      </c>
      <c r="H1060" s="19" t="n">
        <v>0.035045420128528</v>
      </c>
      <c r="I1060" s="19" t="n">
        <v>0.00934132004604163</v>
      </c>
      <c r="J1060" s="19"/>
      <c r="K1060" s="19" t="n">
        <v>0.112970205288035</v>
      </c>
      <c r="L1060" s="19" t="n">
        <v>0.133656829896477</v>
      </c>
      <c r="M1060" s="19"/>
      <c r="N1060" s="19" t="n">
        <v>0.209411170424191</v>
      </c>
      <c r="O1060" s="19" t="n">
        <v>0.0787195876111865</v>
      </c>
      <c r="P1060" s="19" t="n">
        <v>0.10292723526477</v>
      </c>
      <c r="Q1060" s="19" t="n">
        <v>0.0899024710907645</v>
      </c>
      <c r="R1060" s="19" t="n">
        <v>0.124286923763689</v>
      </c>
      <c r="S1060" s="19" t="n">
        <v>0.0964261106338271</v>
      </c>
      <c r="T1060" s="19" t="n">
        <v>0.120181244000723</v>
      </c>
      <c r="U1060" s="19" t="n">
        <v>0.131594323898829</v>
      </c>
      <c r="V1060" s="19" t="n">
        <v>0.148251785293363</v>
      </c>
      <c r="W1060" s="19" t="n">
        <v>0.115916408259671</v>
      </c>
      <c r="X1060" s="19" t="n">
        <v>0.0953656855358096</v>
      </c>
      <c r="Y1060" s="19" t="n">
        <v>0.125523240911033</v>
      </c>
      <c r="Z1060" s="19"/>
      <c r="AA1060" s="19" t="n">
        <v>0.13197953096703</v>
      </c>
      <c r="AB1060" s="19" t="n">
        <v>0.114868346122635</v>
      </c>
      <c r="AC1060" s="19" t="n">
        <v>0.129953841244256</v>
      </c>
      <c r="AD1060" s="19" t="n">
        <v>0.114381395920431</v>
      </c>
      <c r="AE1060" s="19"/>
      <c r="AF1060" s="19" t="n">
        <v>0.284066596804271</v>
      </c>
      <c r="AG1060" s="19" t="n">
        <v>0.0452212526088201</v>
      </c>
      <c r="AH1060" s="19" t="n">
        <v>0.0905172908568252</v>
      </c>
      <c r="AI1060" s="19" t="n">
        <v>0.203527630100978</v>
      </c>
      <c r="AJ1060" s="19" t="n">
        <v>0.200834343367075</v>
      </c>
      <c r="AK1060" s="19" t="n">
        <v>0.174874444697755</v>
      </c>
      <c r="AL1060" s="19" t="n">
        <v>0.26570156051287</v>
      </c>
      <c r="AM1060" s="19" t="n">
        <v>0.534445761093102</v>
      </c>
      <c r="AN1060" s="19" t="n">
        <v>0.140690350199075</v>
      </c>
      <c r="AO1060" s="19" t="n">
        <v>0.195216696377168</v>
      </c>
      <c r="AP1060" s="19" t="n">
        <v>0.206360911014291</v>
      </c>
      <c r="AQ1060" s="19" t="n">
        <v>0.0686869677745385</v>
      </c>
      <c r="AR1060" s="19" t="n">
        <v>0.100638579105013</v>
      </c>
      <c r="AS1060" s="19" t="n">
        <v>0.207265136964002</v>
      </c>
      <c r="AT1060" s="19" t="n">
        <v>0.296096190633258</v>
      </c>
      <c r="AU1060" s="19" t="n">
        <v>0</v>
      </c>
      <c r="AV1060" s="19" t="n">
        <v>0.195491110655052</v>
      </c>
      <c r="AW1060" s="19" t="n">
        <v>0</v>
      </c>
      <c r="AX1060" s="19" t="n">
        <v>0.242293032388405</v>
      </c>
    </row>
    <row r="1061">
      <c r="B1061" t="s">
        <v>474</v>
      </c>
      <c r="C1061" s="19" t="n">
        <v>0.0285378924721223</v>
      </c>
      <c r="D1061" s="19" t="n">
        <v>0.0207388604978383</v>
      </c>
      <c r="E1061" s="19" t="n">
        <v>0.008418019957074</v>
      </c>
      <c r="F1061" s="19" t="n">
        <v>0.00935994687742989</v>
      </c>
      <c r="G1061" s="19" t="n">
        <v>0.0467159421807109</v>
      </c>
      <c r="H1061" s="19" t="n">
        <v>0.0333289527799309</v>
      </c>
      <c r="I1061" s="19" t="n">
        <v>0.047569770437412</v>
      </c>
      <c r="J1061" s="19"/>
      <c r="K1061" s="19" t="n">
        <v>0.0331225905260993</v>
      </c>
      <c r="L1061" s="19" t="n">
        <v>0.0241038663525816</v>
      </c>
      <c r="M1061" s="19"/>
      <c r="N1061" s="19" t="n">
        <v>0.0175806265111688</v>
      </c>
      <c r="O1061" s="19" t="n">
        <v>0.0171655763371234</v>
      </c>
      <c r="P1061" s="19" t="n">
        <v>0.0191649345871981</v>
      </c>
      <c r="Q1061" s="19" t="n">
        <v>0.0436908164608386</v>
      </c>
      <c r="R1061" s="19" t="n">
        <v>0.0494400635316335</v>
      </c>
      <c r="S1061" s="19" t="n">
        <v>0.032460257953552</v>
      </c>
      <c r="T1061" s="19" t="n">
        <v>0.0109217602340212</v>
      </c>
      <c r="U1061" s="19" t="n">
        <v>0.0115940502993904</v>
      </c>
      <c r="V1061" s="19" t="n">
        <v>0.0243782443234883</v>
      </c>
      <c r="W1061" s="19" t="n">
        <v>0.0629529872133937</v>
      </c>
      <c r="X1061" s="19" t="n">
        <v>0.0226121671780205</v>
      </c>
      <c r="Y1061" s="19" t="n">
        <v>0.0392535368508936</v>
      </c>
      <c r="Z1061" s="19"/>
      <c r="AA1061" s="19" t="n">
        <v>0.0249342357180505</v>
      </c>
      <c r="AB1061" s="19" t="n">
        <v>0.0295746586731304</v>
      </c>
      <c r="AC1061" s="19" t="n">
        <v>0.0319375044734151</v>
      </c>
      <c r="AD1061" s="19" t="n">
        <v>0.0269792421946782</v>
      </c>
      <c r="AE1061" s="19"/>
      <c r="AF1061" s="19" t="n">
        <v>0.0187700671442966</v>
      </c>
      <c r="AG1061" s="19" t="n">
        <v>0.039005067583607</v>
      </c>
      <c r="AH1061" s="19" t="n">
        <v>0.0226338533497862</v>
      </c>
      <c r="AI1061" s="19" t="n">
        <v>0.00762329155504228</v>
      </c>
      <c r="AJ1061" s="19" t="n">
        <v>0.0168755658181287</v>
      </c>
      <c r="AK1061" s="19" t="n">
        <v>0.0451109819099535</v>
      </c>
      <c r="AL1061" s="19" t="n">
        <v>0.00813752776315005</v>
      </c>
      <c r="AM1061" s="19" t="n">
        <v>0.465554238906898</v>
      </c>
      <c r="AN1061" s="19" t="n">
        <v>0.0144763572478237</v>
      </c>
      <c r="AO1061" s="19" t="n">
        <v>0.0126790646500062</v>
      </c>
      <c r="AP1061" s="19" t="n">
        <v>0</v>
      </c>
      <c r="AQ1061" s="19" t="n">
        <v>0.0539914207441378</v>
      </c>
      <c r="AR1061" s="19" t="n">
        <v>0</v>
      </c>
      <c r="AS1061" s="19" t="n">
        <v>0</v>
      </c>
      <c r="AT1061" s="19" t="n">
        <v>0</v>
      </c>
      <c r="AU1061" s="19" t="n">
        <v>0</v>
      </c>
      <c r="AV1061" s="19" t="n">
        <v>0</v>
      </c>
      <c r="AW1061" s="19" t="n">
        <v>0</v>
      </c>
      <c r="AX1061" s="19" t="n">
        <v>0</v>
      </c>
    </row>
    <row r="1062">
      <c r="B1062" t="s">
        <v>77</v>
      </c>
      <c r="C1062" s="19" t="n">
        <v>0.0581261281991737</v>
      </c>
      <c r="D1062" s="19" t="n">
        <v>0.0559917446456838</v>
      </c>
      <c r="E1062" s="19" t="n">
        <v>0.0687211655235593</v>
      </c>
      <c r="F1062" s="19" t="n">
        <v>0.0931761629562074</v>
      </c>
      <c r="G1062" s="19" t="n">
        <v>0.0429089153716101</v>
      </c>
      <c r="H1062" s="19" t="n">
        <v>0.0538095571000507</v>
      </c>
      <c r="I1062" s="19" t="n">
        <v>0.0377831364060851</v>
      </c>
      <c r="J1062" s="19"/>
      <c r="K1062" s="19" t="n">
        <v>0.0563251438466995</v>
      </c>
      <c r="L1062" s="19" t="n">
        <v>0.0599346874942567</v>
      </c>
      <c r="M1062" s="19"/>
      <c r="N1062" s="19" t="n">
        <v>0.0640822116689794</v>
      </c>
      <c r="O1062" s="19" t="n">
        <v>0.0404854200538072</v>
      </c>
      <c r="P1062" s="19" t="n">
        <v>0.0647502910545359</v>
      </c>
      <c r="Q1062" s="19" t="n">
        <v>0.0538036232860621</v>
      </c>
      <c r="R1062" s="19" t="n">
        <v>0.03175012190474</v>
      </c>
      <c r="S1062" s="19" t="n">
        <v>0.0430981797734672</v>
      </c>
      <c r="T1062" s="19" t="n">
        <v>0.117244584380756</v>
      </c>
      <c r="U1062" s="19" t="n">
        <v>0.0443435543321933</v>
      </c>
      <c r="V1062" s="19" t="n">
        <v>0.0749343990303135</v>
      </c>
      <c r="W1062" s="19" t="n">
        <v>0.0449402701936438</v>
      </c>
      <c r="X1062" s="19" t="n">
        <v>0.0650636629398823</v>
      </c>
      <c r="Y1062" s="19" t="n">
        <v>0.0357701131249072</v>
      </c>
      <c r="Z1062" s="19"/>
      <c r="AA1062" s="19" t="n">
        <v>0.0291532225558055</v>
      </c>
      <c r="AB1062" s="19" t="n">
        <v>0.0624088723666376</v>
      </c>
      <c r="AC1062" s="19" t="n">
        <v>0.0657889034153446</v>
      </c>
      <c r="AD1062" s="19" t="n">
        <v>0.0738336667360411</v>
      </c>
      <c r="AE1062" s="19"/>
      <c r="AF1062" s="19" t="n">
        <v>0.0416359608549331</v>
      </c>
      <c r="AG1062" s="19" t="n">
        <v>0.0400676279300554</v>
      </c>
      <c r="AH1062" s="19" t="n">
        <v>0.084487304668821</v>
      </c>
      <c r="AI1062" s="19" t="n">
        <v>0.0702207099011748</v>
      </c>
      <c r="AJ1062" s="19" t="n">
        <v>0.154356865017912</v>
      </c>
      <c r="AK1062" s="19" t="n">
        <v>0.0521699060034394</v>
      </c>
      <c r="AL1062" s="19" t="n">
        <v>0.0452264757441635</v>
      </c>
      <c r="AM1062" s="19" t="n">
        <v>0</v>
      </c>
      <c r="AN1062" s="19" t="n">
        <v>0.0498689921480615</v>
      </c>
      <c r="AO1062" s="19" t="n">
        <v>0.0816127963991743</v>
      </c>
      <c r="AP1062" s="19" t="n">
        <v>0</v>
      </c>
      <c r="AQ1062" s="19" t="n">
        <v>0.12050973758791</v>
      </c>
      <c r="AR1062" s="19" t="n">
        <v>0.0931682180630158</v>
      </c>
      <c r="AS1062" s="19" t="n">
        <v>0</v>
      </c>
      <c r="AT1062" s="19" t="n">
        <v>0.296096190633258</v>
      </c>
      <c r="AU1062" s="19" t="n">
        <v>0</v>
      </c>
      <c r="AV1062" s="19" t="n">
        <v>0</v>
      </c>
      <c r="AW1062" s="19" t="n">
        <v>0</v>
      </c>
      <c r="AX1062" s="19" t="n">
        <v>0</v>
      </c>
    </row>
    <row r="1063">
      <c r="C1063" s="19"/>
      <c r="D1063" s="19"/>
      <c r="E1063" s="19"/>
      <c r="F1063" s="19"/>
      <c r="G1063" s="19"/>
      <c r="H1063" s="19"/>
      <c r="I1063" s="19"/>
      <c r="J1063" s="19"/>
      <c r="K1063" s="19"/>
      <c r="L1063" s="19"/>
      <c r="M1063" s="19"/>
      <c r="N1063" s="19"/>
      <c r="O1063" s="19"/>
      <c r="P1063" s="19"/>
      <c r="Q1063" s="19"/>
      <c r="R1063" s="19"/>
      <c r="S1063" s="19"/>
      <c r="T1063" s="19"/>
      <c r="U1063" s="19"/>
      <c r="V1063" s="19"/>
      <c r="W1063" s="19"/>
      <c r="X1063" s="19"/>
      <c r="Y1063" s="19"/>
      <c r="Z1063" s="19"/>
      <c r="AA1063" s="19"/>
      <c r="AB1063" s="19"/>
      <c r="AC1063" s="19"/>
      <c r="AD1063" s="19"/>
      <c r="AE1063" s="19"/>
      <c r="AF1063" s="19"/>
      <c r="AG1063" s="19"/>
      <c r="AH1063" s="19"/>
      <c r="AI1063" s="19"/>
      <c r="AJ1063" s="19"/>
      <c r="AK1063" s="19"/>
      <c r="AL1063" s="19"/>
      <c r="AM1063" s="19"/>
      <c r="AN1063" s="19"/>
      <c r="AO1063" s="19"/>
      <c r="AP1063" s="19"/>
      <c r="AQ1063" s="19"/>
      <c r="AR1063" s="19"/>
      <c r="AS1063" s="19"/>
      <c r="AT1063" s="19"/>
      <c r="AU1063" s="19"/>
      <c r="AV1063" s="19"/>
      <c r="AW1063" s="19"/>
      <c r="AX1063" s="19"/>
    </row>
    <row r="1064">
      <c r="B1064" s="7" t="s">
        <v>490</v>
      </c>
      <c r="C1064" s="19"/>
      <c r="D1064" s="19"/>
      <c r="E1064" s="19"/>
      <c r="F1064" s="19"/>
      <c r="G1064" s="19"/>
      <c r="H1064" s="19"/>
      <c r="I1064" s="19"/>
      <c r="J1064" s="19"/>
      <c r="K1064" s="19"/>
      <c r="L1064" s="19"/>
      <c r="M1064" s="19"/>
      <c r="N1064" s="19"/>
      <c r="O1064" s="19"/>
      <c r="P1064" s="19"/>
      <c r="Q1064" s="19"/>
      <c r="R1064" s="19"/>
      <c r="S1064" s="19"/>
      <c r="T1064" s="19"/>
      <c r="U1064" s="19"/>
      <c r="V1064" s="19"/>
      <c r="W1064" s="19"/>
      <c r="X1064" s="19"/>
      <c r="Y1064" s="19"/>
      <c r="Z1064" s="19"/>
      <c r="AA1064" s="19"/>
      <c r="AB1064" s="19"/>
      <c r="AC1064" s="19"/>
      <c r="AD1064" s="19"/>
      <c r="AE1064" s="19"/>
      <c r="AF1064" s="19"/>
      <c r="AG1064" s="19"/>
      <c r="AH1064" s="19"/>
      <c r="AI1064" s="19"/>
      <c r="AJ1064" s="19"/>
      <c r="AK1064" s="19"/>
      <c r="AL1064" s="19"/>
      <c r="AM1064" s="19"/>
      <c r="AN1064" s="19"/>
      <c r="AO1064" s="19"/>
      <c r="AP1064" s="19"/>
      <c r="AQ1064" s="19"/>
      <c r="AR1064" s="19"/>
      <c r="AS1064" s="19"/>
      <c r="AT1064" s="19"/>
      <c r="AU1064" s="19"/>
      <c r="AV1064" s="19"/>
      <c r="AW1064" s="19"/>
      <c r="AX1064" s="19"/>
    </row>
    <row r="1065">
      <c r="B1065" s="23" t="s">
        <v>491</v>
      </c>
      <c r="C1065" s="19"/>
      <c r="D1065" s="19"/>
      <c r="E1065" s="19"/>
      <c r="F1065" s="19"/>
      <c r="G1065" s="19"/>
      <c r="H1065" s="19"/>
      <c r="I1065" s="19"/>
      <c r="J1065" s="19"/>
      <c r="K1065" s="19"/>
      <c r="L1065" s="19"/>
      <c r="M1065" s="19"/>
      <c r="N1065" s="19"/>
      <c r="O1065" s="19"/>
      <c r="P1065" s="19"/>
      <c r="Q1065" s="19"/>
      <c r="R1065" s="19"/>
      <c r="S1065" s="19"/>
      <c r="T1065" s="19"/>
      <c r="U1065" s="19"/>
      <c r="V1065" s="19"/>
      <c r="W1065" s="19"/>
      <c r="X1065" s="19"/>
      <c r="Y1065" s="19"/>
      <c r="Z1065" s="19"/>
      <c r="AA1065" s="19"/>
      <c r="AB1065" s="19"/>
      <c r="AC1065" s="19"/>
      <c r="AD1065" s="19"/>
      <c r="AE1065" s="19"/>
      <c r="AF1065" s="19"/>
      <c r="AG1065" s="19"/>
      <c r="AH1065" s="19"/>
      <c r="AI1065" s="19"/>
      <c r="AJ1065" s="19"/>
      <c r="AK1065" s="19"/>
      <c r="AL1065" s="19"/>
      <c r="AM1065" s="19"/>
      <c r="AN1065" s="19"/>
      <c r="AO1065" s="19"/>
      <c r="AP1065" s="19"/>
      <c r="AQ1065" s="19"/>
      <c r="AR1065" s="19"/>
      <c r="AS1065" s="19"/>
      <c r="AT1065" s="19"/>
      <c r="AU1065" s="19"/>
      <c r="AV1065" s="19"/>
      <c r="AW1065" s="19"/>
      <c r="AX1065" s="19"/>
    </row>
    <row r="1066">
      <c r="B1066" t="s">
        <v>477</v>
      </c>
      <c r="C1066" s="19" t="s">
        <v>478</v>
      </c>
      <c r="D1066" s="19" t="n">
        <v>0</v>
      </c>
      <c r="E1066" s="19" t="n">
        <v>0</v>
      </c>
      <c r="F1066" s="19" t="n">
        <v>0</v>
      </c>
      <c r="G1066" s="19" t="n">
        <v>0</v>
      </c>
      <c r="H1066" s="19" t="n">
        <v>0</v>
      </c>
      <c r="I1066" s="19" t="n">
        <v>0</v>
      </c>
      <c r="J1066" s="19"/>
      <c r="K1066" s="19" t="n">
        <v>0</v>
      </c>
      <c r="L1066" s="19" t="n">
        <v>0</v>
      </c>
      <c r="M1066" s="19"/>
      <c r="N1066" s="19" t="n">
        <v>0</v>
      </c>
      <c r="O1066" s="19" t="n">
        <v>0</v>
      </c>
      <c r="P1066" s="19" t="n">
        <v>0</v>
      </c>
      <c r="Q1066" s="19" t="n">
        <v>0</v>
      </c>
      <c r="R1066" s="19" t="n">
        <v>0</v>
      </c>
      <c r="S1066" s="19" t="n">
        <v>0</v>
      </c>
      <c r="T1066" s="19" t="n">
        <v>0</v>
      </c>
      <c r="U1066" s="19" t="n">
        <v>0</v>
      </c>
      <c r="V1066" s="19" t="n">
        <v>0</v>
      </c>
      <c r="W1066" s="19" t="n">
        <v>0</v>
      </c>
      <c r="X1066" s="19" t="n">
        <v>0</v>
      </c>
      <c r="Y1066" s="19" t="n">
        <v>0</v>
      </c>
      <c r="Z1066" s="19"/>
      <c r="AA1066" s="19" t="n">
        <v>0</v>
      </c>
      <c r="AB1066" s="19" t="n">
        <v>0</v>
      </c>
      <c r="AC1066" s="19" t="n">
        <v>0</v>
      </c>
      <c r="AD1066" s="19" t="n">
        <v>0</v>
      </c>
      <c r="AE1066" s="19"/>
      <c r="AF1066" s="19" t="n">
        <v>0</v>
      </c>
      <c r="AG1066" s="19" t="n">
        <v>0</v>
      </c>
      <c r="AH1066" s="19" t="n">
        <v>0</v>
      </c>
      <c r="AI1066" s="19" t="n">
        <v>0</v>
      </c>
      <c r="AJ1066" s="19" t="n">
        <v>0</v>
      </c>
      <c r="AK1066" s="19" t="n">
        <v>0</v>
      </c>
      <c r="AL1066" s="19" t="n">
        <v>0</v>
      </c>
      <c r="AM1066" s="19" t="n">
        <v>0</v>
      </c>
      <c r="AN1066" s="19" t="n">
        <v>0</v>
      </c>
      <c r="AO1066" s="19" t="n">
        <v>0</v>
      </c>
      <c r="AP1066" s="19" t="n">
        <v>0</v>
      </c>
      <c r="AQ1066" s="19" t="n">
        <v>0</v>
      </c>
      <c r="AR1066" s="19" t="n">
        <v>0</v>
      </c>
      <c r="AS1066" s="19" t="n">
        <v>0</v>
      </c>
      <c r="AT1066" s="19" t="n">
        <v>0</v>
      </c>
      <c r="AU1066" s="19" t="n">
        <v>0</v>
      </c>
      <c r="AV1066" s="19" t="n">
        <v>0</v>
      </c>
      <c r="AW1066" s="19" t="n">
        <v>0</v>
      </c>
      <c r="AX1066" s="19" t="n">
        <v>0</v>
      </c>
    </row>
    <row r="1067">
      <c r="B1067" t="s">
        <v>479</v>
      </c>
      <c r="C1067" s="19" t="s">
        <v>478</v>
      </c>
      <c r="D1067" s="19" t="n">
        <v>0</v>
      </c>
      <c r="E1067" s="19" t="n">
        <v>0</v>
      </c>
      <c r="F1067" s="19" t="n">
        <v>0</v>
      </c>
      <c r="G1067" s="19" t="n">
        <v>0</v>
      </c>
      <c r="H1067" s="19" t="n">
        <v>0</v>
      </c>
      <c r="I1067" s="19" t="n">
        <v>0</v>
      </c>
      <c r="J1067" s="19"/>
      <c r="K1067" s="19" t="n">
        <v>0</v>
      </c>
      <c r="L1067" s="19" t="n">
        <v>0</v>
      </c>
      <c r="M1067" s="19"/>
      <c r="N1067" s="19" t="n">
        <v>0</v>
      </c>
      <c r="O1067" s="19" t="n">
        <v>0</v>
      </c>
      <c r="P1067" s="19" t="n">
        <v>0</v>
      </c>
      <c r="Q1067" s="19" t="n">
        <v>0</v>
      </c>
      <c r="R1067" s="19" t="n">
        <v>0</v>
      </c>
      <c r="S1067" s="19" t="n">
        <v>0</v>
      </c>
      <c r="T1067" s="19" t="n">
        <v>0</v>
      </c>
      <c r="U1067" s="19" t="n">
        <v>0</v>
      </c>
      <c r="V1067" s="19" t="n">
        <v>0</v>
      </c>
      <c r="W1067" s="19" t="n">
        <v>0</v>
      </c>
      <c r="X1067" s="19" t="n">
        <v>0</v>
      </c>
      <c r="Y1067" s="19" t="n">
        <v>0</v>
      </c>
      <c r="Z1067" s="19"/>
      <c r="AA1067" s="19" t="n">
        <v>0</v>
      </c>
      <c r="AB1067" s="19" t="n">
        <v>0</v>
      </c>
      <c r="AC1067" s="19" t="n">
        <v>0</v>
      </c>
      <c r="AD1067" s="19" t="n">
        <v>0</v>
      </c>
      <c r="AE1067" s="19"/>
      <c r="AF1067" s="19" t="n">
        <v>0</v>
      </c>
      <c r="AG1067" s="19" t="n">
        <v>0</v>
      </c>
      <c r="AH1067" s="19" t="n">
        <v>0</v>
      </c>
      <c r="AI1067" s="19" t="n">
        <v>0</v>
      </c>
      <c r="AJ1067" s="19" t="n">
        <v>0</v>
      </c>
      <c r="AK1067" s="19" t="n">
        <v>0</v>
      </c>
      <c r="AL1067" s="19" t="n">
        <v>0</v>
      </c>
      <c r="AM1067" s="19" t="n">
        <v>0</v>
      </c>
      <c r="AN1067" s="19" t="n">
        <v>0</v>
      </c>
      <c r="AO1067" s="19" t="n">
        <v>0</v>
      </c>
      <c r="AP1067" s="19" t="n">
        <v>0</v>
      </c>
      <c r="AQ1067" s="19" t="n">
        <v>0</v>
      </c>
      <c r="AR1067" s="19" t="n">
        <v>0</v>
      </c>
      <c r="AS1067" s="19" t="n">
        <v>0</v>
      </c>
      <c r="AT1067" s="19" t="n">
        <v>0</v>
      </c>
      <c r="AU1067" s="19" t="n">
        <v>0</v>
      </c>
      <c r="AV1067" s="19" t="n">
        <v>0</v>
      </c>
      <c r="AW1067" s="19" t="n">
        <v>0</v>
      </c>
      <c r="AX1067" s="19" t="n">
        <v>0</v>
      </c>
    </row>
    <row r="1068">
      <c r="B1068" t="s">
        <v>480</v>
      </c>
      <c r="C1068" s="19" t="s">
        <v>478</v>
      </c>
      <c r="D1068" s="19" t="n">
        <v>0</v>
      </c>
      <c r="E1068" s="19" t="n">
        <v>0</v>
      </c>
      <c r="F1068" s="19" t="n">
        <v>0</v>
      </c>
      <c r="G1068" s="19" t="n">
        <v>0</v>
      </c>
      <c r="H1068" s="19" t="n">
        <v>0</v>
      </c>
      <c r="I1068" s="19" t="n">
        <v>0</v>
      </c>
      <c r="J1068" s="19"/>
      <c r="K1068" s="19" t="n">
        <v>0</v>
      </c>
      <c r="L1068" s="19" t="n">
        <v>0</v>
      </c>
      <c r="M1068" s="19"/>
      <c r="N1068" s="19" t="n">
        <v>0</v>
      </c>
      <c r="O1068" s="19" t="n">
        <v>0</v>
      </c>
      <c r="P1068" s="19" t="n">
        <v>0</v>
      </c>
      <c r="Q1068" s="19" t="n">
        <v>0</v>
      </c>
      <c r="R1068" s="19" t="n">
        <v>0</v>
      </c>
      <c r="S1068" s="19" t="n">
        <v>0</v>
      </c>
      <c r="T1068" s="19" t="n">
        <v>0</v>
      </c>
      <c r="U1068" s="19" t="n">
        <v>0</v>
      </c>
      <c r="V1068" s="19" t="n">
        <v>0</v>
      </c>
      <c r="W1068" s="19" t="n">
        <v>0</v>
      </c>
      <c r="X1068" s="19" t="n">
        <v>0</v>
      </c>
      <c r="Y1068" s="19" t="n">
        <v>0</v>
      </c>
      <c r="Z1068" s="19"/>
      <c r="AA1068" s="19" t="n">
        <v>0</v>
      </c>
      <c r="AB1068" s="19" t="n">
        <v>0</v>
      </c>
      <c r="AC1068" s="19" t="n">
        <v>0</v>
      </c>
      <c r="AD1068" s="19" t="n">
        <v>0</v>
      </c>
      <c r="AE1068" s="19"/>
      <c r="AF1068" s="19" t="n">
        <v>0</v>
      </c>
      <c r="AG1068" s="19" t="n">
        <v>0</v>
      </c>
      <c r="AH1068" s="19" t="n">
        <v>0</v>
      </c>
      <c r="AI1068" s="19" t="n">
        <v>0</v>
      </c>
      <c r="AJ1068" s="19" t="n">
        <v>0</v>
      </c>
      <c r="AK1068" s="19" t="n">
        <v>0</v>
      </c>
      <c r="AL1068" s="19" t="n">
        <v>0</v>
      </c>
      <c r="AM1068" s="19" t="n">
        <v>0</v>
      </c>
      <c r="AN1068" s="19" t="n">
        <v>0</v>
      </c>
      <c r="AO1068" s="19" t="n">
        <v>0</v>
      </c>
      <c r="AP1068" s="19" t="n">
        <v>0</v>
      </c>
      <c r="AQ1068" s="19" t="n">
        <v>0</v>
      </c>
      <c r="AR1068" s="19" t="n">
        <v>0</v>
      </c>
      <c r="AS1068" s="19" t="n">
        <v>0</v>
      </c>
      <c r="AT1068" s="19" t="n">
        <v>0</v>
      </c>
      <c r="AU1068" s="19" t="n">
        <v>0</v>
      </c>
      <c r="AV1068" s="19" t="n">
        <v>0</v>
      </c>
      <c r="AW1068" s="19" t="n">
        <v>0</v>
      </c>
      <c r="AX1068" s="19" t="n">
        <v>0</v>
      </c>
    </row>
    <row r="1069">
      <c r="B1069" t="s">
        <v>481</v>
      </c>
      <c r="C1069" s="19" t="s">
        <v>478</v>
      </c>
      <c r="D1069" s="19" t="n">
        <v>0</v>
      </c>
      <c r="E1069" s="19" t="n">
        <v>0</v>
      </c>
      <c r="F1069" s="19" t="n">
        <v>0</v>
      </c>
      <c r="G1069" s="19" t="n">
        <v>0</v>
      </c>
      <c r="H1069" s="19" t="n">
        <v>0</v>
      </c>
      <c r="I1069" s="19" t="n">
        <v>0</v>
      </c>
      <c r="J1069" s="19"/>
      <c r="K1069" s="19" t="n">
        <v>0</v>
      </c>
      <c r="L1069" s="19" t="n">
        <v>0</v>
      </c>
      <c r="M1069" s="19"/>
      <c r="N1069" s="19" t="n">
        <v>0</v>
      </c>
      <c r="O1069" s="19" t="n">
        <v>0</v>
      </c>
      <c r="P1069" s="19" t="n">
        <v>0</v>
      </c>
      <c r="Q1069" s="19" t="n">
        <v>0</v>
      </c>
      <c r="R1069" s="19" t="n">
        <v>0</v>
      </c>
      <c r="S1069" s="19" t="n">
        <v>0</v>
      </c>
      <c r="T1069" s="19" t="n">
        <v>0</v>
      </c>
      <c r="U1069" s="19" t="n">
        <v>0</v>
      </c>
      <c r="V1069" s="19" t="n">
        <v>0</v>
      </c>
      <c r="W1069" s="19" t="n">
        <v>0</v>
      </c>
      <c r="X1069" s="19" t="n">
        <v>0</v>
      </c>
      <c r="Y1069" s="19" t="n">
        <v>0</v>
      </c>
      <c r="Z1069" s="19"/>
      <c r="AA1069" s="19" t="n">
        <v>0</v>
      </c>
      <c r="AB1069" s="19" t="n">
        <v>0</v>
      </c>
      <c r="AC1069" s="19" t="n">
        <v>0</v>
      </c>
      <c r="AD1069" s="19" t="n">
        <v>0</v>
      </c>
      <c r="AE1069" s="19"/>
      <c r="AF1069" s="19" t="n">
        <v>0</v>
      </c>
      <c r="AG1069" s="19" t="n">
        <v>0</v>
      </c>
      <c r="AH1069" s="19" t="n">
        <v>0</v>
      </c>
      <c r="AI1069" s="19" t="n">
        <v>0</v>
      </c>
      <c r="AJ1069" s="19" t="n">
        <v>0</v>
      </c>
      <c r="AK1069" s="19" t="n">
        <v>0</v>
      </c>
      <c r="AL1069" s="19" t="n">
        <v>0</v>
      </c>
      <c r="AM1069" s="19" t="n">
        <v>0</v>
      </c>
      <c r="AN1069" s="19" t="n">
        <v>0</v>
      </c>
      <c r="AO1069" s="19" t="n">
        <v>0</v>
      </c>
      <c r="AP1069" s="19" t="n">
        <v>0</v>
      </c>
      <c r="AQ1069" s="19" t="n">
        <v>0</v>
      </c>
      <c r="AR1069" s="19" t="n">
        <v>0</v>
      </c>
      <c r="AS1069" s="19" t="n">
        <v>0</v>
      </c>
      <c r="AT1069" s="19" t="n">
        <v>0</v>
      </c>
      <c r="AU1069" s="19" t="n">
        <v>0</v>
      </c>
      <c r="AV1069" s="19" t="n">
        <v>0</v>
      </c>
      <c r="AW1069" s="19" t="n">
        <v>0</v>
      </c>
      <c r="AX1069" s="19" t="n">
        <v>0</v>
      </c>
    </row>
    <row r="1070">
      <c r="B1070" t="s">
        <v>482</v>
      </c>
      <c r="C1070" s="19" t="s">
        <v>478</v>
      </c>
      <c r="D1070" s="19" t="n">
        <v>0</v>
      </c>
      <c r="E1070" s="19" t="n">
        <v>0</v>
      </c>
      <c r="F1070" s="19" t="n">
        <v>0</v>
      </c>
      <c r="G1070" s="19" t="n">
        <v>0</v>
      </c>
      <c r="H1070" s="19" t="n">
        <v>0</v>
      </c>
      <c r="I1070" s="19" t="n">
        <v>0</v>
      </c>
      <c r="J1070" s="19"/>
      <c r="K1070" s="19" t="n">
        <v>0</v>
      </c>
      <c r="L1070" s="19" t="n">
        <v>0</v>
      </c>
      <c r="M1070" s="19"/>
      <c r="N1070" s="19" t="n">
        <v>0</v>
      </c>
      <c r="O1070" s="19" t="n">
        <v>0</v>
      </c>
      <c r="P1070" s="19" t="n">
        <v>0</v>
      </c>
      <c r="Q1070" s="19" t="n">
        <v>0</v>
      </c>
      <c r="R1070" s="19" t="n">
        <v>0</v>
      </c>
      <c r="S1070" s="19" t="n">
        <v>0</v>
      </c>
      <c r="T1070" s="19" t="n">
        <v>0</v>
      </c>
      <c r="U1070" s="19" t="n">
        <v>0</v>
      </c>
      <c r="V1070" s="19" t="n">
        <v>0</v>
      </c>
      <c r="W1070" s="19" t="n">
        <v>0</v>
      </c>
      <c r="X1070" s="19" t="n">
        <v>0</v>
      </c>
      <c r="Y1070" s="19" t="n">
        <v>0</v>
      </c>
      <c r="Z1070" s="19"/>
      <c r="AA1070" s="19" t="n">
        <v>0</v>
      </c>
      <c r="AB1070" s="19" t="n">
        <v>0</v>
      </c>
      <c r="AC1070" s="19" t="n">
        <v>0</v>
      </c>
      <c r="AD1070" s="19" t="n">
        <v>0</v>
      </c>
      <c r="AE1070" s="19"/>
      <c r="AF1070" s="19" t="n">
        <v>0</v>
      </c>
      <c r="AG1070" s="19" t="n">
        <v>0</v>
      </c>
      <c r="AH1070" s="19" t="n">
        <v>0</v>
      </c>
      <c r="AI1070" s="19" t="n">
        <v>0</v>
      </c>
      <c r="AJ1070" s="19" t="n">
        <v>0</v>
      </c>
      <c r="AK1070" s="19" t="n">
        <v>0</v>
      </c>
      <c r="AL1070" s="19" t="n">
        <v>0</v>
      </c>
      <c r="AM1070" s="19" t="n">
        <v>0</v>
      </c>
      <c r="AN1070" s="19" t="n">
        <v>0</v>
      </c>
      <c r="AO1070" s="19" t="n">
        <v>0</v>
      </c>
      <c r="AP1070" s="19" t="n">
        <v>0</v>
      </c>
      <c r="AQ1070" s="19" t="n">
        <v>0</v>
      </c>
      <c r="AR1070" s="19" t="n">
        <v>0</v>
      </c>
      <c r="AS1070" s="19" t="n">
        <v>0</v>
      </c>
      <c r="AT1070" s="19" t="n">
        <v>0</v>
      </c>
      <c r="AU1070" s="19" t="n">
        <v>0</v>
      </c>
      <c r="AV1070" s="19" t="n">
        <v>0</v>
      </c>
      <c r="AW1070" s="19" t="n">
        <v>0</v>
      </c>
      <c r="AX1070" s="19" t="n">
        <v>0</v>
      </c>
    </row>
    <row r="1071">
      <c r="B1071" t="s">
        <v>483</v>
      </c>
      <c r="C1071" s="19" t="s">
        <v>478</v>
      </c>
      <c r="D1071" s="19" t="n">
        <v>0</v>
      </c>
      <c r="E1071" s="19" t="n">
        <v>0</v>
      </c>
      <c r="F1071" s="19" t="n">
        <v>0</v>
      </c>
      <c r="G1071" s="19" t="n">
        <v>0</v>
      </c>
      <c r="H1071" s="19" t="n">
        <v>0</v>
      </c>
      <c r="I1071" s="19" t="n">
        <v>0</v>
      </c>
      <c r="J1071" s="19"/>
      <c r="K1071" s="19" t="n">
        <v>0</v>
      </c>
      <c r="L1071" s="19" t="n">
        <v>0</v>
      </c>
      <c r="M1071" s="19"/>
      <c r="N1071" s="19" t="n">
        <v>0</v>
      </c>
      <c r="O1071" s="19" t="n">
        <v>0</v>
      </c>
      <c r="P1071" s="19" t="n">
        <v>0</v>
      </c>
      <c r="Q1071" s="19" t="n">
        <v>0</v>
      </c>
      <c r="R1071" s="19" t="n">
        <v>0</v>
      </c>
      <c r="S1071" s="19" t="n">
        <v>0</v>
      </c>
      <c r="T1071" s="19" t="n">
        <v>0</v>
      </c>
      <c r="U1071" s="19" t="n">
        <v>0</v>
      </c>
      <c r="V1071" s="19" t="n">
        <v>0</v>
      </c>
      <c r="W1071" s="19" t="n">
        <v>0</v>
      </c>
      <c r="X1071" s="19" t="n">
        <v>0</v>
      </c>
      <c r="Y1071" s="19" t="n">
        <v>0</v>
      </c>
      <c r="Z1071" s="19"/>
      <c r="AA1071" s="19" t="n">
        <v>0</v>
      </c>
      <c r="AB1071" s="19" t="n">
        <v>0</v>
      </c>
      <c r="AC1071" s="19" t="n">
        <v>0</v>
      </c>
      <c r="AD1071" s="19" t="n">
        <v>0</v>
      </c>
      <c r="AE1071" s="19"/>
      <c r="AF1071" s="19" t="n">
        <v>0</v>
      </c>
      <c r="AG1071" s="19" t="n">
        <v>0</v>
      </c>
      <c r="AH1071" s="19" t="n">
        <v>0</v>
      </c>
      <c r="AI1071" s="19" t="n">
        <v>0</v>
      </c>
      <c r="AJ1071" s="19" t="n">
        <v>0</v>
      </c>
      <c r="AK1071" s="19" t="n">
        <v>0</v>
      </c>
      <c r="AL1071" s="19" t="n">
        <v>0</v>
      </c>
      <c r="AM1071" s="19" t="n">
        <v>0</v>
      </c>
      <c r="AN1071" s="19" t="n">
        <v>0</v>
      </c>
      <c r="AO1071" s="19" t="n">
        <v>0</v>
      </c>
      <c r="AP1071" s="19" t="n">
        <v>0</v>
      </c>
      <c r="AQ1071" s="19" t="n">
        <v>0</v>
      </c>
      <c r="AR1071" s="19" t="n">
        <v>0</v>
      </c>
      <c r="AS1071" s="19" t="n">
        <v>0</v>
      </c>
      <c r="AT1071" s="19" t="n">
        <v>0</v>
      </c>
      <c r="AU1071" s="19" t="n">
        <v>0</v>
      </c>
      <c r="AV1071" s="19" t="n">
        <v>0</v>
      </c>
      <c r="AW1071" s="19" t="n">
        <v>0</v>
      </c>
      <c r="AX1071" s="19" t="n">
        <v>0</v>
      </c>
    </row>
    <row r="1072">
      <c r="B1072" t="s">
        <v>484</v>
      </c>
      <c r="C1072" s="19" t="s">
        <v>478</v>
      </c>
      <c r="D1072" s="19" t="n">
        <v>0</v>
      </c>
      <c r="E1072" s="19" t="n">
        <v>0</v>
      </c>
      <c r="F1072" s="19" t="n">
        <v>0</v>
      </c>
      <c r="G1072" s="19" t="n">
        <v>0</v>
      </c>
      <c r="H1072" s="19" t="n">
        <v>0</v>
      </c>
      <c r="I1072" s="19" t="n">
        <v>0</v>
      </c>
      <c r="J1072" s="19"/>
      <c r="K1072" s="19" t="n">
        <v>0</v>
      </c>
      <c r="L1072" s="19" t="n">
        <v>0</v>
      </c>
      <c r="M1072" s="19"/>
      <c r="N1072" s="19" t="n">
        <v>0</v>
      </c>
      <c r="O1072" s="19" t="n">
        <v>0</v>
      </c>
      <c r="P1072" s="19" t="n">
        <v>0</v>
      </c>
      <c r="Q1072" s="19" t="n">
        <v>0</v>
      </c>
      <c r="R1072" s="19" t="n">
        <v>0</v>
      </c>
      <c r="S1072" s="19" t="n">
        <v>0</v>
      </c>
      <c r="T1072" s="19" t="n">
        <v>0</v>
      </c>
      <c r="U1072" s="19" t="n">
        <v>0</v>
      </c>
      <c r="V1072" s="19" t="n">
        <v>0</v>
      </c>
      <c r="W1072" s="19" t="n">
        <v>0</v>
      </c>
      <c r="X1072" s="19" t="n">
        <v>0</v>
      </c>
      <c r="Y1072" s="19" t="n">
        <v>0</v>
      </c>
      <c r="Z1072" s="19"/>
      <c r="AA1072" s="19" t="n">
        <v>0</v>
      </c>
      <c r="AB1072" s="19" t="n">
        <v>0</v>
      </c>
      <c r="AC1072" s="19" t="n">
        <v>0</v>
      </c>
      <c r="AD1072" s="19" t="n">
        <v>0</v>
      </c>
      <c r="AE1072" s="19"/>
      <c r="AF1072" s="19" t="n">
        <v>0</v>
      </c>
      <c r="AG1072" s="19" t="n">
        <v>0</v>
      </c>
      <c r="AH1072" s="19" t="n">
        <v>0</v>
      </c>
      <c r="AI1072" s="19" t="n">
        <v>0</v>
      </c>
      <c r="AJ1072" s="19" t="n">
        <v>0</v>
      </c>
      <c r="AK1072" s="19" t="n">
        <v>0</v>
      </c>
      <c r="AL1072" s="19" t="n">
        <v>0</v>
      </c>
      <c r="AM1072" s="19" t="n">
        <v>0</v>
      </c>
      <c r="AN1072" s="19" t="n">
        <v>0</v>
      </c>
      <c r="AO1072" s="19" t="n">
        <v>0</v>
      </c>
      <c r="AP1072" s="19" t="n">
        <v>0</v>
      </c>
      <c r="AQ1072" s="19" t="n">
        <v>0</v>
      </c>
      <c r="AR1072" s="19" t="n">
        <v>0</v>
      </c>
      <c r="AS1072" s="19" t="n">
        <v>0</v>
      </c>
      <c r="AT1072" s="19" t="n">
        <v>0</v>
      </c>
      <c r="AU1072" s="19" t="n">
        <v>0</v>
      </c>
      <c r="AV1072" s="19" t="n">
        <v>0</v>
      </c>
      <c r="AW1072" s="19" t="n">
        <v>0</v>
      </c>
      <c r="AX1072" s="19" t="n">
        <v>0</v>
      </c>
    </row>
    <row r="1073">
      <c r="B1073" t="s">
        <v>485</v>
      </c>
      <c r="C1073" s="19" t="s">
        <v>478</v>
      </c>
      <c r="D1073" s="19" t="n">
        <v>0</v>
      </c>
      <c r="E1073" s="19" t="n">
        <v>0</v>
      </c>
      <c r="F1073" s="19" t="n">
        <v>0</v>
      </c>
      <c r="G1073" s="19" t="n">
        <v>0</v>
      </c>
      <c r="H1073" s="19" t="n">
        <v>0</v>
      </c>
      <c r="I1073" s="19" t="n">
        <v>0</v>
      </c>
      <c r="J1073" s="19"/>
      <c r="K1073" s="19" t="n">
        <v>0</v>
      </c>
      <c r="L1073" s="19" t="n">
        <v>0</v>
      </c>
      <c r="M1073" s="19"/>
      <c r="N1073" s="19" t="n">
        <v>0</v>
      </c>
      <c r="O1073" s="19" t="n">
        <v>0</v>
      </c>
      <c r="P1073" s="19" t="n">
        <v>0</v>
      </c>
      <c r="Q1073" s="19" t="n">
        <v>0</v>
      </c>
      <c r="R1073" s="19" t="n">
        <v>0</v>
      </c>
      <c r="S1073" s="19" t="n">
        <v>0</v>
      </c>
      <c r="T1073" s="19" t="n">
        <v>0</v>
      </c>
      <c r="U1073" s="19" t="n">
        <v>0</v>
      </c>
      <c r="V1073" s="19" t="n">
        <v>0</v>
      </c>
      <c r="W1073" s="19" t="n">
        <v>0</v>
      </c>
      <c r="X1073" s="19" t="n">
        <v>0</v>
      </c>
      <c r="Y1073" s="19" t="n">
        <v>0</v>
      </c>
      <c r="Z1073" s="19"/>
      <c r="AA1073" s="19" t="n">
        <v>0</v>
      </c>
      <c r="AB1073" s="19" t="n">
        <v>0</v>
      </c>
      <c r="AC1073" s="19" t="n">
        <v>0</v>
      </c>
      <c r="AD1073" s="19" t="n">
        <v>0</v>
      </c>
      <c r="AE1073" s="19"/>
      <c r="AF1073" s="19" t="n">
        <v>0</v>
      </c>
      <c r="AG1073" s="19" t="n">
        <v>0</v>
      </c>
      <c r="AH1073" s="19" t="n">
        <v>0</v>
      </c>
      <c r="AI1073" s="19" t="n">
        <v>0</v>
      </c>
      <c r="AJ1073" s="19" t="n">
        <v>0</v>
      </c>
      <c r="AK1073" s="19" t="n">
        <v>0</v>
      </c>
      <c r="AL1073" s="19" t="n">
        <v>0</v>
      </c>
      <c r="AM1073" s="19" t="n">
        <v>0</v>
      </c>
      <c r="AN1073" s="19" t="n">
        <v>0</v>
      </c>
      <c r="AO1073" s="19" t="n">
        <v>0</v>
      </c>
      <c r="AP1073" s="19" t="n">
        <v>0</v>
      </c>
      <c r="AQ1073" s="19" t="n">
        <v>0</v>
      </c>
      <c r="AR1073" s="19" t="n">
        <v>0</v>
      </c>
      <c r="AS1073" s="19" t="n">
        <v>0</v>
      </c>
      <c r="AT1073" s="19" t="n">
        <v>0</v>
      </c>
      <c r="AU1073" s="19" t="n">
        <v>0</v>
      </c>
      <c r="AV1073" s="19" t="n">
        <v>0</v>
      </c>
      <c r="AW1073" s="19" t="n">
        <v>0</v>
      </c>
      <c r="AX1073" s="19" t="n">
        <v>0</v>
      </c>
    </row>
    <row r="1074">
      <c r="B1074" t="s">
        <v>486</v>
      </c>
      <c r="C1074" s="19" t="s">
        <v>478</v>
      </c>
      <c r="D1074" s="19" t="n">
        <v>0</v>
      </c>
      <c r="E1074" s="19" t="n">
        <v>0</v>
      </c>
      <c r="F1074" s="19" t="n">
        <v>0</v>
      </c>
      <c r="G1074" s="19" t="n">
        <v>0</v>
      </c>
      <c r="H1074" s="19" t="n">
        <v>0</v>
      </c>
      <c r="I1074" s="19" t="n">
        <v>0</v>
      </c>
      <c r="J1074" s="19"/>
      <c r="K1074" s="19" t="n">
        <v>0</v>
      </c>
      <c r="L1074" s="19" t="n">
        <v>0</v>
      </c>
      <c r="M1074" s="19"/>
      <c r="N1074" s="19" t="n">
        <v>0</v>
      </c>
      <c r="O1074" s="19" t="n">
        <v>0</v>
      </c>
      <c r="P1074" s="19" t="n">
        <v>0</v>
      </c>
      <c r="Q1074" s="19" t="n">
        <v>0</v>
      </c>
      <c r="R1074" s="19" t="n">
        <v>0</v>
      </c>
      <c r="S1074" s="19" t="n">
        <v>0</v>
      </c>
      <c r="T1074" s="19" t="n">
        <v>0</v>
      </c>
      <c r="U1074" s="19" t="n">
        <v>0</v>
      </c>
      <c r="V1074" s="19" t="n">
        <v>0</v>
      </c>
      <c r="W1074" s="19" t="n">
        <v>0</v>
      </c>
      <c r="X1074" s="19" t="n">
        <v>0</v>
      </c>
      <c r="Y1074" s="19" t="n">
        <v>0</v>
      </c>
      <c r="Z1074" s="19"/>
      <c r="AA1074" s="19" t="n">
        <v>0</v>
      </c>
      <c r="AB1074" s="19" t="n">
        <v>0</v>
      </c>
      <c r="AC1074" s="19" t="n">
        <v>0</v>
      </c>
      <c r="AD1074" s="19" t="n">
        <v>0</v>
      </c>
      <c r="AE1074" s="19"/>
      <c r="AF1074" s="19" t="n">
        <v>0</v>
      </c>
      <c r="AG1074" s="19" t="n">
        <v>0</v>
      </c>
      <c r="AH1074" s="19" t="n">
        <v>0</v>
      </c>
      <c r="AI1074" s="19" t="n">
        <v>0</v>
      </c>
      <c r="AJ1074" s="19" t="n">
        <v>0</v>
      </c>
      <c r="AK1074" s="19" t="n">
        <v>0</v>
      </c>
      <c r="AL1074" s="19" t="n">
        <v>0</v>
      </c>
      <c r="AM1074" s="19" t="n">
        <v>0</v>
      </c>
      <c r="AN1074" s="19" t="n">
        <v>0</v>
      </c>
      <c r="AO1074" s="19" t="n">
        <v>0</v>
      </c>
      <c r="AP1074" s="19" t="n">
        <v>0</v>
      </c>
      <c r="AQ1074" s="19" t="n">
        <v>0</v>
      </c>
      <c r="AR1074" s="19" t="n">
        <v>0</v>
      </c>
      <c r="AS1074" s="19" t="n">
        <v>0</v>
      </c>
      <c r="AT1074" s="19" t="n">
        <v>0</v>
      </c>
      <c r="AU1074" s="19" t="n">
        <v>0</v>
      </c>
      <c r="AV1074" s="19" t="n">
        <v>0</v>
      </c>
      <c r="AW1074" s="19" t="n">
        <v>0</v>
      </c>
      <c r="AX1074" s="19" t="n">
        <v>0</v>
      </c>
    </row>
    <row r="1075">
      <c r="B1075" t="s">
        <v>487</v>
      </c>
      <c r="C1075" s="19" t="s">
        <v>478</v>
      </c>
      <c r="D1075" s="19" t="n">
        <v>0</v>
      </c>
      <c r="E1075" s="19" t="n">
        <v>0</v>
      </c>
      <c r="F1075" s="19" t="n">
        <v>0</v>
      </c>
      <c r="G1075" s="19" t="n">
        <v>0</v>
      </c>
      <c r="H1075" s="19" t="n">
        <v>0</v>
      </c>
      <c r="I1075" s="19" t="n">
        <v>0</v>
      </c>
      <c r="J1075" s="19"/>
      <c r="K1075" s="19" t="n">
        <v>0</v>
      </c>
      <c r="L1075" s="19" t="n">
        <v>0</v>
      </c>
      <c r="M1075" s="19"/>
      <c r="N1075" s="19" t="n">
        <v>0</v>
      </c>
      <c r="O1075" s="19" t="n">
        <v>0</v>
      </c>
      <c r="P1075" s="19" t="n">
        <v>0</v>
      </c>
      <c r="Q1075" s="19" t="n">
        <v>0</v>
      </c>
      <c r="R1075" s="19" t="n">
        <v>0</v>
      </c>
      <c r="S1075" s="19" t="n">
        <v>0</v>
      </c>
      <c r="T1075" s="19" t="n">
        <v>0</v>
      </c>
      <c r="U1075" s="19" t="n">
        <v>0</v>
      </c>
      <c r="V1075" s="19" t="n">
        <v>0</v>
      </c>
      <c r="W1075" s="19" t="n">
        <v>0</v>
      </c>
      <c r="X1075" s="19" t="n">
        <v>0</v>
      </c>
      <c r="Y1075" s="19" t="n">
        <v>0</v>
      </c>
      <c r="Z1075" s="19"/>
      <c r="AA1075" s="19" t="n">
        <v>0</v>
      </c>
      <c r="AB1075" s="19" t="n">
        <v>0</v>
      </c>
      <c r="AC1075" s="19" t="n">
        <v>0</v>
      </c>
      <c r="AD1075" s="19" t="n">
        <v>0</v>
      </c>
      <c r="AE1075" s="19"/>
      <c r="AF1075" s="19" t="n">
        <v>0</v>
      </c>
      <c r="AG1075" s="19" t="n">
        <v>0</v>
      </c>
      <c r="AH1075" s="19" t="n">
        <v>0</v>
      </c>
      <c r="AI1075" s="19" t="n">
        <v>0</v>
      </c>
      <c r="AJ1075" s="19" t="n">
        <v>0</v>
      </c>
      <c r="AK1075" s="19" t="n">
        <v>0</v>
      </c>
      <c r="AL1075" s="19" t="n">
        <v>0</v>
      </c>
      <c r="AM1075" s="19" t="n">
        <v>0</v>
      </c>
      <c r="AN1075" s="19" t="n">
        <v>0</v>
      </c>
      <c r="AO1075" s="19" t="n">
        <v>0</v>
      </c>
      <c r="AP1075" s="19" t="n">
        <v>0</v>
      </c>
      <c r="AQ1075" s="19" t="n">
        <v>0</v>
      </c>
      <c r="AR1075" s="19" t="n">
        <v>0</v>
      </c>
      <c r="AS1075" s="19" t="n">
        <v>0</v>
      </c>
      <c r="AT1075" s="19" t="n">
        <v>0</v>
      </c>
      <c r="AU1075" s="19" t="n">
        <v>0</v>
      </c>
      <c r="AV1075" s="19" t="n">
        <v>0</v>
      </c>
      <c r="AW1075" s="19" t="n">
        <v>0</v>
      </c>
      <c r="AX1075" s="19" t="n">
        <v>0</v>
      </c>
    </row>
    <row r="1076">
      <c r="B1076" t="s">
        <v>488</v>
      </c>
      <c r="C1076" s="19" t="s">
        <v>478</v>
      </c>
      <c r="D1076" s="19" t="n">
        <v>0</v>
      </c>
      <c r="E1076" s="19" t="n">
        <v>0</v>
      </c>
      <c r="F1076" s="19" t="n">
        <v>0</v>
      </c>
      <c r="G1076" s="19" t="n">
        <v>0</v>
      </c>
      <c r="H1076" s="19" t="n">
        <v>0</v>
      </c>
      <c r="I1076" s="19" t="n">
        <v>0</v>
      </c>
      <c r="J1076" s="19"/>
      <c r="K1076" s="19" t="n">
        <v>0</v>
      </c>
      <c r="L1076" s="19" t="n">
        <v>0</v>
      </c>
      <c r="M1076" s="19"/>
      <c r="N1076" s="19" t="n">
        <v>0</v>
      </c>
      <c r="O1076" s="19" t="n">
        <v>0</v>
      </c>
      <c r="P1076" s="19" t="n">
        <v>0</v>
      </c>
      <c r="Q1076" s="19" t="n">
        <v>0</v>
      </c>
      <c r="R1076" s="19" t="n">
        <v>0</v>
      </c>
      <c r="S1076" s="19" t="n">
        <v>0</v>
      </c>
      <c r="T1076" s="19" t="n">
        <v>0</v>
      </c>
      <c r="U1076" s="19" t="n">
        <v>0</v>
      </c>
      <c r="V1076" s="19" t="n">
        <v>0</v>
      </c>
      <c r="W1076" s="19" t="n">
        <v>0</v>
      </c>
      <c r="X1076" s="19" t="n">
        <v>0</v>
      </c>
      <c r="Y1076" s="19" t="n">
        <v>0</v>
      </c>
      <c r="Z1076" s="19"/>
      <c r="AA1076" s="19" t="n">
        <v>0</v>
      </c>
      <c r="AB1076" s="19" t="n">
        <v>0</v>
      </c>
      <c r="AC1076" s="19" t="n">
        <v>0</v>
      </c>
      <c r="AD1076" s="19" t="n">
        <v>0</v>
      </c>
      <c r="AE1076" s="19"/>
      <c r="AF1076" s="19" t="n">
        <v>0</v>
      </c>
      <c r="AG1076" s="19" t="n">
        <v>0</v>
      </c>
      <c r="AH1076" s="19" t="n">
        <v>0</v>
      </c>
      <c r="AI1076" s="19" t="n">
        <v>0</v>
      </c>
      <c r="AJ1076" s="19" t="n">
        <v>0</v>
      </c>
      <c r="AK1076" s="19" t="n">
        <v>0</v>
      </c>
      <c r="AL1076" s="19" t="n">
        <v>0</v>
      </c>
      <c r="AM1076" s="19" t="n">
        <v>0</v>
      </c>
      <c r="AN1076" s="19" t="n">
        <v>0</v>
      </c>
      <c r="AO1076" s="19" t="n">
        <v>0</v>
      </c>
      <c r="AP1076" s="19" t="n">
        <v>0</v>
      </c>
      <c r="AQ1076" s="19" t="n">
        <v>0</v>
      </c>
      <c r="AR1076" s="19" t="n">
        <v>0</v>
      </c>
      <c r="AS1076" s="19" t="n">
        <v>0</v>
      </c>
      <c r="AT1076" s="19" t="n">
        <v>0</v>
      </c>
      <c r="AU1076" s="19" t="n">
        <v>0</v>
      </c>
      <c r="AV1076" s="19" t="n">
        <v>0</v>
      </c>
      <c r="AW1076" s="19" t="n">
        <v>0</v>
      </c>
      <c r="AX1076" s="19" t="n">
        <v>0</v>
      </c>
    </row>
    <row r="1077">
      <c r="B1077" t="s">
        <v>102</v>
      </c>
      <c r="C1077" s="19" t="s">
        <v>478</v>
      </c>
      <c r="D1077" s="19" t="n">
        <v>0</v>
      </c>
      <c r="E1077" s="19" t="n">
        <v>0</v>
      </c>
      <c r="F1077" s="19" t="n">
        <v>0</v>
      </c>
      <c r="G1077" s="19" t="n">
        <v>0</v>
      </c>
      <c r="H1077" s="19" t="n">
        <v>0</v>
      </c>
      <c r="I1077" s="19" t="n">
        <v>0</v>
      </c>
      <c r="J1077" s="19"/>
      <c r="K1077" s="19" t="n">
        <v>0</v>
      </c>
      <c r="L1077" s="19" t="n">
        <v>0</v>
      </c>
      <c r="M1077" s="19"/>
      <c r="N1077" s="19" t="n">
        <v>0</v>
      </c>
      <c r="O1077" s="19" t="n">
        <v>0</v>
      </c>
      <c r="P1077" s="19" t="n">
        <v>0</v>
      </c>
      <c r="Q1077" s="19" t="n">
        <v>0</v>
      </c>
      <c r="R1077" s="19" t="n">
        <v>0</v>
      </c>
      <c r="S1077" s="19" t="n">
        <v>0</v>
      </c>
      <c r="T1077" s="19" t="n">
        <v>0</v>
      </c>
      <c r="U1077" s="19" t="n">
        <v>0</v>
      </c>
      <c r="V1077" s="19" t="n">
        <v>0</v>
      </c>
      <c r="W1077" s="19" t="n">
        <v>0</v>
      </c>
      <c r="X1077" s="19" t="n">
        <v>0</v>
      </c>
      <c r="Y1077" s="19" t="n">
        <v>0</v>
      </c>
      <c r="Z1077" s="19"/>
      <c r="AA1077" s="19" t="n">
        <v>0</v>
      </c>
      <c r="AB1077" s="19" t="n">
        <v>0</v>
      </c>
      <c r="AC1077" s="19" t="n">
        <v>0</v>
      </c>
      <c r="AD1077" s="19" t="n">
        <v>0</v>
      </c>
      <c r="AE1077" s="19"/>
      <c r="AF1077" s="19" t="n">
        <v>0</v>
      </c>
      <c r="AG1077" s="19" t="n">
        <v>0</v>
      </c>
      <c r="AH1077" s="19" t="n">
        <v>0</v>
      </c>
      <c r="AI1077" s="19" t="n">
        <v>0</v>
      </c>
      <c r="AJ1077" s="19" t="n">
        <v>0</v>
      </c>
      <c r="AK1077" s="19" t="n">
        <v>0</v>
      </c>
      <c r="AL1077" s="19" t="n">
        <v>0</v>
      </c>
      <c r="AM1077" s="19" t="n">
        <v>0</v>
      </c>
      <c r="AN1077" s="19" t="n">
        <v>0</v>
      </c>
      <c r="AO1077" s="19" t="n">
        <v>0</v>
      </c>
      <c r="AP1077" s="19" t="n">
        <v>0</v>
      </c>
      <c r="AQ1077" s="19" t="n">
        <v>0</v>
      </c>
      <c r="AR1077" s="19" t="n">
        <v>0</v>
      </c>
      <c r="AS1077" s="19" t="n">
        <v>0</v>
      </c>
      <c r="AT1077" s="19" t="n">
        <v>0</v>
      </c>
      <c r="AU1077" s="19" t="n">
        <v>0</v>
      </c>
      <c r="AV1077" s="19" t="n">
        <v>0</v>
      </c>
      <c r="AW1077" s="19" t="n">
        <v>0</v>
      </c>
      <c r="AX1077" s="19" t="n">
        <v>0</v>
      </c>
    </row>
    <row r="1078">
      <c r="B1078" t="s">
        <v>489</v>
      </c>
      <c r="C1078" s="19" t="s">
        <v>478</v>
      </c>
      <c r="D1078" s="19" t="n">
        <v>0</v>
      </c>
      <c r="E1078" s="19" t="n">
        <v>0</v>
      </c>
      <c r="F1078" s="19" t="n">
        <v>0</v>
      </c>
      <c r="G1078" s="19" t="n">
        <v>0</v>
      </c>
      <c r="H1078" s="19" t="n">
        <v>0</v>
      </c>
      <c r="I1078" s="19" t="n">
        <v>0</v>
      </c>
      <c r="J1078" s="19"/>
      <c r="K1078" s="19" t="n">
        <v>0</v>
      </c>
      <c r="L1078" s="19" t="n">
        <v>0</v>
      </c>
      <c r="M1078" s="19"/>
      <c r="N1078" s="19" t="n">
        <v>0</v>
      </c>
      <c r="O1078" s="19" t="n">
        <v>0</v>
      </c>
      <c r="P1078" s="19" t="n">
        <v>0</v>
      </c>
      <c r="Q1078" s="19" t="n">
        <v>0</v>
      </c>
      <c r="R1078" s="19" t="n">
        <v>0</v>
      </c>
      <c r="S1078" s="19" t="n">
        <v>0</v>
      </c>
      <c r="T1078" s="19" t="n">
        <v>0</v>
      </c>
      <c r="U1078" s="19" t="n">
        <v>0</v>
      </c>
      <c r="V1078" s="19" t="n">
        <v>0</v>
      </c>
      <c r="W1078" s="19" t="n">
        <v>0</v>
      </c>
      <c r="X1078" s="19" t="n">
        <v>0</v>
      </c>
      <c r="Y1078" s="19" t="n">
        <v>0</v>
      </c>
      <c r="Z1078" s="19"/>
      <c r="AA1078" s="19" t="n">
        <v>0</v>
      </c>
      <c r="AB1078" s="19" t="n">
        <v>0</v>
      </c>
      <c r="AC1078" s="19" t="n">
        <v>0</v>
      </c>
      <c r="AD1078" s="19" t="n">
        <v>0</v>
      </c>
      <c r="AE1078" s="19"/>
      <c r="AF1078" s="19" t="n">
        <v>0</v>
      </c>
      <c r="AG1078" s="19" t="n">
        <v>0</v>
      </c>
      <c r="AH1078" s="19" t="n">
        <v>0</v>
      </c>
      <c r="AI1078" s="19" t="n">
        <v>0</v>
      </c>
      <c r="AJ1078" s="19" t="n">
        <v>0</v>
      </c>
      <c r="AK1078" s="19" t="n">
        <v>0</v>
      </c>
      <c r="AL1078" s="19" t="n">
        <v>0</v>
      </c>
      <c r="AM1078" s="19" t="n">
        <v>0</v>
      </c>
      <c r="AN1078" s="19" t="n">
        <v>0</v>
      </c>
      <c r="AO1078" s="19" t="n">
        <v>0</v>
      </c>
      <c r="AP1078" s="19" t="n">
        <v>0</v>
      </c>
      <c r="AQ1078" s="19" t="n">
        <v>0</v>
      </c>
      <c r="AR1078" s="19" t="n">
        <v>0</v>
      </c>
      <c r="AS1078" s="19" t="n">
        <v>0</v>
      </c>
      <c r="AT1078" s="19" t="n">
        <v>0</v>
      </c>
      <c r="AU1078" s="19" t="n">
        <v>0</v>
      </c>
      <c r="AV1078" s="19" t="n">
        <v>0</v>
      </c>
      <c r="AW1078" s="19" t="n">
        <v>0</v>
      </c>
      <c r="AX1078" s="19" t="n">
        <v>0</v>
      </c>
    </row>
    <row r="1079">
      <c r="C1079" s="19"/>
      <c r="D1079" s="19"/>
      <c r="E1079" s="19"/>
      <c r="F1079" s="19"/>
      <c r="G1079" s="19"/>
      <c r="H1079" s="19"/>
      <c r="I1079" s="19"/>
      <c r="J1079" s="19"/>
      <c r="K1079" s="19"/>
      <c r="L1079" s="19"/>
      <c r="M1079" s="19"/>
      <c r="N1079" s="19"/>
      <c r="O1079" s="19"/>
      <c r="P1079" s="19"/>
      <c r="Q1079" s="19"/>
      <c r="R1079" s="19"/>
      <c r="S1079" s="19"/>
      <c r="T1079" s="19"/>
      <c r="U1079" s="19"/>
      <c r="V1079" s="19"/>
      <c r="W1079" s="19"/>
      <c r="X1079" s="19"/>
      <c r="Y1079" s="19"/>
      <c r="Z1079" s="19"/>
      <c r="AA1079" s="19"/>
      <c r="AB1079" s="19"/>
      <c r="AC1079" s="19"/>
      <c r="AD1079" s="19"/>
      <c r="AE1079" s="19"/>
      <c r="AF1079" s="19"/>
      <c r="AG1079" s="19"/>
      <c r="AH1079" s="19"/>
      <c r="AI1079" s="19"/>
      <c r="AJ1079" s="19"/>
      <c r="AK1079" s="19"/>
      <c r="AL1079" s="19"/>
      <c r="AM1079" s="19"/>
      <c r="AN1079" s="19"/>
      <c r="AO1079" s="19"/>
      <c r="AP1079" s="19"/>
      <c r="AQ1079" s="19"/>
      <c r="AR1079" s="19"/>
      <c r="AS1079" s="19"/>
      <c r="AT1079" s="19"/>
      <c r="AU1079" s="19"/>
      <c r="AV1079" s="19"/>
      <c r="AW1079" s="19"/>
      <c r="AX1079" s="19"/>
    </row>
    <row r="1080">
      <c r="B1080" s="7" t="s">
        <v>492</v>
      </c>
      <c r="C1080" s="19"/>
      <c r="D1080" s="19"/>
      <c r="E1080" s="19"/>
      <c r="F1080" s="19"/>
      <c r="G1080" s="19"/>
      <c r="H1080" s="19"/>
      <c r="I1080" s="19"/>
      <c r="J1080" s="19"/>
      <c r="K1080" s="19"/>
      <c r="L1080" s="19"/>
      <c r="M1080" s="19"/>
      <c r="N1080" s="19"/>
      <c r="O1080" s="19"/>
      <c r="P1080" s="19"/>
      <c r="Q1080" s="19"/>
      <c r="R1080" s="19"/>
      <c r="S1080" s="19"/>
      <c r="T1080" s="19"/>
      <c r="U1080" s="19"/>
      <c r="V1080" s="19"/>
      <c r="W1080" s="19"/>
      <c r="X1080" s="19"/>
      <c r="Y1080" s="19"/>
      <c r="Z1080" s="19"/>
      <c r="AA1080" s="19"/>
      <c r="AB1080" s="19"/>
      <c r="AC1080" s="19"/>
      <c r="AD1080" s="19"/>
      <c r="AE1080" s="19"/>
      <c r="AF1080" s="19"/>
      <c r="AG1080" s="19"/>
      <c r="AH1080" s="19"/>
      <c r="AI1080" s="19"/>
      <c r="AJ1080" s="19"/>
      <c r="AK1080" s="19"/>
      <c r="AL1080" s="19"/>
      <c r="AM1080" s="19"/>
      <c r="AN1080" s="19"/>
      <c r="AO1080" s="19"/>
      <c r="AP1080" s="19"/>
      <c r="AQ1080" s="19"/>
      <c r="AR1080" s="19"/>
      <c r="AS1080" s="19"/>
      <c r="AT1080" s="19"/>
      <c r="AU1080" s="19"/>
      <c r="AV1080" s="19"/>
      <c r="AW1080" s="19"/>
      <c r="AX1080" s="19"/>
    </row>
    <row r="1081">
      <c r="B1081" s="23" t="s">
        <v>79</v>
      </c>
      <c r="C1081" s="19"/>
      <c r="D1081" s="19"/>
      <c r="E1081" s="19"/>
      <c r="F1081" s="19"/>
      <c r="G1081" s="19"/>
      <c r="H1081" s="19"/>
      <c r="I1081" s="19"/>
      <c r="J1081" s="19"/>
      <c r="K1081" s="19"/>
      <c r="L1081" s="19"/>
      <c r="M1081" s="19"/>
      <c r="N1081" s="19"/>
      <c r="O1081" s="19"/>
      <c r="P1081" s="19"/>
      <c r="Q1081" s="19"/>
      <c r="R1081" s="19"/>
      <c r="S1081" s="19"/>
      <c r="T1081" s="19"/>
      <c r="U1081" s="19"/>
      <c r="V1081" s="19"/>
      <c r="W1081" s="19"/>
      <c r="X1081" s="19"/>
      <c r="Y1081" s="19"/>
      <c r="Z1081" s="19"/>
      <c r="AA1081" s="19"/>
      <c r="AB1081" s="19"/>
      <c r="AC1081" s="19"/>
      <c r="AD1081" s="19"/>
      <c r="AE1081" s="19"/>
      <c r="AF1081" s="19"/>
      <c r="AG1081" s="19"/>
      <c r="AH1081" s="19"/>
      <c r="AI1081" s="19"/>
      <c r="AJ1081" s="19"/>
      <c r="AK1081" s="19"/>
      <c r="AL1081" s="19"/>
      <c r="AM1081" s="19"/>
      <c r="AN1081" s="19"/>
      <c r="AO1081" s="19"/>
      <c r="AP1081" s="19"/>
      <c r="AQ1081" s="19"/>
      <c r="AR1081" s="19"/>
      <c r="AS1081" s="19"/>
      <c r="AT1081" s="19"/>
      <c r="AU1081" s="19"/>
      <c r="AV1081" s="19"/>
      <c r="AW1081" s="19"/>
      <c r="AX1081" s="19"/>
    </row>
    <row r="1082">
      <c r="B1082" t="s">
        <v>477</v>
      </c>
      <c r="C1082" s="19" t="n">
        <v>0.333568074793222</v>
      </c>
      <c r="D1082" s="19" t="n">
        <v>0.330445512429979</v>
      </c>
      <c r="E1082" s="19" t="n">
        <v>0.289927791624186</v>
      </c>
      <c r="F1082" s="19" t="n">
        <v>0.335345962912976</v>
      </c>
      <c r="G1082" s="19" t="n">
        <v>0.356748309669879</v>
      </c>
      <c r="H1082" s="19" t="n">
        <v>0.396066438213954</v>
      </c>
      <c r="I1082" s="19" t="n">
        <v>0.308903352465774</v>
      </c>
      <c r="J1082" s="19"/>
      <c r="K1082" s="19" t="n">
        <v>0.339379277429808</v>
      </c>
      <c r="L1082" s="19" t="n">
        <v>0.327260304204724</v>
      </c>
      <c r="M1082" s="19"/>
      <c r="N1082" s="19" t="n">
        <v>0.284255123217464</v>
      </c>
      <c r="O1082" s="19" t="n">
        <v>0.310895678527533</v>
      </c>
      <c r="P1082" s="19" t="n">
        <v>0.356511194603104</v>
      </c>
      <c r="Q1082" s="19" t="n">
        <v>0.337154453835744</v>
      </c>
      <c r="R1082" s="19" t="n">
        <v>0.371881374577261</v>
      </c>
      <c r="S1082" s="19" t="n">
        <v>0.336467067446154</v>
      </c>
      <c r="T1082" s="19" t="n">
        <v>0.313596891115262</v>
      </c>
      <c r="U1082" s="19" t="n">
        <v>0.476032854376584</v>
      </c>
      <c r="V1082" s="19" t="n">
        <v>0.339047508076506</v>
      </c>
      <c r="W1082" s="19" t="n">
        <v>0.365345394601851</v>
      </c>
      <c r="X1082" s="19" t="n">
        <v>0.309668152443219</v>
      </c>
      <c r="Y1082" s="19" t="n">
        <v>0.278935404522772</v>
      </c>
      <c r="Z1082" s="19"/>
      <c r="AA1082" s="19" t="n">
        <v>0.319881547844524</v>
      </c>
      <c r="AB1082" s="19" t="n">
        <v>0.367720109754553</v>
      </c>
      <c r="AC1082" s="19" t="n">
        <v>0.336626548064318</v>
      </c>
      <c r="AD1082" s="19" t="n">
        <v>0.310993062636806</v>
      </c>
      <c r="AE1082" s="19"/>
      <c r="AF1082" s="19" t="n">
        <v>0.262550674543058</v>
      </c>
      <c r="AG1082" s="19" t="n">
        <v>0.365554487636945</v>
      </c>
      <c r="AH1082" s="19" t="n">
        <v>0.326957183032939</v>
      </c>
      <c r="AI1082" s="19" t="n">
        <v>0.217062563750859</v>
      </c>
      <c r="AJ1082" s="19" t="n">
        <v>0.232013269284449</v>
      </c>
      <c r="AK1082" s="19" t="n">
        <v>0.272047991407253</v>
      </c>
      <c r="AL1082" s="19" t="n">
        <v>0.304942762899294</v>
      </c>
      <c r="AM1082" s="19" t="n">
        <v>0.534445761093102</v>
      </c>
      <c r="AN1082" s="19" t="n">
        <v>0.303878665565868</v>
      </c>
      <c r="AO1082" s="19" t="n">
        <v>0.41256860171645</v>
      </c>
      <c r="AP1082" s="19" t="n">
        <v>0.402161382912633</v>
      </c>
      <c r="AQ1082" s="19" t="n">
        <v>0.321936717157613</v>
      </c>
      <c r="AR1082" s="19" t="n">
        <v>0.496079288996016</v>
      </c>
      <c r="AS1082" s="19" t="n">
        <v>0.310030664384803</v>
      </c>
      <c r="AT1082" s="19" t="n">
        <v>0.389102592068026</v>
      </c>
      <c r="AU1082" s="19" t="n">
        <v>0.495619982425437</v>
      </c>
      <c r="AV1082" s="19" t="n">
        <v>0.228232715694206</v>
      </c>
      <c r="AW1082" s="19" t="n">
        <v>0.381473957467181</v>
      </c>
      <c r="AX1082" s="19" t="n">
        <v>0.259244151683178</v>
      </c>
    </row>
    <row r="1083">
      <c r="B1083" t="s">
        <v>489</v>
      </c>
      <c r="C1083" s="19" t="n">
        <v>0.248711762218117</v>
      </c>
      <c r="D1083" s="19" t="n">
        <v>0.156649810690016</v>
      </c>
      <c r="E1083" s="19" t="n">
        <v>0.16878760739512</v>
      </c>
      <c r="F1083" s="19" t="n">
        <v>0.170720818173516</v>
      </c>
      <c r="G1083" s="19" t="n">
        <v>0.256262569584676</v>
      </c>
      <c r="H1083" s="19" t="n">
        <v>0.256591362300975</v>
      </c>
      <c r="I1083" s="19" t="n">
        <v>0.426108323583858</v>
      </c>
      <c r="J1083" s="19"/>
      <c r="K1083" s="19" t="n">
        <v>0.208916518600217</v>
      </c>
      <c r="L1083" s="19" t="n">
        <v>0.287752665433661</v>
      </c>
      <c r="M1083" s="19"/>
      <c r="N1083" s="19" t="n">
        <v>0.230469717687506</v>
      </c>
      <c r="O1083" s="19" t="n">
        <v>0.303560542156958</v>
      </c>
      <c r="P1083" s="19" t="n">
        <v>0.292880312194891</v>
      </c>
      <c r="Q1083" s="19" t="n">
        <v>0.287145858035942</v>
      </c>
      <c r="R1083" s="19" t="n">
        <v>0.263389862186254</v>
      </c>
      <c r="S1083" s="19" t="n">
        <v>0.187585125832724</v>
      </c>
      <c r="T1083" s="19" t="n">
        <v>0.227387259900751</v>
      </c>
      <c r="U1083" s="19" t="n">
        <v>0.194581623458573</v>
      </c>
      <c r="V1083" s="19" t="n">
        <v>0.211456312870175</v>
      </c>
      <c r="W1083" s="19" t="n">
        <v>0.231246385565862</v>
      </c>
      <c r="X1083" s="19" t="n">
        <v>0.300932968299448</v>
      </c>
      <c r="Y1083" s="19" t="n">
        <v>0.242848445131072</v>
      </c>
      <c r="Z1083" s="19"/>
      <c r="AA1083" s="19" t="n">
        <v>0.284623492666584</v>
      </c>
      <c r="AB1083" s="19" t="n">
        <v>0.2587695431255</v>
      </c>
      <c r="AC1083" s="19" t="n">
        <v>0.204793925397668</v>
      </c>
      <c r="AD1083" s="19" t="n">
        <v>0.23666410999314</v>
      </c>
      <c r="AE1083" s="19"/>
      <c r="AF1083" s="19" t="n">
        <v>0.143691834512681</v>
      </c>
      <c r="AG1083" s="19" t="n">
        <v>0.344760500266018</v>
      </c>
      <c r="AH1083" s="19" t="n">
        <v>0.192095863397952</v>
      </c>
      <c r="AI1083" s="19" t="n">
        <v>0.108368344426036</v>
      </c>
      <c r="AJ1083" s="19" t="n">
        <v>0.290812336235595</v>
      </c>
      <c r="AK1083" s="19" t="n">
        <v>0.18245428441758</v>
      </c>
      <c r="AL1083" s="19" t="n">
        <v>0.139253728670458</v>
      </c>
      <c r="AM1083" s="19" t="n">
        <v>0</v>
      </c>
      <c r="AN1083" s="19" t="n">
        <v>0.137966322309575</v>
      </c>
      <c r="AO1083" s="19" t="n">
        <v>0.162407333739662</v>
      </c>
      <c r="AP1083" s="19" t="n">
        <v>0.127037314686284</v>
      </c>
      <c r="AQ1083" s="19" t="n">
        <v>0.298437618660426</v>
      </c>
      <c r="AR1083" s="19" t="n">
        <v>0.0931682180630158</v>
      </c>
      <c r="AS1083" s="19" t="n">
        <v>0.291561080320768</v>
      </c>
      <c r="AT1083" s="19" t="n">
        <v>0.296096190633258</v>
      </c>
      <c r="AU1083" s="19" t="n">
        <v>0.504380017574563</v>
      </c>
      <c r="AV1083" s="19" t="n">
        <v>0.159333969142837</v>
      </c>
      <c r="AW1083" s="19" t="n">
        <v>0.294727388085214</v>
      </c>
      <c r="AX1083" s="19" t="n">
        <v>0.22054873140016</v>
      </c>
    </row>
    <row r="1084">
      <c r="B1084" t="s">
        <v>479</v>
      </c>
      <c r="C1084" s="19" t="n">
        <v>0.22529445258382</v>
      </c>
      <c r="D1084" s="19" t="n">
        <v>0.288451476533523</v>
      </c>
      <c r="E1084" s="19" t="n">
        <v>0.263805172814207</v>
      </c>
      <c r="F1084" s="19" t="n">
        <v>0.28683838478605</v>
      </c>
      <c r="G1084" s="19" t="n">
        <v>0.223953459225615</v>
      </c>
      <c r="H1084" s="19" t="n">
        <v>0.213515409351934</v>
      </c>
      <c r="I1084" s="19" t="n">
        <v>0.111497686492712</v>
      </c>
      <c r="J1084" s="19"/>
      <c r="K1084" s="19" t="n">
        <v>0.244298976921696</v>
      </c>
      <c r="L1084" s="19" t="n">
        <v>0.206981465643106</v>
      </c>
      <c r="M1084" s="19"/>
      <c r="N1084" s="19" t="n">
        <v>0.282340230784383</v>
      </c>
      <c r="O1084" s="19" t="n">
        <v>0.20320950305558</v>
      </c>
      <c r="P1084" s="19" t="n">
        <v>0.166124124451438</v>
      </c>
      <c r="Q1084" s="19" t="n">
        <v>0.197395469673719</v>
      </c>
      <c r="R1084" s="19" t="n">
        <v>0.279040595051885</v>
      </c>
      <c r="S1084" s="19" t="n">
        <v>0.193816524529933</v>
      </c>
      <c r="T1084" s="19" t="n">
        <v>0.243751349176298</v>
      </c>
      <c r="U1084" s="19" t="n">
        <v>0.234784348768804</v>
      </c>
      <c r="V1084" s="19" t="n">
        <v>0.247385978701774</v>
      </c>
      <c r="W1084" s="19" t="n">
        <v>0.199089860957067</v>
      </c>
      <c r="X1084" s="19" t="n">
        <v>0.184992170580711</v>
      </c>
      <c r="Y1084" s="19" t="n">
        <v>0.269120628044097</v>
      </c>
      <c r="Z1084" s="19"/>
      <c r="AA1084" s="19" t="n">
        <v>0.225981327448662</v>
      </c>
      <c r="AB1084" s="19" t="n">
        <v>0.219309795102379</v>
      </c>
      <c r="AC1084" s="19" t="n">
        <v>0.230555850685196</v>
      </c>
      <c r="AD1084" s="19" t="n">
        <v>0.228099443941948</v>
      </c>
      <c r="AE1084" s="19"/>
      <c r="AF1084" s="19" t="n">
        <v>0.255584919462081</v>
      </c>
      <c r="AG1084" s="19" t="n">
        <v>0.178453716959829</v>
      </c>
      <c r="AH1084" s="19" t="n">
        <v>0.263068788851245</v>
      </c>
      <c r="AI1084" s="19" t="n">
        <v>0.223364122132644</v>
      </c>
      <c r="AJ1084" s="19" t="n">
        <v>0.154953937568428</v>
      </c>
      <c r="AK1084" s="19" t="n">
        <v>0.241545319480362</v>
      </c>
      <c r="AL1084" s="19" t="n">
        <v>0.288081456376006</v>
      </c>
      <c r="AM1084" s="19" t="n">
        <v>0.534445761093102</v>
      </c>
      <c r="AN1084" s="19" t="n">
        <v>0.287034664793701</v>
      </c>
      <c r="AO1084" s="19" t="n">
        <v>0.339730114363917</v>
      </c>
      <c r="AP1084" s="19" t="n">
        <v>0.381094155041159</v>
      </c>
      <c r="AQ1084" s="19" t="n">
        <v>0.157681086751511</v>
      </c>
      <c r="AR1084" s="19" t="n">
        <v>0.600112950332724</v>
      </c>
      <c r="AS1084" s="19" t="n">
        <v>0</v>
      </c>
      <c r="AT1084" s="19" t="n">
        <v>0.389102592068026</v>
      </c>
      <c r="AU1084" s="19" t="n">
        <v>0</v>
      </c>
      <c r="AV1084" s="19" t="n">
        <v>0.392591767067897</v>
      </c>
      <c r="AW1084" s="19" t="n">
        <v>0</v>
      </c>
      <c r="AX1084" s="19" t="n">
        <v>0.501537184071583</v>
      </c>
    </row>
    <row r="1085">
      <c r="B1085" t="s">
        <v>480</v>
      </c>
      <c r="C1085" s="19" t="n">
        <v>0.128908861930908</v>
      </c>
      <c r="D1085" s="19" t="n">
        <v>0.225677400990101</v>
      </c>
      <c r="E1085" s="19" t="n">
        <v>0.203903298062124</v>
      </c>
      <c r="F1085" s="19" t="n">
        <v>0.174474340105804</v>
      </c>
      <c r="G1085" s="19" t="n">
        <v>0.109779788918365</v>
      </c>
      <c r="H1085" s="19" t="n">
        <v>0.0529212796668683</v>
      </c>
      <c r="I1085" s="19" t="n">
        <v>0.0337603002627894</v>
      </c>
      <c r="J1085" s="19"/>
      <c r="K1085" s="19" t="n">
        <v>0.129624982950653</v>
      </c>
      <c r="L1085" s="19" t="n">
        <v>0.128334748415274</v>
      </c>
      <c r="M1085" s="19"/>
      <c r="N1085" s="19" t="n">
        <v>0.155750757524333</v>
      </c>
      <c r="O1085" s="19" t="n">
        <v>0.0678453739101379</v>
      </c>
      <c r="P1085" s="19" t="n">
        <v>0.0771030515690775</v>
      </c>
      <c r="Q1085" s="19" t="n">
        <v>0.0950189913874096</v>
      </c>
      <c r="R1085" s="19" t="n">
        <v>0.167500594323068</v>
      </c>
      <c r="S1085" s="19" t="n">
        <v>0.151138185871071</v>
      </c>
      <c r="T1085" s="19" t="n">
        <v>0.176951757374528</v>
      </c>
      <c r="U1085" s="19" t="n">
        <v>0.138100752036539</v>
      </c>
      <c r="V1085" s="19" t="n">
        <v>0.159636773166296</v>
      </c>
      <c r="W1085" s="19" t="n">
        <v>0.0994043846058774</v>
      </c>
      <c r="X1085" s="19" t="n">
        <v>0.121123018007631</v>
      </c>
      <c r="Y1085" s="19" t="n">
        <v>0.200637516539225</v>
      </c>
      <c r="Z1085" s="19"/>
      <c r="AA1085" s="19" t="n">
        <v>0.102441156670257</v>
      </c>
      <c r="AB1085" s="19" t="n">
        <v>0.10409770287734</v>
      </c>
      <c r="AC1085" s="19" t="n">
        <v>0.155698691332457</v>
      </c>
      <c r="AD1085" s="19" t="n">
        <v>0.157105044439399</v>
      </c>
      <c r="AE1085" s="19"/>
      <c r="AF1085" s="19" t="n">
        <v>0.204227689266379</v>
      </c>
      <c r="AG1085" s="19" t="n">
        <v>0.0699256164301076</v>
      </c>
      <c r="AH1085" s="19" t="n">
        <v>0.132510376772091</v>
      </c>
      <c r="AI1085" s="19" t="n">
        <v>0.150656559535846</v>
      </c>
      <c r="AJ1085" s="19" t="n">
        <v>0.14601063553585</v>
      </c>
      <c r="AK1085" s="19" t="n">
        <v>0.114610388201102</v>
      </c>
      <c r="AL1085" s="19" t="n">
        <v>0.266882068669608</v>
      </c>
      <c r="AM1085" s="19" t="n">
        <v>0.534445761093102</v>
      </c>
      <c r="AN1085" s="19" t="n">
        <v>0.161186525669811</v>
      </c>
      <c r="AO1085" s="19" t="n">
        <v>0.219617027308009</v>
      </c>
      <c r="AP1085" s="19" t="n">
        <v>0.235837460817553</v>
      </c>
      <c r="AQ1085" s="19" t="n">
        <v>0.0895121748079579</v>
      </c>
      <c r="AR1085" s="19" t="n">
        <v>0.104018481518027</v>
      </c>
      <c r="AS1085" s="19" t="n">
        <v>0.186568259757407</v>
      </c>
      <c r="AT1085" s="19" t="n">
        <v>0</v>
      </c>
      <c r="AU1085" s="19" t="n">
        <v>0</v>
      </c>
      <c r="AV1085" s="19" t="n">
        <v>0.21984154809506</v>
      </c>
      <c r="AW1085" s="19" t="n">
        <v>0</v>
      </c>
      <c r="AX1085" s="19" t="n">
        <v>0</v>
      </c>
    </row>
    <row r="1086">
      <c r="B1086" t="s">
        <v>482</v>
      </c>
      <c r="C1086" s="19" t="n">
        <v>0.122400013696334</v>
      </c>
      <c r="D1086" s="19" t="n">
        <v>0.175760903644797</v>
      </c>
      <c r="E1086" s="19" t="n">
        <v>0.190461985369545</v>
      </c>
      <c r="F1086" s="19" t="n">
        <v>0.159745920945953</v>
      </c>
      <c r="G1086" s="19" t="n">
        <v>0.0871917800122278</v>
      </c>
      <c r="H1086" s="19" t="n">
        <v>0.0854075291889321</v>
      </c>
      <c r="I1086" s="19" t="n">
        <v>0.0550714194330875</v>
      </c>
      <c r="J1086" s="19"/>
      <c r="K1086" s="19" t="n">
        <v>0.13235740135491</v>
      </c>
      <c r="L1086" s="19" t="n">
        <v>0.112809151483885</v>
      </c>
      <c r="M1086" s="19"/>
      <c r="N1086" s="19" t="n">
        <v>0.171397390994566</v>
      </c>
      <c r="O1086" s="19" t="n">
        <v>0.0965182084626275</v>
      </c>
      <c r="P1086" s="19" t="n">
        <v>0.107246969089072</v>
      </c>
      <c r="Q1086" s="19" t="n">
        <v>0.117264204042028</v>
      </c>
      <c r="R1086" s="19" t="n">
        <v>0.12057165690084</v>
      </c>
      <c r="S1086" s="19" t="n">
        <v>0.143705902776374</v>
      </c>
      <c r="T1086" s="19" t="n">
        <v>0.103530813613333</v>
      </c>
      <c r="U1086" s="19" t="n">
        <v>0.102568290631716</v>
      </c>
      <c r="V1086" s="19" t="n">
        <v>0.118234672518037</v>
      </c>
      <c r="W1086" s="19" t="n">
        <v>0.119545433858011</v>
      </c>
      <c r="X1086" s="19" t="n">
        <v>0.0999075032371878</v>
      </c>
      <c r="Y1086" s="19" t="n">
        <v>0.140607138351949</v>
      </c>
      <c r="Z1086" s="19"/>
      <c r="AA1086" s="19" t="n">
        <v>0.121863023688767</v>
      </c>
      <c r="AB1086" s="19" t="n">
        <v>0.113847865556463</v>
      </c>
      <c r="AC1086" s="19" t="n">
        <v>0.138208823926742</v>
      </c>
      <c r="AD1086" s="19" t="n">
        <v>0.11711991831314</v>
      </c>
      <c r="AE1086" s="19"/>
      <c r="AF1086" s="19" t="n">
        <v>0.220780482701096</v>
      </c>
      <c r="AG1086" s="19" t="n">
        <v>0.0640370767168917</v>
      </c>
      <c r="AH1086" s="19" t="n">
        <v>0.120170020504668</v>
      </c>
      <c r="AI1086" s="19" t="n">
        <v>0.238258311667256</v>
      </c>
      <c r="AJ1086" s="19" t="n">
        <v>0.0847007592888866</v>
      </c>
      <c r="AK1086" s="19" t="n">
        <v>0.148052197910422</v>
      </c>
      <c r="AL1086" s="19" t="n">
        <v>0.200314899679467</v>
      </c>
      <c r="AM1086" s="19" t="n">
        <v>0.534445761093102</v>
      </c>
      <c r="AN1086" s="19" t="n">
        <v>0.190081588195686</v>
      </c>
      <c r="AO1086" s="19" t="n">
        <v>0.164048612392986</v>
      </c>
      <c r="AP1086" s="19" t="n">
        <v>0.257402969770425</v>
      </c>
      <c r="AQ1086" s="19" t="n">
        <v>0.0675785796804005</v>
      </c>
      <c r="AR1086" s="19" t="n">
        <v>0.0927815251128634</v>
      </c>
      <c r="AS1086" s="19" t="n">
        <v>0.103008115327824</v>
      </c>
      <c r="AT1086" s="19" t="n">
        <v>0</v>
      </c>
      <c r="AU1086" s="19" t="n">
        <v>0</v>
      </c>
      <c r="AV1086" s="19" t="n">
        <v>0.195491110655052</v>
      </c>
      <c r="AW1086" s="19" t="n">
        <v>0.323798654447605</v>
      </c>
      <c r="AX1086" s="19" t="n">
        <v>0</v>
      </c>
    </row>
    <row r="1087">
      <c r="B1087" t="s">
        <v>486</v>
      </c>
      <c r="C1087" s="19" t="n">
        <v>0.118710620475993</v>
      </c>
      <c r="D1087" s="19" t="n">
        <v>0.13722727404634</v>
      </c>
      <c r="E1087" s="19" t="n">
        <v>0.176046570855272</v>
      </c>
      <c r="F1087" s="19" t="n">
        <v>0.136986721444815</v>
      </c>
      <c r="G1087" s="19" t="n">
        <v>0.097822309443924</v>
      </c>
      <c r="H1087" s="19" t="n">
        <v>0.100901418409091</v>
      </c>
      <c r="I1087" s="19" t="n">
        <v>0.0740221504555708</v>
      </c>
      <c r="J1087" s="19"/>
      <c r="K1087" s="19" t="n">
        <v>0.135497159910459</v>
      </c>
      <c r="L1087" s="19" t="n">
        <v>0.101494722125981</v>
      </c>
      <c r="M1087" s="19"/>
      <c r="N1087" s="19" t="n">
        <v>0.128609231610481</v>
      </c>
      <c r="O1087" s="19" t="n">
        <v>0.115740709830664</v>
      </c>
      <c r="P1087" s="19" t="n">
        <v>0.0711377210077903</v>
      </c>
      <c r="Q1087" s="19" t="n">
        <v>0.118763923135561</v>
      </c>
      <c r="R1087" s="19" t="n">
        <v>0.0780300452373602</v>
      </c>
      <c r="S1087" s="19" t="n">
        <v>0.160478239114343</v>
      </c>
      <c r="T1087" s="19" t="n">
        <v>0.137829591999891</v>
      </c>
      <c r="U1087" s="19" t="n">
        <v>0.12617105824524</v>
      </c>
      <c r="V1087" s="19" t="n">
        <v>0.1264715740971</v>
      </c>
      <c r="W1087" s="19" t="n">
        <v>0.115640774881515</v>
      </c>
      <c r="X1087" s="19" t="n">
        <v>0.109304898918682</v>
      </c>
      <c r="Y1087" s="19" t="n">
        <v>0.117217211902394</v>
      </c>
      <c r="Z1087" s="19"/>
      <c r="AA1087" s="19" t="n">
        <v>0.10989434894752</v>
      </c>
      <c r="AB1087" s="19" t="n">
        <v>0.125577724969975</v>
      </c>
      <c r="AC1087" s="19" t="n">
        <v>0.13716766537259</v>
      </c>
      <c r="AD1087" s="19" t="n">
        <v>0.105964074573904</v>
      </c>
      <c r="AE1087" s="19"/>
      <c r="AF1087" s="19" t="n">
        <v>0.198148676013814</v>
      </c>
      <c r="AG1087" s="19" t="n">
        <v>0.076763530575241</v>
      </c>
      <c r="AH1087" s="19" t="n">
        <v>0.114675557147952</v>
      </c>
      <c r="AI1087" s="19" t="n">
        <v>0.151096027918591</v>
      </c>
      <c r="AJ1087" s="19" t="n">
        <v>0.126179499231428</v>
      </c>
      <c r="AK1087" s="19" t="n">
        <v>0.174145730405637</v>
      </c>
      <c r="AL1087" s="19" t="n">
        <v>0.124852185157856</v>
      </c>
      <c r="AM1087" s="19" t="n">
        <v>0</v>
      </c>
      <c r="AN1087" s="19" t="n">
        <v>0.172184835525571</v>
      </c>
      <c r="AO1087" s="19" t="n">
        <v>0.139149706107462</v>
      </c>
      <c r="AP1087" s="19" t="n">
        <v>0.253236799266034</v>
      </c>
      <c r="AQ1087" s="19" t="n">
        <v>0.116922041398568</v>
      </c>
      <c r="AR1087" s="19" t="n">
        <v>0.104566768874257</v>
      </c>
      <c r="AS1087" s="19" t="n">
        <v>0.323134492633804</v>
      </c>
      <c r="AT1087" s="19" t="n">
        <v>0</v>
      </c>
      <c r="AU1087" s="19" t="n">
        <v>0</v>
      </c>
      <c r="AV1087" s="19" t="n">
        <v>0.197100656412845</v>
      </c>
      <c r="AW1087" s="19" t="n">
        <v>0</v>
      </c>
      <c r="AX1087" s="19" t="n">
        <v>0</v>
      </c>
    </row>
    <row r="1088">
      <c r="B1088" t="s">
        <v>485</v>
      </c>
      <c r="C1088" s="19" t="n">
        <v>0.118626188208249</v>
      </c>
      <c r="D1088" s="19" t="n">
        <v>0.179825563444599</v>
      </c>
      <c r="E1088" s="19" t="n">
        <v>0.148642195321565</v>
      </c>
      <c r="F1088" s="19" t="n">
        <v>0.151077815599556</v>
      </c>
      <c r="G1088" s="19" t="n">
        <v>0.0873712767961033</v>
      </c>
      <c r="H1088" s="19" t="n">
        <v>0.100837199830671</v>
      </c>
      <c r="I1088" s="19" t="n">
        <v>0.0649169910351979</v>
      </c>
      <c r="J1088" s="19"/>
      <c r="K1088" s="19" t="n">
        <v>0.132199238471921</v>
      </c>
      <c r="L1088" s="19" t="n">
        <v>0.105506324779124</v>
      </c>
      <c r="M1088" s="19"/>
      <c r="N1088" s="19" t="n">
        <v>0.139711730494277</v>
      </c>
      <c r="O1088" s="19" t="n">
        <v>0.121743836240627</v>
      </c>
      <c r="P1088" s="19" t="n">
        <v>0.13493072469139</v>
      </c>
      <c r="Q1088" s="19" t="n">
        <v>0.0805119971629536</v>
      </c>
      <c r="R1088" s="19" t="n">
        <v>0.118222997027572</v>
      </c>
      <c r="S1088" s="19" t="n">
        <v>0.0976341918448961</v>
      </c>
      <c r="T1088" s="19" t="n">
        <v>0.0789918665039363</v>
      </c>
      <c r="U1088" s="19" t="n">
        <v>0.0906880863294973</v>
      </c>
      <c r="V1088" s="19" t="n">
        <v>0.164259350606717</v>
      </c>
      <c r="W1088" s="19" t="n">
        <v>0.0985019202995541</v>
      </c>
      <c r="X1088" s="19" t="n">
        <v>0.119754609017824</v>
      </c>
      <c r="Y1088" s="19" t="n">
        <v>0.176316784926674</v>
      </c>
      <c r="Z1088" s="19"/>
      <c r="AA1088" s="19" t="n">
        <v>0.11619386935608</v>
      </c>
      <c r="AB1088" s="19" t="n">
        <v>0.118819679703303</v>
      </c>
      <c r="AC1088" s="19" t="n">
        <v>0.128995160998463</v>
      </c>
      <c r="AD1088" s="19" t="n">
        <v>0.114948009500538</v>
      </c>
      <c r="AE1088" s="19"/>
      <c r="AF1088" s="19" t="n">
        <v>0.171995383949471</v>
      </c>
      <c r="AG1088" s="19" t="n">
        <v>0.0725806249897375</v>
      </c>
      <c r="AH1088" s="19" t="n">
        <v>0.193743239201104</v>
      </c>
      <c r="AI1088" s="19" t="n">
        <v>0.137757068108866</v>
      </c>
      <c r="AJ1088" s="19" t="n">
        <v>0.121393934583288</v>
      </c>
      <c r="AK1088" s="19" t="n">
        <v>0.144262054441145</v>
      </c>
      <c r="AL1088" s="19" t="n">
        <v>0.182648161810324</v>
      </c>
      <c r="AM1088" s="19" t="n">
        <v>0.534445761093102</v>
      </c>
      <c r="AN1088" s="19" t="n">
        <v>0.102810761398756</v>
      </c>
      <c r="AO1088" s="19" t="n">
        <v>0.159197220149195</v>
      </c>
      <c r="AP1088" s="19" t="n">
        <v>0.209245902920212</v>
      </c>
      <c r="AQ1088" s="19" t="n">
        <v>0.118660982906055</v>
      </c>
      <c r="AR1088" s="19" t="n">
        <v>0.0902426648588534</v>
      </c>
      <c r="AS1088" s="19" t="n">
        <v>0.0777789944370755</v>
      </c>
      <c r="AT1088" s="19" t="n">
        <v>0.314801217298716</v>
      </c>
      <c r="AU1088" s="19" t="n">
        <v>0</v>
      </c>
      <c r="AV1088" s="19" t="n">
        <v>0.425333372107052</v>
      </c>
      <c r="AW1088" s="19" t="n">
        <v>0</v>
      </c>
      <c r="AX1088" s="19" t="n">
        <v>0</v>
      </c>
    </row>
    <row r="1089">
      <c r="B1089" t="s">
        <v>488</v>
      </c>
      <c r="C1089" s="19" t="n">
        <v>0.111249612699815</v>
      </c>
      <c r="D1089" s="19" t="n">
        <v>0.124189906067565</v>
      </c>
      <c r="E1089" s="19" t="n">
        <v>0.13393955828519</v>
      </c>
      <c r="F1089" s="19" t="n">
        <v>0.102842695350349</v>
      </c>
      <c r="G1089" s="19" t="n">
        <v>0.118032458324475</v>
      </c>
      <c r="H1089" s="19" t="n">
        <v>0.127803270805993</v>
      </c>
      <c r="I1089" s="19" t="n">
        <v>0.0744823513458711</v>
      </c>
      <c r="J1089" s="19"/>
      <c r="K1089" s="19" t="n">
        <v>0.139723636854649</v>
      </c>
      <c r="L1089" s="19" t="n">
        <v>0.0835937995247495</v>
      </c>
      <c r="M1089" s="19"/>
      <c r="N1089" s="19" t="n">
        <v>0.0979741854846771</v>
      </c>
      <c r="O1089" s="19" t="n">
        <v>0.139617931405472</v>
      </c>
      <c r="P1089" s="19" t="n">
        <v>0.0780556468112152</v>
      </c>
      <c r="Q1089" s="19" t="n">
        <v>0.0861755827243962</v>
      </c>
      <c r="R1089" s="19" t="n">
        <v>0.101317333898428</v>
      </c>
      <c r="S1089" s="19" t="n">
        <v>0.115272537066191</v>
      </c>
      <c r="T1089" s="19" t="n">
        <v>0.0849455414973296</v>
      </c>
      <c r="U1089" s="19" t="n">
        <v>0.104185542215584</v>
      </c>
      <c r="V1089" s="19" t="n">
        <v>0.126991753627179</v>
      </c>
      <c r="W1089" s="19" t="n">
        <v>0.128322032140758</v>
      </c>
      <c r="X1089" s="19" t="n">
        <v>0.133087599467741</v>
      </c>
      <c r="Y1089" s="19" t="n">
        <v>0.15932351903273</v>
      </c>
      <c r="Z1089" s="19"/>
      <c r="AA1089" s="19" t="n">
        <v>0.120992422326258</v>
      </c>
      <c r="AB1089" s="19" t="n">
        <v>0.109812319023291</v>
      </c>
      <c r="AC1089" s="19" t="n">
        <v>0.123841044041366</v>
      </c>
      <c r="AD1089" s="19" t="n">
        <v>0.090277339688237</v>
      </c>
      <c r="AE1089" s="19"/>
      <c r="AF1089" s="19" t="n">
        <v>0.110149155974728</v>
      </c>
      <c r="AG1089" s="19" t="n">
        <v>0.0927697312003652</v>
      </c>
      <c r="AH1089" s="19" t="n">
        <v>0.128533459362315</v>
      </c>
      <c r="AI1089" s="19" t="n">
        <v>0.0927416708377489</v>
      </c>
      <c r="AJ1089" s="19" t="n">
        <v>0.0965715308458022</v>
      </c>
      <c r="AK1089" s="19" t="n">
        <v>0.0594323674960471</v>
      </c>
      <c r="AL1089" s="19" t="n">
        <v>0.172430682912135</v>
      </c>
      <c r="AM1089" s="19" t="n">
        <v>1</v>
      </c>
      <c r="AN1089" s="19" t="n">
        <v>0.159585195469495</v>
      </c>
      <c r="AO1089" s="19" t="n">
        <v>0.114372362837285</v>
      </c>
      <c r="AP1089" s="19" t="n">
        <v>0.107772108299564</v>
      </c>
      <c r="AQ1089" s="19" t="n">
        <v>0.0905696184663287</v>
      </c>
      <c r="AR1089" s="19" t="n">
        <v>0.421148407187127</v>
      </c>
      <c r="AS1089" s="19" t="n">
        <v>0.310030664384803</v>
      </c>
      <c r="AT1089" s="19" t="n">
        <v>0</v>
      </c>
      <c r="AU1089" s="19" t="n">
        <v>0</v>
      </c>
      <c r="AV1089" s="19" t="n">
        <v>0.228232715694206</v>
      </c>
      <c r="AW1089" s="19" t="n">
        <v>0.381473957467181</v>
      </c>
      <c r="AX1089" s="19" t="n">
        <v>0</v>
      </c>
    </row>
    <row r="1090">
      <c r="B1090" t="s">
        <v>483</v>
      </c>
      <c r="C1090" s="19" t="n">
        <v>0.102848601125442</v>
      </c>
      <c r="D1090" s="19" t="n">
        <v>0.163154321212979</v>
      </c>
      <c r="E1090" s="19" t="n">
        <v>0.111711340081841</v>
      </c>
      <c r="F1090" s="19" t="n">
        <v>0.123975236989454</v>
      </c>
      <c r="G1090" s="19" t="n">
        <v>0.110882181417728</v>
      </c>
      <c r="H1090" s="19" t="n">
        <v>0.072907632766685</v>
      </c>
      <c r="I1090" s="19" t="n">
        <v>0.0523266582175981</v>
      </c>
      <c r="J1090" s="19"/>
      <c r="K1090" s="19" t="n">
        <v>0.1102750722929</v>
      </c>
      <c r="L1090" s="19" t="n">
        <v>0.0957066243632483</v>
      </c>
      <c r="M1090" s="19"/>
      <c r="N1090" s="19" t="n">
        <v>0.122917140065871</v>
      </c>
      <c r="O1090" s="19" t="n">
        <v>0.0645380281955888</v>
      </c>
      <c r="P1090" s="19" t="n">
        <v>0.0969718988338338</v>
      </c>
      <c r="Q1090" s="19" t="n">
        <v>0.0751095135010941</v>
      </c>
      <c r="R1090" s="19" t="n">
        <v>0.130471425243146</v>
      </c>
      <c r="S1090" s="19" t="n">
        <v>0.129203362320058</v>
      </c>
      <c r="T1090" s="19" t="n">
        <v>0.113971134926761</v>
      </c>
      <c r="U1090" s="19" t="n">
        <v>0.128688024018558</v>
      </c>
      <c r="V1090" s="19" t="n">
        <v>0.0895115775286407</v>
      </c>
      <c r="W1090" s="19" t="n">
        <v>0.0707857899207121</v>
      </c>
      <c r="X1090" s="19" t="n">
        <v>0.110744575010915</v>
      </c>
      <c r="Y1090" s="19" t="n">
        <v>0.199544926235938</v>
      </c>
      <c r="Z1090" s="19"/>
      <c r="AA1090" s="19" t="n">
        <v>0.101338178293747</v>
      </c>
      <c r="AB1090" s="19" t="n">
        <v>0.0893195768650616</v>
      </c>
      <c r="AC1090" s="19" t="n">
        <v>0.106452876894704</v>
      </c>
      <c r="AD1090" s="19" t="n">
        <v>0.113895936837518</v>
      </c>
      <c r="AE1090" s="19"/>
      <c r="AF1090" s="19" t="n">
        <v>0.15721236364649</v>
      </c>
      <c r="AG1090" s="19" t="n">
        <v>0.0809774856708415</v>
      </c>
      <c r="AH1090" s="19" t="n">
        <v>0.0907340887288477</v>
      </c>
      <c r="AI1090" s="19" t="n">
        <v>0.132224741698247</v>
      </c>
      <c r="AJ1090" s="19" t="n">
        <v>0.0988305130736852</v>
      </c>
      <c r="AK1090" s="19" t="n">
        <v>0.138650279362993</v>
      </c>
      <c r="AL1090" s="19" t="n">
        <v>0.158548736035341</v>
      </c>
      <c r="AM1090" s="19" t="n">
        <v>0</v>
      </c>
      <c r="AN1090" s="19" t="n">
        <v>0.139932378465827</v>
      </c>
      <c r="AO1090" s="19" t="n">
        <v>0.0942293511851335</v>
      </c>
      <c r="AP1090" s="19" t="n">
        <v>0.230874499853876</v>
      </c>
      <c r="AQ1090" s="19" t="n">
        <v>0.0476287127468745</v>
      </c>
      <c r="AR1090" s="19" t="n">
        <v>0</v>
      </c>
      <c r="AS1090" s="19" t="n">
        <v>0</v>
      </c>
      <c r="AT1090" s="19" t="n">
        <v>0</v>
      </c>
      <c r="AU1090" s="19" t="n">
        <v>0</v>
      </c>
      <c r="AV1090" s="19" t="n">
        <v>0.197100656412845</v>
      </c>
      <c r="AW1090" s="19" t="n">
        <v>0.323798654447605</v>
      </c>
      <c r="AX1090" s="19" t="n">
        <v>0.242293032388405</v>
      </c>
    </row>
    <row r="1091">
      <c r="B1091" t="s">
        <v>484</v>
      </c>
      <c r="C1091" s="19" t="n">
        <v>0.0780380137664518</v>
      </c>
      <c r="D1091" s="19" t="n">
        <v>0.110925141478373</v>
      </c>
      <c r="E1091" s="19" t="n">
        <v>0.133224292165828</v>
      </c>
      <c r="F1091" s="19" t="n">
        <v>0.110724882877377</v>
      </c>
      <c r="G1091" s="19" t="n">
        <v>0.0725303167594847</v>
      </c>
      <c r="H1091" s="19" t="n">
        <v>0.0337275695762932</v>
      </c>
      <c r="I1091" s="19" t="n">
        <v>0.0192268065138998</v>
      </c>
      <c r="J1091" s="19"/>
      <c r="K1091" s="19" t="n">
        <v>0.0887264048303565</v>
      </c>
      <c r="L1091" s="19" t="n">
        <v>0.0676916885168887</v>
      </c>
      <c r="M1091" s="19"/>
      <c r="N1091" s="19" t="n">
        <v>0.0723864769726097</v>
      </c>
      <c r="O1091" s="19" t="n">
        <v>0.057262909120071</v>
      </c>
      <c r="P1091" s="19" t="n">
        <v>0.0582768433328464</v>
      </c>
      <c r="Q1091" s="19" t="n">
        <v>0.0764822682415848</v>
      </c>
      <c r="R1091" s="19" t="n">
        <v>0.0699373321042115</v>
      </c>
      <c r="S1091" s="19" t="n">
        <v>0.0940446978527828</v>
      </c>
      <c r="T1091" s="19" t="n">
        <v>0.0848178115639533</v>
      </c>
      <c r="U1091" s="19" t="n">
        <v>0.061205310682594</v>
      </c>
      <c r="V1091" s="19" t="n">
        <v>0.113861953680323</v>
      </c>
      <c r="W1091" s="19" t="n">
        <v>0.078538411040309</v>
      </c>
      <c r="X1091" s="19" t="n">
        <v>0.0726687525867127</v>
      </c>
      <c r="Y1091" s="19" t="n">
        <v>0.103184839911452</v>
      </c>
      <c r="Z1091" s="19"/>
      <c r="AA1091" s="19" t="n">
        <v>0.0777846129678388</v>
      </c>
      <c r="AB1091" s="19" t="n">
        <v>0.0655065346433429</v>
      </c>
      <c r="AC1091" s="19" t="n">
        <v>0.0889150848052942</v>
      </c>
      <c r="AD1091" s="19" t="n">
        <v>0.0816157374017707</v>
      </c>
      <c r="AE1091" s="19"/>
      <c r="AF1091" s="19" t="n">
        <v>0.0949361450535092</v>
      </c>
      <c r="AG1091" s="19" t="n">
        <v>0.041905839796523</v>
      </c>
      <c r="AH1091" s="19" t="n">
        <v>0.0683867969481686</v>
      </c>
      <c r="AI1091" s="19" t="n">
        <v>0.119255284532613</v>
      </c>
      <c r="AJ1091" s="19" t="n">
        <v>0.0912167586003852</v>
      </c>
      <c r="AK1091" s="19" t="n">
        <v>0.0993530153652108</v>
      </c>
      <c r="AL1091" s="19" t="n">
        <v>0.157285511210232</v>
      </c>
      <c r="AM1091" s="19" t="n">
        <v>0.465554238906898</v>
      </c>
      <c r="AN1091" s="19" t="n">
        <v>0.121594465531064</v>
      </c>
      <c r="AO1091" s="19" t="n">
        <v>0.117169898601073</v>
      </c>
      <c r="AP1091" s="19" t="n">
        <v>0.177710712321936</v>
      </c>
      <c r="AQ1091" s="19" t="n">
        <v>0.028175124617561</v>
      </c>
      <c r="AR1091" s="19" t="n">
        <v>0</v>
      </c>
      <c r="AS1091" s="19" t="n">
        <v>0.310273252291826</v>
      </c>
      <c r="AT1091" s="19" t="n">
        <v>0</v>
      </c>
      <c r="AU1091" s="19" t="n">
        <v>0</v>
      </c>
      <c r="AV1091" s="19" t="n">
        <v>0.21984154809506</v>
      </c>
      <c r="AW1091" s="19" t="n">
        <v>0.381473957467181</v>
      </c>
      <c r="AX1091" s="19" t="n">
        <v>0</v>
      </c>
    </row>
    <row r="1092">
      <c r="B1092" t="s">
        <v>481</v>
      </c>
      <c r="C1092" s="19" t="n">
        <v>0.0654281113159696</v>
      </c>
      <c r="D1092" s="19" t="n">
        <v>0.104175279795398</v>
      </c>
      <c r="E1092" s="19" t="n">
        <v>0.101995964562328</v>
      </c>
      <c r="F1092" s="19" t="n">
        <v>0.081431191376091</v>
      </c>
      <c r="G1092" s="19" t="n">
        <v>0.0542409171049027</v>
      </c>
      <c r="H1092" s="19" t="n">
        <v>0.0366161299816546</v>
      </c>
      <c r="I1092" s="19" t="n">
        <v>0.025615410337344</v>
      </c>
      <c r="J1092" s="19"/>
      <c r="K1092" s="19" t="n">
        <v>0.0830967971142092</v>
      </c>
      <c r="L1092" s="19" t="n">
        <v>0.048263670709356</v>
      </c>
      <c r="M1092" s="19"/>
      <c r="N1092" s="19" t="n">
        <v>0.116347098346418</v>
      </c>
      <c r="O1092" s="19" t="n">
        <v>0.0291810297659748</v>
      </c>
      <c r="P1092" s="19" t="n">
        <v>0.036300251611858</v>
      </c>
      <c r="Q1092" s="19" t="n">
        <v>0.0762190341991591</v>
      </c>
      <c r="R1092" s="19" t="n">
        <v>0.0444118339147482</v>
      </c>
      <c r="S1092" s="19" t="n">
        <v>0.0797790953685213</v>
      </c>
      <c r="T1092" s="19" t="n">
        <v>0.0904504312743282</v>
      </c>
      <c r="U1092" s="19" t="n">
        <v>0.03519739887868</v>
      </c>
      <c r="V1092" s="19" t="n">
        <v>0.0553838247275503</v>
      </c>
      <c r="W1092" s="19" t="n">
        <v>0.0573933101969508</v>
      </c>
      <c r="X1092" s="19" t="n">
        <v>0.0592819049947137</v>
      </c>
      <c r="Y1092" s="19" t="n">
        <v>0.0814685253223735</v>
      </c>
      <c r="Z1092" s="19"/>
      <c r="AA1092" s="19" t="n">
        <v>0.0628590218044038</v>
      </c>
      <c r="AB1092" s="19" t="n">
        <v>0.0391013341629716</v>
      </c>
      <c r="AC1092" s="19" t="n">
        <v>0.0709668687410931</v>
      </c>
      <c r="AD1092" s="19" t="n">
        <v>0.09022235753439</v>
      </c>
      <c r="AE1092" s="19"/>
      <c r="AF1092" s="19" t="n">
        <v>0.162121734567247</v>
      </c>
      <c r="AG1092" s="19" t="n">
        <v>0.0297801175853831</v>
      </c>
      <c r="AH1092" s="19" t="n">
        <v>0.0908169135295713</v>
      </c>
      <c r="AI1092" s="19" t="n">
        <v>0.116094543156261</v>
      </c>
      <c r="AJ1092" s="19" t="n">
        <v>0</v>
      </c>
      <c r="AK1092" s="19" t="n">
        <v>0.0964192685355324</v>
      </c>
      <c r="AL1092" s="19" t="n">
        <v>0.101698552138762</v>
      </c>
      <c r="AM1092" s="19" t="n">
        <v>0</v>
      </c>
      <c r="AN1092" s="19" t="n">
        <v>0.109282053659452</v>
      </c>
      <c r="AO1092" s="19" t="n">
        <v>0.0733618917712965</v>
      </c>
      <c r="AP1092" s="19" t="n">
        <v>0.106971971091469</v>
      </c>
      <c r="AQ1092" s="19" t="n">
        <v>0.0327067212515607</v>
      </c>
      <c r="AR1092" s="19" t="n">
        <v>0</v>
      </c>
      <c r="AS1092" s="19" t="n">
        <v>0.103008115327824</v>
      </c>
      <c r="AT1092" s="19" t="n">
        <v>0</v>
      </c>
      <c r="AU1092" s="19" t="n">
        <v>0.495619982425437</v>
      </c>
      <c r="AV1092" s="19" t="n">
        <v>0.195491110655052</v>
      </c>
      <c r="AW1092" s="19" t="n">
        <v>0</v>
      </c>
      <c r="AX1092" s="19" t="n">
        <v>0</v>
      </c>
    </row>
    <row r="1093">
      <c r="B1093" t="s">
        <v>487</v>
      </c>
      <c r="C1093" s="19" t="n">
        <v>0.0653590672537983</v>
      </c>
      <c r="D1093" s="19" t="n">
        <v>0.107302643579708</v>
      </c>
      <c r="E1093" s="19" t="n">
        <v>0.111365705134559</v>
      </c>
      <c r="F1093" s="19" t="n">
        <v>0.0932540833864288</v>
      </c>
      <c r="G1093" s="19" t="n">
        <v>0.0520980695055847</v>
      </c>
      <c r="H1093" s="19" t="n">
        <v>0.036993817619236</v>
      </c>
      <c r="I1093" s="19" t="n">
        <v>0.00752150117633756</v>
      </c>
      <c r="J1093" s="19"/>
      <c r="K1093" s="19" t="n">
        <v>0.0675483624918513</v>
      </c>
      <c r="L1093" s="19" t="n">
        <v>0.0632873788461314</v>
      </c>
      <c r="M1093" s="19"/>
      <c r="N1093" s="19" t="n">
        <v>0.101486248329919</v>
      </c>
      <c r="O1093" s="19" t="n">
        <v>0.0398408917759672</v>
      </c>
      <c r="P1093" s="19" t="n">
        <v>0.0431664377480079</v>
      </c>
      <c r="Q1093" s="19" t="n">
        <v>0.0542088530068437</v>
      </c>
      <c r="R1093" s="19" t="n">
        <v>0.0295805242973885</v>
      </c>
      <c r="S1093" s="19" t="n">
        <v>0.0866874917000387</v>
      </c>
      <c r="T1093" s="19" t="n">
        <v>0.0546072993720152</v>
      </c>
      <c r="U1093" s="19" t="n">
        <v>0.0597773730247199</v>
      </c>
      <c r="V1093" s="19" t="n">
        <v>0.0816448191858843</v>
      </c>
      <c r="W1093" s="19" t="n">
        <v>0.0491894022035197</v>
      </c>
      <c r="X1093" s="19" t="n">
        <v>0.0834116052158511</v>
      </c>
      <c r="Y1093" s="19" t="n">
        <v>0.114932634217873</v>
      </c>
      <c r="Z1093" s="19"/>
      <c r="AA1093" s="19" t="n">
        <v>0.0667379304152417</v>
      </c>
      <c r="AB1093" s="19" t="n">
        <v>0.0553923975319253</v>
      </c>
      <c r="AC1093" s="19" t="n">
        <v>0.0699230030345614</v>
      </c>
      <c r="AD1093" s="19" t="n">
        <v>0.0678310682489356</v>
      </c>
      <c r="AE1093" s="19"/>
      <c r="AF1093" s="19" t="n">
        <v>0.109728445854223</v>
      </c>
      <c r="AG1093" s="19" t="n">
        <v>0.0249160472306985</v>
      </c>
      <c r="AH1093" s="19" t="n">
        <v>0.0702062063303672</v>
      </c>
      <c r="AI1093" s="19" t="n">
        <v>0.121997086398028</v>
      </c>
      <c r="AJ1093" s="19" t="n">
        <v>0.0763352867890051</v>
      </c>
      <c r="AK1093" s="19" t="n">
        <v>0.0911861311528932</v>
      </c>
      <c r="AL1093" s="19" t="n">
        <v>0.122714661155048</v>
      </c>
      <c r="AM1093" s="19" t="n">
        <v>0</v>
      </c>
      <c r="AN1093" s="19" t="n">
        <v>0.0865236567361684</v>
      </c>
      <c r="AO1093" s="19" t="n">
        <v>0.0878756935697762</v>
      </c>
      <c r="AP1093" s="19" t="n">
        <v>0.237882369060504</v>
      </c>
      <c r="AQ1093" s="19" t="n">
        <v>0.0331094176304022</v>
      </c>
      <c r="AR1093" s="19" t="n">
        <v>0.208585250392283</v>
      </c>
      <c r="AS1093" s="19" t="n">
        <v>0.207265136964002</v>
      </c>
      <c r="AT1093" s="19" t="n">
        <v>0</v>
      </c>
      <c r="AU1093" s="19" t="n">
        <v>0</v>
      </c>
      <c r="AV1093" s="19" t="n">
        <v>0</v>
      </c>
      <c r="AW1093" s="19" t="n">
        <v>0.323798654447605</v>
      </c>
      <c r="AX1093" s="19" t="n">
        <v>0</v>
      </c>
    </row>
    <row r="1094">
      <c r="B1094" t="s">
        <v>102</v>
      </c>
      <c r="C1094" s="19" t="n">
        <v>0.0206529911950769</v>
      </c>
      <c r="D1094" s="19" t="n">
        <v>0</v>
      </c>
      <c r="E1094" s="19" t="n">
        <v>0</v>
      </c>
      <c r="F1094" s="19" t="n">
        <v>0.00518918004228774</v>
      </c>
      <c r="G1094" s="19" t="n">
        <v>0.0136787936092386</v>
      </c>
      <c r="H1094" s="19" t="n">
        <v>0.0187490166774838</v>
      </c>
      <c r="I1094" s="19" t="n">
        <v>0.0705186308991624</v>
      </c>
      <c r="J1094" s="19"/>
      <c r="K1094" s="19" t="n">
        <v>0.0218397264179659</v>
      </c>
      <c r="L1094" s="19" t="n">
        <v>0.0195157790213113</v>
      </c>
      <c r="M1094" s="19"/>
      <c r="N1094" s="19" t="n">
        <v>0.0106437345163405</v>
      </c>
      <c r="O1094" s="19" t="n">
        <v>0.0383273709763024</v>
      </c>
      <c r="P1094" s="19" t="n">
        <v>0.0307796956471318</v>
      </c>
      <c r="Q1094" s="19" t="n">
        <v>0.00996716686799595</v>
      </c>
      <c r="R1094" s="19" t="n">
        <v>0.00578124551555362</v>
      </c>
      <c r="S1094" s="19" t="n">
        <v>0</v>
      </c>
      <c r="T1094" s="19" t="n">
        <v>0.0228423995114699</v>
      </c>
      <c r="U1094" s="19" t="n">
        <v>0.0452514662113332</v>
      </c>
      <c r="V1094" s="19" t="n">
        <v>0.014763810326198</v>
      </c>
      <c r="W1094" s="19" t="n">
        <v>0.0334474317836523</v>
      </c>
      <c r="X1094" s="19" t="n">
        <v>0.031479483901055</v>
      </c>
      <c r="Y1094" s="19" t="n">
        <v>0.019111493113865</v>
      </c>
      <c r="Z1094" s="19"/>
      <c r="AA1094" s="19" t="n">
        <v>0.0237545286790859</v>
      </c>
      <c r="AB1094" s="19" t="n">
        <v>0.02932457561799</v>
      </c>
      <c r="AC1094" s="19" t="n">
        <v>0.0122907151004325</v>
      </c>
      <c r="AD1094" s="19" t="n">
        <v>0.0140715678026803</v>
      </c>
      <c r="AE1094" s="19"/>
      <c r="AF1094" s="19" t="n">
        <v>0</v>
      </c>
      <c r="AG1094" s="19" t="n">
        <v>0.0409816770605868</v>
      </c>
      <c r="AH1094" s="19" t="n">
        <v>0.0163090655287434</v>
      </c>
      <c r="AI1094" s="19" t="n">
        <v>0</v>
      </c>
      <c r="AJ1094" s="19" t="n">
        <v>0</v>
      </c>
      <c r="AK1094" s="19" t="n">
        <v>0.0167577871918579</v>
      </c>
      <c r="AL1094" s="19" t="n">
        <v>0</v>
      </c>
      <c r="AM1094" s="19" t="n">
        <v>0</v>
      </c>
      <c r="AN1094" s="19" t="n">
        <v>0</v>
      </c>
      <c r="AO1094" s="19" t="n">
        <v>0</v>
      </c>
      <c r="AP1094" s="19" t="n">
        <v>0</v>
      </c>
      <c r="AQ1094" s="19" t="n">
        <v>0.0184505791336839</v>
      </c>
      <c r="AR1094" s="19" t="n">
        <v>0</v>
      </c>
      <c r="AS1094" s="19" t="n">
        <v>0</v>
      </c>
      <c r="AT1094" s="19" t="n">
        <v>0</v>
      </c>
      <c r="AU1094" s="19" t="n">
        <v>0</v>
      </c>
      <c r="AV1094" s="19" t="n">
        <v>0</v>
      </c>
      <c r="AW1094" s="19" t="n">
        <v>0</v>
      </c>
      <c r="AX1094" s="19" t="n">
        <v>0.277914084528257</v>
      </c>
    </row>
    <row r="1095">
      <c r="C1095" s="19"/>
      <c r="D1095" s="19"/>
      <c r="E1095" s="19"/>
      <c r="F1095" s="19"/>
      <c r="G1095" s="19"/>
      <c r="H1095" s="19"/>
      <c r="I1095" s="19"/>
      <c r="J1095" s="19"/>
      <c r="K1095" s="19"/>
      <c r="L1095" s="19"/>
      <c r="M1095" s="19"/>
      <c r="N1095" s="19"/>
      <c r="O1095" s="19"/>
      <c r="P1095" s="19"/>
      <c r="Q1095" s="19"/>
      <c r="R1095" s="19"/>
      <c r="S1095" s="19"/>
      <c r="T1095" s="19"/>
      <c r="U1095" s="19"/>
      <c r="V1095" s="19"/>
      <c r="W1095" s="19"/>
      <c r="X1095" s="19"/>
      <c r="Y1095" s="19"/>
      <c r="Z1095" s="19"/>
      <c r="AA1095" s="19"/>
      <c r="AB1095" s="19"/>
      <c r="AC1095" s="19"/>
      <c r="AD1095" s="19"/>
      <c r="AE1095" s="19"/>
      <c r="AF1095" s="19"/>
      <c r="AG1095" s="19"/>
      <c r="AH1095" s="19"/>
      <c r="AI1095" s="19"/>
      <c r="AJ1095" s="19"/>
      <c r="AK1095" s="19"/>
      <c r="AL1095" s="19"/>
      <c r="AM1095" s="19"/>
      <c r="AN1095" s="19"/>
      <c r="AO1095" s="19"/>
      <c r="AP1095" s="19"/>
      <c r="AQ1095" s="19"/>
      <c r="AR1095" s="19"/>
      <c r="AS1095" s="19"/>
      <c r="AT1095" s="19"/>
      <c r="AU1095" s="19"/>
      <c r="AV1095" s="19"/>
      <c r="AW1095" s="19"/>
      <c r="AX1095" s="19"/>
    </row>
    <row r="1096">
      <c r="B1096" s="7" t="s">
        <v>496</v>
      </c>
      <c r="C1096" s="19"/>
      <c r="D1096" s="19"/>
      <c r="E1096" s="19"/>
      <c r="F1096" s="19"/>
      <c r="G1096" s="19"/>
      <c r="H1096" s="19"/>
      <c r="I1096" s="19"/>
      <c r="J1096" s="19"/>
      <c r="K1096" s="19"/>
      <c r="L1096" s="19"/>
      <c r="M1096" s="19"/>
      <c r="N1096" s="19"/>
      <c r="O1096" s="19"/>
      <c r="P1096" s="19"/>
      <c r="Q1096" s="19"/>
      <c r="R1096" s="19"/>
      <c r="S1096" s="19"/>
      <c r="T1096" s="19"/>
      <c r="U1096" s="19"/>
      <c r="V1096" s="19"/>
      <c r="W1096" s="19"/>
      <c r="X1096" s="19"/>
      <c r="Y1096" s="19"/>
      <c r="Z1096" s="19"/>
      <c r="AA1096" s="19"/>
      <c r="AB1096" s="19"/>
      <c r="AC1096" s="19"/>
      <c r="AD1096" s="19"/>
      <c r="AE1096" s="19"/>
      <c r="AF1096" s="19"/>
      <c r="AG1096" s="19"/>
      <c r="AH1096" s="19"/>
      <c r="AI1096" s="19"/>
      <c r="AJ1096" s="19"/>
      <c r="AK1096" s="19"/>
      <c r="AL1096" s="19"/>
      <c r="AM1096" s="19"/>
      <c r="AN1096" s="19"/>
      <c r="AO1096" s="19"/>
      <c r="AP1096" s="19"/>
      <c r="AQ1096" s="19"/>
      <c r="AR1096" s="19"/>
      <c r="AS1096" s="19"/>
      <c r="AT1096" s="19"/>
      <c r="AU1096" s="19"/>
      <c r="AV1096" s="19"/>
      <c r="AW1096" s="19"/>
      <c r="AX1096" s="19"/>
    </row>
    <row r="1097">
      <c r="B1097" s="23" t="s">
        <v>79</v>
      </c>
      <c r="C1097" s="19"/>
      <c r="D1097" s="19"/>
      <c r="E1097" s="19"/>
      <c r="F1097" s="19"/>
      <c r="G1097" s="19"/>
      <c r="H1097" s="19"/>
      <c r="I1097" s="19"/>
      <c r="J1097" s="19"/>
      <c r="K1097" s="19"/>
      <c r="L1097" s="19"/>
      <c r="M1097" s="19"/>
      <c r="N1097" s="19"/>
      <c r="O1097" s="19"/>
      <c r="P1097" s="19"/>
      <c r="Q1097" s="19"/>
      <c r="R1097" s="19"/>
      <c r="S1097" s="19"/>
      <c r="T1097" s="19"/>
      <c r="U1097" s="19"/>
      <c r="V1097" s="19"/>
      <c r="W1097" s="19"/>
      <c r="X1097" s="19"/>
      <c r="Y1097" s="19"/>
      <c r="Z1097" s="19"/>
      <c r="AA1097" s="19"/>
      <c r="AB1097" s="19"/>
      <c r="AC1097" s="19"/>
      <c r="AD1097" s="19"/>
      <c r="AE1097" s="19"/>
      <c r="AF1097" s="19"/>
      <c r="AG1097" s="19"/>
      <c r="AH1097" s="19"/>
      <c r="AI1097" s="19"/>
      <c r="AJ1097" s="19"/>
      <c r="AK1097" s="19"/>
      <c r="AL1097" s="19"/>
      <c r="AM1097" s="19"/>
      <c r="AN1097" s="19"/>
      <c r="AO1097" s="19"/>
      <c r="AP1097" s="19"/>
      <c r="AQ1097" s="19"/>
      <c r="AR1097" s="19"/>
      <c r="AS1097" s="19"/>
      <c r="AT1097" s="19"/>
      <c r="AU1097" s="19"/>
      <c r="AV1097" s="19"/>
      <c r="AW1097" s="19"/>
      <c r="AX1097" s="19"/>
    </row>
    <row r="1098">
      <c r="B1098" t="s">
        <v>493</v>
      </c>
      <c r="C1098" s="19" t="n">
        <v>0.15622935245252</v>
      </c>
      <c r="D1098" s="19" t="n">
        <v>0.22396349221658</v>
      </c>
      <c r="E1098" s="19" t="n">
        <v>0.210076258266731</v>
      </c>
      <c r="F1098" s="19" t="n">
        <v>0.215648849414831</v>
      </c>
      <c r="G1098" s="19" t="n">
        <v>0.186115361026347</v>
      </c>
      <c r="H1098" s="19" t="n">
        <v>0.0900893418632279</v>
      </c>
      <c r="I1098" s="19" t="n">
        <v>0.0397663634188778</v>
      </c>
      <c r="J1098" s="19"/>
      <c r="K1098" s="19" t="n">
        <v>0.168004757742953</v>
      </c>
      <c r="L1098" s="19" t="n">
        <v>0.144898448101896</v>
      </c>
      <c r="M1098" s="19"/>
      <c r="N1098" s="19" t="n">
        <v>0.183899541351426</v>
      </c>
      <c r="O1098" s="19" t="n">
        <v>0.11594263362295</v>
      </c>
      <c r="P1098" s="19" t="n">
        <v>0.121852092218603</v>
      </c>
      <c r="Q1098" s="19" t="n">
        <v>0.118749935467352</v>
      </c>
      <c r="R1098" s="19" t="n">
        <v>0.195492517318069</v>
      </c>
      <c r="S1098" s="19" t="n">
        <v>0.211279739536581</v>
      </c>
      <c r="T1098" s="19" t="n">
        <v>0.164110536612407</v>
      </c>
      <c r="U1098" s="19" t="n">
        <v>0.151027845840441</v>
      </c>
      <c r="V1098" s="19" t="n">
        <v>0.161765914124443</v>
      </c>
      <c r="W1098" s="19" t="n">
        <v>0.115011742142852</v>
      </c>
      <c r="X1098" s="19" t="n">
        <v>0.135470025414256</v>
      </c>
      <c r="Y1098" s="19" t="n">
        <v>0.274109821863544</v>
      </c>
      <c r="Z1098" s="19"/>
      <c r="AA1098" s="19" t="n">
        <v>0.123133905866531</v>
      </c>
      <c r="AB1098" s="19" t="n">
        <v>0.126978243591512</v>
      </c>
      <c r="AC1098" s="19" t="n">
        <v>0.19142776845761</v>
      </c>
      <c r="AD1098" s="19" t="n">
        <v>0.191404401326256</v>
      </c>
      <c r="AE1098" s="19"/>
      <c r="AF1098" s="19" t="n">
        <v>0.203030281659796</v>
      </c>
      <c r="AG1098" s="19" t="n">
        <v>0.0804026708388827</v>
      </c>
      <c r="AH1098" s="19" t="n">
        <v>0.197186779725002</v>
      </c>
      <c r="AI1098" s="19" t="n">
        <v>0.2395371116013</v>
      </c>
      <c r="AJ1098" s="19" t="n">
        <v>0.171443516795972</v>
      </c>
      <c r="AK1098" s="19" t="n">
        <v>0.229719633371903</v>
      </c>
      <c r="AL1098" s="19" t="n">
        <v>0.193258837363825</v>
      </c>
      <c r="AM1098" s="19" t="n">
        <v>0.534445761093102</v>
      </c>
      <c r="AN1098" s="19" t="n">
        <v>0.257039176173915</v>
      </c>
      <c r="AO1098" s="19" t="n">
        <v>0.200453400293575</v>
      </c>
      <c r="AP1098" s="19" t="n">
        <v>0.280522281084042</v>
      </c>
      <c r="AQ1098" s="19" t="n">
        <v>0.153552073140187</v>
      </c>
      <c r="AR1098" s="19" t="n">
        <v>0.193806797168028</v>
      </c>
      <c r="AS1098" s="19" t="n">
        <v>0.203840363318172</v>
      </c>
      <c r="AT1098" s="19" t="n">
        <v>0.685198782701284</v>
      </c>
      <c r="AU1098" s="19" t="n">
        <v>0.495619982425437</v>
      </c>
      <c r="AV1098" s="19" t="n">
        <v>0.379175517237897</v>
      </c>
      <c r="AW1098" s="19" t="n">
        <v>0.323798654447605</v>
      </c>
      <c r="AX1098" s="19" t="n">
        <v>0.77945126859984</v>
      </c>
    </row>
    <row r="1099">
      <c r="B1099" t="s">
        <v>494</v>
      </c>
      <c r="C1099" s="19" t="n">
        <v>0.775096458369393</v>
      </c>
      <c r="D1099" s="19" t="n">
        <v>0.61723407041767</v>
      </c>
      <c r="E1099" s="19" t="n">
        <v>0.697178727139253</v>
      </c>
      <c r="F1099" s="19" t="n">
        <v>0.702304346348382</v>
      </c>
      <c r="G1099" s="19" t="n">
        <v>0.765651877149212</v>
      </c>
      <c r="H1099" s="19" t="n">
        <v>0.866044425824397</v>
      </c>
      <c r="I1099" s="19" t="n">
        <v>0.948132227355175</v>
      </c>
      <c r="J1099" s="19"/>
      <c r="K1099" s="19" t="n">
        <v>0.779783412200074</v>
      </c>
      <c r="L1099" s="19" t="n">
        <v>0.77030999856964</v>
      </c>
      <c r="M1099" s="19"/>
      <c r="N1099" s="19" t="n">
        <v>0.716869582831424</v>
      </c>
      <c r="O1099" s="19" t="n">
        <v>0.851686757168268</v>
      </c>
      <c r="P1099" s="19" t="n">
        <v>0.831716494396624</v>
      </c>
      <c r="Q1099" s="19" t="n">
        <v>0.824548917501073</v>
      </c>
      <c r="R1099" s="19" t="n">
        <v>0.744173690070516</v>
      </c>
      <c r="S1099" s="19" t="n">
        <v>0.706996975644138</v>
      </c>
      <c r="T1099" s="19" t="n">
        <v>0.745387537086927</v>
      </c>
      <c r="U1099" s="19" t="n">
        <v>0.757328625832684</v>
      </c>
      <c r="V1099" s="19" t="n">
        <v>0.76238339851436</v>
      </c>
      <c r="W1099" s="19" t="n">
        <v>0.832321619976328</v>
      </c>
      <c r="X1099" s="19" t="n">
        <v>0.822226204566188</v>
      </c>
      <c r="Y1099" s="19" t="n">
        <v>0.588971154864472</v>
      </c>
      <c r="Z1099" s="19"/>
      <c r="AA1099" s="19" t="n">
        <v>0.838604662468076</v>
      </c>
      <c r="AB1099" s="19" t="n">
        <v>0.813692264963972</v>
      </c>
      <c r="AC1099" s="19" t="n">
        <v>0.733545174344627</v>
      </c>
      <c r="AD1099" s="19" t="n">
        <v>0.703273597184986</v>
      </c>
      <c r="AE1099" s="19"/>
      <c r="AF1099" s="19" t="n">
        <v>0.669483914579988</v>
      </c>
      <c r="AG1099" s="19" t="n">
        <v>0.886363232871451</v>
      </c>
      <c r="AH1099" s="19" t="n">
        <v>0.758512629321629</v>
      </c>
      <c r="AI1099" s="19" t="n">
        <v>0.653834205400237</v>
      </c>
      <c r="AJ1099" s="19" t="n">
        <v>0.653579034816652</v>
      </c>
      <c r="AK1099" s="19" t="n">
        <v>0.708686837586159</v>
      </c>
      <c r="AL1099" s="19" t="n">
        <v>0.699845626611041</v>
      </c>
      <c r="AM1099" s="19" t="n">
        <v>0.465554238906898</v>
      </c>
      <c r="AN1099" s="19" t="n">
        <v>0.691258450989735</v>
      </c>
      <c r="AO1099" s="19" t="n">
        <v>0.656844858521169</v>
      </c>
      <c r="AP1099" s="19" t="n">
        <v>0.692372392222295</v>
      </c>
      <c r="AQ1099" s="19" t="n">
        <v>0.779117064457394</v>
      </c>
      <c r="AR1099" s="19" t="n">
        <v>0.806193202831972</v>
      </c>
      <c r="AS1099" s="19" t="n">
        <v>0.687370371361497</v>
      </c>
      <c r="AT1099" s="19" t="n">
        <v>0.314801217298716</v>
      </c>
      <c r="AU1099" s="19" t="n">
        <v>0</v>
      </c>
      <c r="AV1099" s="19" t="n">
        <v>0.423723826349258</v>
      </c>
      <c r="AW1099" s="19" t="n">
        <v>0.381473957467181</v>
      </c>
      <c r="AX1099" s="19" t="n">
        <v>0.22054873140016</v>
      </c>
    </row>
    <row r="1100">
      <c r="B1100" t="s">
        <v>495</v>
      </c>
      <c r="C1100" s="19" t="n">
        <v>0.0384372909665142</v>
      </c>
      <c r="D1100" s="19" t="n">
        <v>0.0822432936236936</v>
      </c>
      <c r="E1100" s="19" t="n">
        <v>0.071816259996287</v>
      </c>
      <c r="F1100" s="19" t="n">
        <v>0.0482738807199649</v>
      </c>
      <c r="G1100" s="19" t="n">
        <v>0.0193241776913898</v>
      </c>
      <c r="H1100" s="19" t="n">
        <v>0.00927779430101012</v>
      </c>
      <c r="I1100" s="19" t="n">
        <v>0.00954638682343936</v>
      </c>
      <c r="J1100" s="19"/>
      <c r="K1100" s="19" t="n">
        <v>0.0287738459049227</v>
      </c>
      <c r="L1100" s="19" t="n">
        <v>0.0478964180994153</v>
      </c>
      <c r="M1100" s="19"/>
      <c r="N1100" s="19" t="n">
        <v>0.0595179054196065</v>
      </c>
      <c r="O1100" s="19" t="n">
        <v>0.0257172626744946</v>
      </c>
      <c r="P1100" s="19" t="n">
        <v>0.0346776679423307</v>
      </c>
      <c r="Q1100" s="19" t="n">
        <v>0.0303060260400141</v>
      </c>
      <c r="R1100" s="19" t="n">
        <v>0.0363707985077501</v>
      </c>
      <c r="S1100" s="19" t="n">
        <v>0.0498660875930234</v>
      </c>
      <c r="T1100" s="19" t="n">
        <v>0.0374851885648204</v>
      </c>
      <c r="U1100" s="19" t="n">
        <v>0.0474225925888532</v>
      </c>
      <c r="V1100" s="19" t="n">
        <v>0.0330757692717502</v>
      </c>
      <c r="W1100" s="19" t="n">
        <v>0.0237884372303991</v>
      </c>
      <c r="X1100" s="19" t="n">
        <v>0.0220097227750589</v>
      </c>
      <c r="Y1100" s="19" t="n">
        <v>0.0824068332612593</v>
      </c>
      <c r="Z1100" s="19"/>
      <c r="AA1100" s="19" t="n">
        <v>0.022312344611119</v>
      </c>
      <c r="AB1100" s="19" t="n">
        <v>0.0177550688910159</v>
      </c>
      <c r="AC1100" s="19" t="n">
        <v>0.0447294203531039</v>
      </c>
      <c r="AD1100" s="19" t="n">
        <v>0.0727920788681276</v>
      </c>
      <c r="AE1100" s="19"/>
      <c r="AF1100" s="19" t="n">
        <v>0.0873952258542256</v>
      </c>
      <c r="AG1100" s="19" t="n">
        <v>0.012582206632786</v>
      </c>
      <c r="AH1100" s="19" t="n">
        <v>0.0227778543753693</v>
      </c>
      <c r="AI1100" s="19" t="n">
        <v>0.0869263731858962</v>
      </c>
      <c r="AJ1100" s="19" t="n">
        <v>0.130885936175414</v>
      </c>
      <c r="AK1100" s="19" t="n">
        <v>0.0615935290419373</v>
      </c>
      <c r="AL1100" s="19" t="n">
        <v>0.0505893807602241</v>
      </c>
      <c r="AM1100" s="19" t="n">
        <v>0</v>
      </c>
      <c r="AN1100" s="19" t="n">
        <v>0.0366227646262601</v>
      </c>
      <c r="AO1100" s="19" t="n">
        <v>0.0532961350966614</v>
      </c>
      <c r="AP1100" s="19" t="n">
        <v>0.0271053266936632</v>
      </c>
      <c r="AQ1100" s="19" t="n">
        <v>0.0267354263761404</v>
      </c>
      <c r="AR1100" s="19" t="n">
        <v>0</v>
      </c>
      <c r="AS1100" s="19" t="n">
        <v>0.108789265320331</v>
      </c>
      <c r="AT1100" s="19" t="n">
        <v>0</v>
      </c>
      <c r="AU1100" s="19" t="n">
        <v>0.504380017574563</v>
      </c>
      <c r="AV1100" s="19" t="n">
        <v>0.197100656412845</v>
      </c>
      <c r="AW1100" s="19" t="n">
        <v>0.294727388085214</v>
      </c>
      <c r="AX1100" s="19" t="n">
        <v>0</v>
      </c>
    </row>
    <row r="1101">
      <c r="B1101" t="s">
        <v>242</v>
      </c>
      <c r="C1101" s="19" t="n">
        <v>0.0302368982115729</v>
      </c>
      <c r="D1101" s="19" t="n">
        <v>0.0765591437420564</v>
      </c>
      <c r="E1101" s="19" t="n">
        <v>0.0209287545977287</v>
      </c>
      <c r="F1101" s="19" t="n">
        <v>0.0337729235168227</v>
      </c>
      <c r="G1101" s="19" t="n">
        <v>0.0289085841330507</v>
      </c>
      <c r="H1101" s="19" t="n">
        <v>0.034588438011365</v>
      </c>
      <c r="I1101" s="19" t="n">
        <v>0.00255502240250821</v>
      </c>
      <c r="J1101" s="19"/>
      <c r="K1101" s="19" t="n">
        <v>0.0234379841520512</v>
      </c>
      <c r="L1101" s="19" t="n">
        <v>0.0368951352290485</v>
      </c>
      <c r="M1101" s="19"/>
      <c r="N1101" s="19" t="n">
        <v>0.0397129703975431</v>
      </c>
      <c r="O1101" s="19" t="n">
        <v>0.00665334653428711</v>
      </c>
      <c r="P1101" s="19" t="n">
        <v>0.0117537454424425</v>
      </c>
      <c r="Q1101" s="19" t="n">
        <v>0.0263951209915613</v>
      </c>
      <c r="R1101" s="19" t="n">
        <v>0.0239629941036652</v>
      </c>
      <c r="S1101" s="19" t="n">
        <v>0.0318571972262572</v>
      </c>
      <c r="T1101" s="19" t="n">
        <v>0.0530167377358455</v>
      </c>
      <c r="U1101" s="19" t="n">
        <v>0.0442209357380218</v>
      </c>
      <c r="V1101" s="19" t="n">
        <v>0.0427749180894474</v>
      </c>
      <c r="W1101" s="19" t="n">
        <v>0.0288782006504215</v>
      </c>
      <c r="X1101" s="19" t="n">
        <v>0.0202940472444965</v>
      </c>
      <c r="Y1101" s="19" t="n">
        <v>0.0545121900107241</v>
      </c>
      <c r="Z1101" s="19"/>
      <c r="AA1101" s="19" t="n">
        <v>0.0159490870542743</v>
      </c>
      <c r="AB1101" s="19" t="n">
        <v>0.0415744225535002</v>
      </c>
      <c r="AC1101" s="19" t="n">
        <v>0.030297636844659</v>
      </c>
      <c r="AD1101" s="19" t="n">
        <v>0.0325299226206296</v>
      </c>
      <c r="AE1101" s="19"/>
      <c r="AF1101" s="19" t="n">
        <v>0.0400905779059903</v>
      </c>
      <c r="AG1101" s="19" t="n">
        <v>0.0206518896568803</v>
      </c>
      <c r="AH1101" s="19" t="n">
        <v>0.0215227365779997</v>
      </c>
      <c r="AI1101" s="19" t="n">
        <v>0.0197023098125667</v>
      </c>
      <c r="AJ1101" s="19" t="n">
        <v>0.0440915122119613</v>
      </c>
      <c r="AK1101" s="19" t="n">
        <v>0</v>
      </c>
      <c r="AL1101" s="19" t="n">
        <v>0.0563061552649101</v>
      </c>
      <c r="AM1101" s="19" t="n">
        <v>0</v>
      </c>
      <c r="AN1101" s="19" t="n">
        <v>0.0150796082100896</v>
      </c>
      <c r="AO1101" s="19" t="n">
        <v>0.0894056060885942</v>
      </c>
      <c r="AP1101" s="19" t="n">
        <v>0</v>
      </c>
      <c r="AQ1101" s="19" t="n">
        <v>0.0405954360262779</v>
      </c>
      <c r="AR1101" s="19" t="n">
        <v>0</v>
      </c>
      <c r="AS1101" s="19" t="n">
        <v>0</v>
      </c>
      <c r="AT1101" s="19" t="n">
        <v>0</v>
      </c>
      <c r="AU1101" s="19" t="n">
        <v>0</v>
      </c>
      <c r="AV1101" s="19" t="n">
        <v>0</v>
      </c>
      <c r="AW1101" s="19" t="n">
        <v>0</v>
      </c>
      <c r="AX1101" s="19" t="n">
        <v>0</v>
      </c>
    </row>
    <row r="1102">
      <c r="C1102" s="19"/>
      <c r="D1102" s="19"/>
      <c r="E1102" s="19"/>
      <c r="F1102" s="19"/>
      <c r="G1102" s="19"/>
      <c r="H1102" s="19"/>
      <c r="I1102" s="19"/>
      <c r="J1102" s="19"/>
      <c r="K1102" s="19"/>
      <c r="L1102" s="19"/>
      <c r="M1102" s="19"/>
      <c r="N1102" s="19"/>
      <c r="O1102" s="19"/>
      <c r="P1102" s="19"/>
      <c r="Q1102" s="19"/>
      <c r="R1102" s="19"/>
      <c r="S1102" s="19"/>
      <c r="T1102" s="19"/>
      <c r="U1102" s="19"/>
      <c r="V1102" s="19"/>
      <c r="W1102" s="19"/>
      <c r="X1102" s="19"/>
      <c r="Y1102" s="19"/>
      <c r="Z1102" s="19"/>
      <c r="AA1102" s="19"/>
      <c r="AB1102" s="19"/>
      <c r="AC1102" s="19"/>
      <c r="AD1102" s="19"/>
      <c r="AE1102" s="19"/>
      <c r="AF1102" s="19"/>
      <c r="AG1102" s="19"/>
      <c r="AH1102" s="19"/>
      <c r="AI1102" s="19"/>
      <c r="AJ1102" s="19"/>
      <c r="AK1102" s="19"/>
      <c r="AL1102" s="19"/>
      <c r="AM1102" s="19"/>
      <c r="AN1102" s="19"/>
      <c r="AO1102" s="19"/>
      <c r="AP1102" s="19"/>
      <c r="AQ1102" s="19"/>
      <c r="AR1102" s="19"/>
      <c r="AS1102" s="19"/>
      <c r="AT1102" s="19"/>
      <c r="AU1102" s="19"/>
      <c r="AV1102" s="19"/>
      <c r="AW1102" s="19"/>
      <c r="AX1102" s="19"/>
    </row>
    <row r="1103">
      <c r="C1103" s="19"/>
      <c r="D1103" s="19"/>
      <c r="E1103" s="19"/>
      <c r="F1103" s="19"/>
      <c r="G1103" s="19"/>
      <c r="H1103" s="19"/>
      <c r="I1103" s="19"/>
      <c r="J1103" s="19"/>
      <c r="K1103" s="19"/>
      <c r="L1103" s="19"/>
      <c r="M1103" s="19"/>
      <c r="N1103" s="19"/>
      <c r="O1103" s="19"/>
      <c r="P1103" s="19"/>
      <c r="Q1103" s="19"/>
      <c r="R1103" s="19"/>
      <c r="S1103" s="19"/>
      <c r="T1103" s="19"/>
      <c r="U1103" s="19"/>
      <c r="V1103" s="19"/>
      <c r="W1103" s="19"/>
      <c r="X1103" s="19"/>
      <c r="Y1103" s="19"/>
      <c r="Z1103" s="19"/>
      <c r="AA1103" s="19"/>
      <c r="AB1103" s="19"/>
      <c r="AC1103" s="19"/>
      <c r="AD1103" s="19"/>
      <c r="AE1103" s="19"/>
      <c r="AF1103" s="19"/>
      <c r="AG1103" s="19"/>
      <c r="AH1103" s="19"/>
      <c r="AI1103" s="19"/>
      <c r="AJ1103" s="19"/>
      <c r="AK1103" s="19"/>
      <c r="AL1103" s="19"/>
      <c r="AM1103" s="19"/>
      <c r="AN1103" s="19"/>
      <c r="AO1103" s="19"/>
      <c r="AP1103" s="19"/>
      <c r="AQ1103" s="19"/>
      <c r="AR1103" s="19"/>
      <c r="AS1103" s="19"/>
      <c r="AT1103" s="19"/>
      <c r="AU1103" s="19"/>
      <c r="AV1103" s="19"/>
      <c r="AW1103" s="19"/>
      <c r="AX1103" s="19"/>
    </row>
  </sheetData>
  <mergeCells count="6">
    <mergeCell ref="D5:I5"/>
    <mergeCell ref="K5:L5"/>
    <mergeCell ref="N5:Y5"/>
    <mergeCell ref="AA5:AD5"/>
    <mergeCell ref="AF5:AX5"/>
    <mergeCell ref="D2:AU2"/>
  </mergeCells>
  <pageMargins left="0.7" right="0.7" top="0.75" bottom="0.75" header="0.3" footer="0.3"/>
  <pageSetup paperSize="9" orientation="portrait" horizontalDpi="300" verticalDpi="300" r:id="rId2"/>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10.71" hidden="0" customWidth="1"/>
    <col min="8" max="8" width="10.71" hidden="0" customWidth="1"/>
    <col min="9" max="9" width="10.71" hidden="0" customWidth="1"/>
    <col min="10" max="10" width="2.2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10.71" hidden="0" customWidth="1"/>
    <col min="19" max="19" width="10.71" hidden="0" customWidth="1"/>
    <col min="20" max="20" width="10.71" hidden="0" customWidth="1"/>
    <col min="21" max="21" width="10.71" hidden="0" customWidth="1"/>
    <col min="22" max="22" width="10.71" hidden="0" customWidth="1"/>
    <col min="23" max="23" width="10.71" hidden="0" customWidth="1"/>
    <col min="24" max="24" width="10.71" hidden="0" customWidth="1"/>
    <col min="25" max="25" width="10.71" hidden="0" customWidth="1"/>
    <col min="26" max="26" width="2.2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10.71" hidden="0" customWidth="1"/>
    <col min="34" max="34" width="10.71" hidden="0" customWidth="1"/>
    <col min="35" max="35" width="10.7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10.71" hidden="0" customWidth="1"/>
    <col min="44" max="44" width="10.71" hidden="0" customWidth="1"/>
    <col min="45" max="45" width="10.71" hidden="0" customWidth="1"/>
    <col min="46" max="46" width="10.71" hidden="0" customWidth="1"/>
    <col min="47" max="47" width="10.71" hidden="0" customWidth="1"/>
    <col min="48" max="48" width="10.71" hidden="0" customWidth="1"/>
    <col min="49" max="49" width="10.71" hidden="0" customWidth="1"/>
    <col min="50" max="50" width="10.71" hidden="0" customWidth="1"/>
    <col min="51" max="51" width="2.21" hidden="0" customWidth="1"/>
  </cols>
  <sheetData>
    <row r="2" ht="40" customHeight="1">
      <c r="D2" s="16" t="s">
        <v>78</v>
      </c>
    </row>
    <row r="5" ht="30" customHeight="1">
      <c r="B5" s="17"/>
      <c r="C5" s="17"/>
      <c r="D5" s="17" t="s">
        <v>62</v>
      </c>
      <c r="E5" s="17"/>
      <c r="F5" s="17"/>
      <c r="G5" s="17"/>
      <c r="H5" s="17"/>
      <c r="I5" s="17"/>
      <c r="J5" s="17"/>
      <c r="K5" s="17" t="s">
        <v>63</v>
      </c>
      <c r="L5" s="17"/>
      <c r="M5" s="17"/>
      <c r="N5" s="17" t="s">
        <v>64</v>
      </c>
      <c r="O5" s="17"/>
      <c r="P5" s="17"/>
      <c r="Q5" s="17"/>
      <c r="R5" s="17"/>
      <c r="S5" s="17"/>
      <c r="T5" s="17"/>
      <c r="U5" s="17"/>
      <c r="V5" s="17"/>
      <c r="W5" s="17"/>
      <c r="X5" s="17"/>
      <c r="Y5" s="17"/>
      <c r="Z5" s="17"/>
      <c r="AA5" s="17" t="s">
        <v>65</v>
      </c>
      <c r="AB5" s="17"/>
      <c r="AC5" s="17"/>
      <c r="AD5" s="17"/>
      <c r="AE5" s="17"/>
      <c r="AF5" s="17" t="s">
        <v>66</v>
      </c>
      <c r="AG5" s="17"/>
      <c r="AH5" s="17"/>
      <c r="AI5" s="17"/>
      <c r="AJ5" s="17"/>
      <c r="AK5" s="17"/>
      <c r="AL5" s="17"/>
      <c r="AM5" s="17"/>
      <c r="AN5" s="17"/>
      <c r="AO5" s="17"/>
      <c r="AP5" s="17"/>
      <c r="AQ5" s="17"/>
      <c r="AR5" s="17"/>
      <c r="AS5" s="17"/>
      <c r="AT5" s="17"/>
      <c r="AU5" s="17"/>
      <c r="AV5" s="17"/>
      <c r="AW5" s="17"/>
      <c r="AX5" s="17"/>
    </row>
    <row r="6">
      <c r="B6" t="s">
        <v>15</v>
      </c>
      <c r="C6" s="10" t="s">
        <v>16</v>
      </c>
      <c r="D6" s="13" t="s">
        <v>17</v>
      </c>
      <c r="E6" s="13" t="s">
        <v>18</v>
      </c>
      <c r="F6" s="13" t="s">
        <v>19</v>
      </c>
      <c r="G6" s="13" t="s">
        <v>20</v>
      </c>
      <c r="H6" s="13" t="s">
        <v>21</v>
      </c>
      <c r="I6" s="13" t="s">
        <v>22</v>
      </c>
      <c r="K6" s="13" t="s">
        <v>25</v>
      </c>
      <c r="L6" s="13" t="s">
        <v>26</v>
      </c>
      <c r="N6" s="13" t="s">
        <v>27</v>
      </c>
      <c r="O6" s="13" t="s">
        <v>28</v>
      </c>
      <c r="P6" s="13" t="s">
        <v>29</v>
      </c>
      <c r="Q6" s="13" t="s">
        <v>30</v>
      </c>
      <c r="R6" s="13" t="s">
        <v>31</v>
      </c>
      <c r="S6" s="13" t="s">
        <v>32</v>
      </c>
      <c r="T6" s="13" t="s">
        <v>33</v>
      </c>
      <c r="U6" s="13" t="s">
        <v>34</v>
      </c>
      <c r="V6" s="13" t="s">
        <v>35</v>
      </c>
      <c r="W6" s="13" t="s">
        <v>36</v>
      </c>
      <c r="X6" s="13" t="s">
        <v>37</v>
      </c>
      <c r="Y6" s="13" t="s">
        <v>38</v>
      </c>
      <c r="AA6" s="13" t="s">
        <v>39</v>
      </c>
      <c r="AB6" s="13" t="s">
        <v>40</v>
      </c>
      <c r="AC6" s="13" t="s">
        <v>41</v>
      </c>
      <c r="AD6" s="13" t="s">
        <v>42</v>
      </c>
      <c r="AF6" s="13" t="s">
        <v>43</v>
      </c>
      <c r="AG6" s="13" t="s">
        <v>44</v>
      </c>
      <c r="AH6" s="13" t="s">
        <v>45</v>
      </c>
      <c r="AI6" s="13" t="s">
        <v>46</v>
      </c>
      <c r="AJ6" s="13" t="s">
        <v>47</v>
      </c>
      <c r="AK6" s="13" t="s">
        <v>48</v>
      </c>
      <c r="AL6" s="13" t="s">
        <v>49</v>
      </c>
      <c r="AM6" s="13" t="s">
        <v>50</v>
      </c>
      <c r="AN6" s="13" t="s">
        <v>51</v>
      </c>
      <c r="AO6" s="13" t="s">
        <v>52</v>
      </c>
      <c r="AP6" s="13" t="s">
        <v>53</v>
      </c>
      <c r="AQ6" s="13" t="s">
        <v>54</v>
      </c>
      <c r="AR6" s="13" t="s">
        <v>55</v>
      </c>
      <c r="AS6" s="13" t="s">
        <v>56</v>
      </c>
      <c r="AT6" s="13" t="s">
        <v>57</v>
      </c>
      <c r="AU6" s="13" t="s">
        <v>58</v>
      </c>
      <c r="AV6" s="13" t="s">
        <v>59</v>
      </c>
      <c r="AW6" s="13" t="s">
        <v>60</v>
      </c>
      <c r="AX6" s="13" t="s">
        <v>61</v>
      </c>
    </row>
    <row r="7" ht="30" customHeight="1">
      <c r="B7" s="11" t="s">
        <v>23</v>
      </c>
      <c r="C7" s="11" t="n">
        <v>2053</v>
      </c>
      <c r="D7" s="11" t="n">
        <v>282</v>
      </c>
      <c r="E7" s="11" t="n">
        <v>347</v>
      </c>
      <c r="F7" s="11" t="n">
        <v>347</v>
      </c>
      <c r="G7" s="11" t="n">
        <v>347</v>
      </c>
      <c r="H7" s="11" t="n">
        <v>295</v>
      </c>
      <c r="I7" s="11" t="n">
        <v>435</v>
      </c>
      <c r="J7" s="11"/>
      <c r="K7" s="11" t="n">
        <v>1018</v>
      </c>
      <c r="L7" s="11" t="n">
        <v>1034</v>
      </c>
      <c r="M7" s="11"/>
      <c r="N7" s="11" t="n">
        <v>284</v>
      </c>
      <c r="O7" s="11" t="n">
        <v>278</v>
      </c>
      <c r="P7" s="11" t="n">
        <v>169</v>
      </c>
      <c r="Q7" s="11" t="n">
        <v>188</v>
      </c>
      <c r="R7" s="11" t="n">
        <v>160</v>
      </c>
      <c r="S7" s="11" t="n">
        <v>187</v>
      </c>
      <c r="T7" s="11" t="n">
        <v>166</v>
      </c>
      <c r="U7" s="11" t="n">
        <v>87</v>
      </c>
      <c r="V7" s="11" t="n">
        <v>211</v>
      </c>
      <c r="W7" s="11" t="n">
        <v>174</v>
      </c>
      <c r="X7" s="11" t="n">
        <v>98</v>
      </c>
      <c r="Y7" s="11" t="n">
        <v>51</v>
      </c>
      <c r="Z7" s="11"/>
      <c r="AA7" s="11" t="n">
        <v>570</v>
      </c>
      <c r="AB7" s="11" t="n">
        <v>547</v>
      </c>
      <c r="AC7" s="11" t="n">
        <v>406</v>
      </c>
      <c r="AD7" s="11" t="n">
        <v>517</v>
      </c>
      <c r="AE7" s="11"/>
      <c r="AF7" s="11" t="n">
        <v>148</v>
      </c>
      <c r="AG7" s="11" t="n">
        <v>872</v>
      </c>
      <c r="AH7" s="11" t="n">
        <v>132</v>
      </c>
      <c r="AI7" s="11" t="n">
        <v>108</v>
      </c>
      <c r="AJ7" s="11" t="n">
        <v>65</v>
      </c>
      <c r="AK7" s="11" t="n">
        <v>65</v>
      </c>
      <c r="AL7" s="11" t="n">
        <v>139</v>
      </c>
      <c r="AM7" s="11" t="n">
        <v>2</v>
      </c>
      <c r="AN7" s="11" t="n">
        <v>139</v>
      </c>
      <c r="AO7" s="11" t="n">
        <v>159</v>
      </c>
      <c r="AP7" s="11" t="n">
        <v>39</v>
      </c>
      <c r="AQ7" s="11" t="n">
        <v>148</v>
      </c>
      <c r="AR7" s="11" t="n">
        <v>10</v>
      </c>
      <c r="AS7" s="11" t="n">
        <v>10</v>
      </c>
      <c r="AT7" s="11" t="n">
        <v>3</v>
      </c>
      <c r="AU7" s="11" t="n">
        <v>2</v>
      </c>
      <c r="AV7" s="11" t="n">
        <v>5</v>
      </c>
      <c r="AW7" s="11" t="n">
        <v>3</v>
      </c>
      <c r="AX7" s="11" t="n">
        <v>4</v>
      </c>
    </row>
    <row r="8" ht="30" customHeight="1">
      <c r="B8" s="12" t="s">
        <v>24</v>
      </c>
      <c r="C8" s="12" t="n">
        <v>2053</v>
      </c>
      <c r="D8" s="12" t="n">
        <v>284</v>
      </c>
      <c r="E8" s="12" t="n">
        <v>350</v>
      </c>
      <c r="F8" s="12" t="n">
        <v>349</v>
      </c>
      <c r="G8" s="12" t="n">
        <v>350</v>
      </c>
      <c r="H8" s="12" t="n">
        <v>289</v>
      </c>
      <c r="I8" s="12" t="n">
        <v>431</v>
      </c>
      <c r="J8" s="12"/>
      <c r="K8" s="12" t="n">
        <v>1013</v>
      </c>
      <c r="L8" s="12" t="n">
        <v>1039</v>
      </c>
      <c r="M8" s="12"/>
      <c r="N8" s="12" t="n">
        <v>287</v>
      </c>
      <c r="O8" s="12" t="n">
        <v>267</v>
      </c>
      <c r="P8" s="12" t="n">
        <v>164</v>
      </c>
      <c r="Q8" s="12" t="n">
        <v>185</v>
      </c>
      <c r="R8" s="12" t="n">
        <v>144</v>
      </c>
      <c r="S8" s="12" t="n">
        <v>185</v>
      </c>
      <c r="T8" s="12" t="n">
        <v>164</v>
      </c>
      <c r="U8" s="12" t="n">
        <v>82</v>
      </c>
      <c r="V8" s="12" t="n">
        <v>226</v>
      </c>
      <c r="W8" s="12" t="n">
        <v>185</v>
      </c>
      <c r="X8" s="12" t="n">
        <v>103</v>
      </c>
      <c r="Y8" s="12" t="n">
        <v>61</v>
      </c>
      <c r="Z8" s="12"/>
      <c r="AA8" s="12" t="n">
        <v>551</v>
      </c>
      <c r="AB8" s="12" t="n">
        <v>530</v>
      </c>
      <c r="AC8" s="12" t="n">
        <v>449</v>
      </c>
      <c r="AD8" s="12" t="n">
        <v>510</v>
      </c>
      <c r="AE8" s="12"/>
      <c r="AF8" s="12" t="n">
        <v>150</v>
      </c>
      <c r="AG8" s="12" t="n">
        <v>866</v>
      </c>
      <c r="AH8" s="12" t="n">
        <v>133</v>
      </c>
      <c r="AI8" s="12" t="n">
        <v>107</v>
      </c>
      <c r="AJ8" s="12" t="n">
        <v>66</v>
      </c>
      <c r="AK8" s="12" t="n">
        <v>64</v>
      </c>
      <c r="AL8" s="12" t="n">
        <v>140</v>
      </c>
      <c r="AM8" s="12" t="n">
        <v>2</v>
      </c>
      <c r="AN8" s="12" t="n">
        <v>140</v>
      </c>
      <c r="AO8" s="12" t="n">
        <v>160</v>
      </c>
      <c r="AP8" s="12" t="n">
        <v>39</v>
      </c>
      <c r="AQ8" s="12" t="n">
        <v>149</v>
      </c>
      <c r="AR8" s="12" t="n">
        <v>10</v>
      </c>
      <c r="AS8" s="12" t="n">
        <v>11</v>
      </c>
      <c r="AT8" s="12" t="n">
        <v>3</v>
      </c>
      <c r="AU8" s="12" t="n">
        <v>2</v>
      </c>
      <c r="AV8" s="12" t="n">
        <v>5</v>
      </c>
      <c r="AW8" s="12" t="n">
        <v>3</v>
      </c>
      <c r="AX8" s="12" t="n">
        <v>3</v>
      </c>
    </row>
    <row r="9">
      <c r="B9" s="20" t="s">
        <v>67</v>
      </c>
      <c r="C9" s="19" t="n">
        <v>0.623329640428976</v>
      </c>
      <c r="D9" s="19" t="n">
        <v>0.573642329011064</v>
      </c>
      <c r="E9" s="19" t="n">
        <v>0.642891526561493</v>
      </c>
      <c r="F9" s="19" t="n">
        <v>0.681017086865031</v>
      </c>
      <c r="G9" s="19" t="n">
        <v>0.693510283894331</v>
      </c>
      <c r="H9" s="19" t="n">
        <v>0.656866921237696</v>
      </c>
      <c r="I9" s="19" t="n">
        <v>0.513969146624433</v>
      </c>
      <c r="J9" s="19"/>
      <c r="K9" s="19" t="n">
        <v>0.599456011682235</v>
      </c>
      <c r="L9" s="19" t="n">
        <v>0.646244377426715</v>
      </c>
      <c r="M9" s="19"/>
      <c r="N9" s="19" t="n">
        <v>0.634162190437993</v>
      </c>
      <c r="O9" s="19" t="n">
        <v>0.587852641380118</v>
      </c>
      <c r="P9" s="19" t="n">
        <v>0.640020083944261</v>
      </c>
      <c r="Q9" s="19" t="n">
        <v>0.619019056197635</v>
      </c>
      <c r="R9" s="19" t="n">
        <v>0.625046367035075</v>
      </c>
      <c r="S9" s="19" t="n">
        <v>0.607400813930397</v>
      </c>
      <c r="T9" s="19" t="n">
        <v>0.571438978173514</v>
      </c>
      <c r="U9" s="19" t="n">
        <v>0.537551815480748</v>
      </c>
      <c r="V9" s="19" t="n">
        <v>0.642964310125531</v>
      </c>
      <c r="W9" s="19" t="n">
        <v>0.645573200234093</v>
      </c>
      <c r="X9" s="19" t="n">
        <v>0.679407587142503</v>
      </c>
      <c r="Y9" s="19" t="n">
        <v>0.760010139283322</v>
      </c>
      <c r="Z9" s="19"/>
      <c r="AA9" s="19" t="n">
        <v>0.588286286542762</v>
      </c>
      <c r="AB9" s="19" t="n">
        <v>0.632189418890278</v>
      </c>
      <c r="AC9" s="19" t="n">
        <v>0.64047869572397</v>
      </c>
      <c r="AD9" s="19" t="n">
        <v>0.635168504606184</v>
      </c>
      <c r="AE9" s="19"/>
      <c r="AF9" s="19" t="n">
        <v>0.59357396179484</v>
      </c>
      <c r="AG9" s="19" t="n">
        <v>0.611444585539892</v>
      </c>
      <c r="AH9" s="19" t="n">
        <v>0.718578645221494</v>
      </c>
      <c r="AI9" s="19" t="n">
        <v>0.667617317385831</v>
      </c>
      <c r="AJ9" s="19" t="n">
        <v>0.519337543265284</v>
      </c>
      <c r="AK9" s="19" t="n">
        <v>0.686555919024027</v>
      </c>
      <c r="AL9" s="19" t="n">
        <v>0.608057447094411</v>
      </c>
      <c r="AM9" s="19" t="n">
        <v>1</v>
      </c>
      <c r="AN9" s="19" t="n">
        <v>0.632820086035369</v>
      </c>
      <c r="AO9" s="19" t="n">
        <v>0.643789493238026</v>
      </c>
      <c r="AP9" s="19" t="n">
        <v>0.657788784244446</v>
      </c>
      <c r="AQ9" s="19" t="n">
        <v>0.627129073837748</v>
      </c>
      <c r="AR9" s="19" t="n">
        <v>0.701253825172423</v>
      </c>
      <c r="AS9" s="19" t="n">
        <v>0.504078029820146</v>
      </c>
      <c r="AT9" s="19" t="n">
        <v>0.296096190633258</v>
      </c>
      <c r="AU9" s="19" t="n">
        <v>1</v>
      </c>
      <c r="AV9" s="19" t="n">
        <v>0.387566684837043</v>
      </c>
      <c r="AW9" s="19" t="n">
        <v>0</v>
      </c>
      <c r="AX9" s="19" t="n">
        <v>0.277914084528257</v>
      </c>
    </row>
    <row r="10">
      <c r="B10" s="20" t="s">
        <v>68</v>
      </c>
      <c r="C10" s="19" t="n">
        <v>0.4660688422451</v>
      </c>
      <c r="D10" s="19" t="n">
        <v>0.305360066112901</v>
      </c>
      <c r="E10" s="19" t="n">
        <v>0.290349971335403</v>
      </c>
      <c r="F10" s="19" t="n">
        <v>0.469533797783704</v>
      </c>
      <c r="G10" s="19" t="n">
        <v>0.509353882649629</v>
      </c>
      <c r="H10" s="19" t="n">
        <v>0.531641505583538</v>
      </c>
      <c r="I10" s="19" t="n">
        <v>0.632856702855173</v>
      </c>
      <c r="J10" s="19"/>
      <c r="K10" s="19" t="n">
        <v>0.488835565504134</v>
      </c>
      <c r="L10" s="19" t="n">
        <v>0.444319447505093</v>
      </c>
      <c r="M10" s="19"/>
      <c r="N10" s="19" t="n">
        <v>0.367070841318243</v>
      </c>
      <c r="O10" s="19" t="n">
        <v>0.506451761704104</v>
      </c>
      <c r="P10" s="19" t="n">
        <v>0.516271467550607</v>
      </c>
      <c r="Q10" s="19" t="n">
        <v>0.494954377653271</v>
      </c>
      <c r="R10" s="19" t="n">
        <v>0.432385974798327</v>
      </c>
      <c r="S10" s="19" t="n">
        <v>0.452857687025994</v>
      </c>
      <c r="T10" s="19" t="n">
        <v>0.538438877247063</v>
      </c>
      <c r="U10" s="19" t="n">
        <v>0.502338703276005</v>
      </c>
      <c r="V10" s="19" t="n">
        <v>0.468590128732713</v>
      </c>
      <c r="W10" s="19" t="n">
        <v>0.444069017609676</v>
      </c>
      <c r="X10" s="19" t="n">
        <v>0.519897858873999</v>
      </c>
      <c r="Y10" s="19" t="n">
        <v>0.375280353297319</v>
      </c>
      <c r="Z10" s="19"/>
      <c r="AA10" s="19" t="n">
        <v>0.41520101387518</v>
      </c>
      <c r="AB10" s="19" t="n">
        <v>0.482627590316569</v>
      </c>
      <c r="AC10" s="19" t="n">
        <v>0.484763627793112</v>
      </c>
      <c r="AD10" s="19" t="n">
        <v>0.493284973137086</v>
      </c>
      <c r="AE10" s="19"/>
      <c r="AF10" s="19" t="n">
        <v>0.34981008081338</v>
      </c>
      <c r="AG10" s="19" t="n">
        <v>0.578421016471977</v>
      </c>
      <c r="AH10" s="19" t="n">
        <v>0.396818868386769</v>
      </c>
      <c r="AI10" s="19" t="n">
        <v>0.235806909693259</v>
      </c>
      <c r="AJ10" s="19" t="n">
        <v>0.302992595048816</v>
      </c>
      <c r="AK10" s="19" t="n">
        <v>0.422032460328308</v>
      </c>
      <c r="AL10" s="19" t="n">
        <v>0.320905174582463</v>
      </c>
      <c r="AM10" s="19" t="n">
        <v>0</v>
      </c>
      <c r="AN10" s="19" t="n">
        <v>0.455524386216971</v>
      </c>
      <c r="AO10" s="19" t="n">
        <v>0.371825671401074</v>
      </c>
      <c r="AP10" s="19" t="n">
        <v>0.304793331341741</v>
      </c>
      <c r="AQ10" s="19" t="n">
        <v>0.570416670306052</v>
      </c>
      <c r="AR10" s="19" t="n">
        <v>0.600878345038249</v>
      </c>
      <c r="AS10" s="19" t="n">
        <v>0.211554792741133</v>
      </c>
      <c r="AT10" s="19" t="n">
        <v>0</v>
      </c>
      <c r="AU10" s="19" t="n">
        <v>0</v>
      </c>
      <c r="AV10" s="19" t="n">
        <v>0.416942204507905</v>
      </c>
      <c r="AW10" s="19" t="n">
        <v>0.705272611914786</v>
      </c>
      <c r="AX10" s="19" t="n">
        <v>0.277914084528257</v>
      </c>
    </row>
    <row r="11">
      <c r="B11" s="20" t="s">
        <v>69</v>
      </c>
      <c r="C11" s="19" t="n">
        <v>0.411347380678515</v>
      </c>
      <c r="D11" s="19" t="n">
        <v>0.377025056400647</v>
      </c>
      <c r="E11" s="19" t="n">
        <v>0.367181757445211</v>
      </c>
      <c r="F11" s="19" t="n">
        <v>0.358494765475586</v>
      </c>
      <c r="G11" s="19" t="n">
        <v>0.372949450334352</v>
      </c>
      <c r="H11" s="19" t="n">
        <v>0.462640714424975</v>
      </c>
      <c r="I11" s="19" t="n">
        <v>0.509466094239069</v>
      </c>
      <c r="J11" s="19"/>
      <c r="K11" s="19" t="n">
        <v>0.377589083034222</v>
      </c>
      <c r="L11" s="19" t="n">
        <v>0.443695820332664</v>
      </c>
      <c r="M11" s="19"/>
      <c r="N11" s="19" t="n">
        <v>0.304440219673593</v>
      </c>
      <c r="O11" s="19" t="n">
        <v>0.439477421336894</v>
      </c>
      <c r="P11" s="19" t="n">
        <v>0.45866004561692</v>
      </c>
      <c r="Q11" s="19" t="n">
        <v>0.432254262748964</v>
      </c>
      <c r="R11" s="19" t="n">
        <v>0.393572174125222</v>
      </c>
      <c r="S11" s="19" t="n">
        <v>0.346819729819352</v>
      </c>
      <c r="T11" s="19" t="n">
        <v>0.421655295722701</v>
      </c>
      <c r="U11" s="19" t="n">
        <v>0.333288740270282</v>
      </c>
      <c r="V11" s="19" t="n">
        <v>0.427984208194294</v>
      </c>
      <c r="W11" s="19" t="n">
        <v>0.497453481186073</v>
      </c>
      <c r="X11" s="19" t="n">
        <v>0.414597591916364</v>
      </c>
      <c r="Y11" s="19" t="n">
        <v>0.587230161709274</v>
      </c>
      <c r="Z11" s="19"/>
      <c r="AA11" s="19" t="n">
        <v>0.458050580641704</v>
      </c>
      <c r="AB11" s="19" t="n">
        <v>0.435595905032186</v>
      </c>
      <c r="AC11" s="19" t="n">
        <v>0.379459187338779</v>
      </c>
      <c r="AD11" s="19" t="n">
        <v>0.364630804026918</v>
      </c>
      <c r="AE11" s="19"/>
      <c r="AF11" s="19" t="n">
        <v>0.356176646042614</v>
      </c>
      <c r="AG11" s="19" t="n">
        <v>0.501769618642516</v>
      </c>
      <c r="AH11" s="19" t="n">
        <v>0.371732634034763</v>
      </c>
      <c r="AI11" s="19" t="n">
        <v>0.274575065681223</v>
      </c>
      <c r="AJ11" s="19" t="n">
        <v>0.26483635059821</v>
      </c>
      <c r="AK11" s="19" t="n">
        <v>0.322025633765502</v>
      </c>
      <c r="AL11" s="19" t="n">
        <v>0.383466719768503</v>
      </c>
      <c r="AM11" s="19" t="n">
        <v>0.534445761093102</v>
      </c>
      <c r="AN11" s="19" t="n">
        <v>0.314332615419588</v>
      </c>
      <c r="AO11" s="19" t="n">
        <v>0.425079775448589</v>
      </c>
      <c r="AP11" s="19" t="n">
        <v>0.405257794298585</v>
      </c>
      <c r="AQ11" s="19" t="n">
        <v>0.294785924409951</v>
      </c>
      <c r="AR11" s="19" t="n">
        <v>0.306185724066711</v>
      </c>
      <c r="AS11" s="19" t="n">
        <v>0.604753850389051</v>
      </c>
      <c r="AT11" s="19" t="n">
        <v>0.389102592068026</v>
      </c>
      <c r="AU11" s="19" t="n">
        <v>0</v>
      </c>
      <c r="AV11" s="19" t="n">
        <v>0.195491110655052</v>
      </c>
      <c r="AW11" s="19" t="n">
        <v>0.294727388085214</v>
      </c>
      <c r="AX11" s="19" t="n">
        <v>0.259244151683178</v>
      </c>
    </row>
    <row r="12">
      <c r="B12" s="20" t="s">
        <v>70</v>
      </c>
      <c r="C12" s="19" t="n">
        <v>0.386324912510876</v>
      </c>
      <c r="D12" s="19" t="n">
        <v>0.256765920557575</v>
      </c>
      <c r="E12" s="19" t="n">
        <v>0.305154814797683</v>
      </c>
      <c r="F12" s="19" t="n">
        <v>0.342136774386354</v>
      </c>
      <c r="G12" s="19" t="n">
        <v>0.407698189188843</v>
      </c>
      <c r="H12" s="19" t="n">
        <v>0.444102175163743</v>
      </c>
      <c r="I12" s="19" t="n">
        <v>0.517383810722949</v>
      </c>
      <c r="J12" s="19"/>
      <c r="K12" s="19" t="n">
        <v>0.422035361079091</v>
      </c>
      <c r="L12" s="19" t="n">
        <v>0.351878256624223</v>
      </c>
      <c r="M12" s="19"/>
      <c r="N12" s="19" t="n">
        <v>0.35206400133381</v>
      </c>
      <c r="O12" s="19" t="n">
        <v>0.3903026949402</v>
      </c>
      <c r="P12" s="19" t="n">
        <v>0.363338587606007</v>
      </c>
      <c r="Q12" s="19" t="n">
        <v>0.383501419952729</v>
      </c>
      <c r="R12" s="19" t="n">
        <v>0.461320589092681</v>
      </c>
      <c r="S12" s="19" t="n">
        <v>0.366888209772294</v>
      </c>
      <c r="T12" s="19" t="n">
        <v>0.342607348657648</v>
      </c>
      <c r="U12" s="19" t="n">
        <v>0.474215165813497</v>
      </c>
      <c r="V12" s="19" t="n">
        <v>0.404641091560018</v>
      </c>
      <c r="W12" s="19" t="n">
        <v>0.420424828698011</v>
      </c>
      <c r="X12" s="19" t="n">
        <v>0.408623283656207</v>
      </c>
      <c r="Y12" s="19" t="n">
        <v>0.27291148758388</v>
      </c>
      <c r="Z12" s="19"/>
      <c r="AA12" s="19" t="n">
        <v>0.454210221288259</v>
      </c>
      <c r="AB12" s="19" t="n">
        <v>0.424890517492598</v>
      </c>
      <c r="AC12" s="19" t="n">
        <v>0.307312740092764</v>
      </c>
      <c r="AD12" s="19" t="n">
        <v>0.344781156803932</v>
      </c>
      <c r="AE12" s="19"/>
      <c r="AF12" s="19" t="n">
        <v>0.219495915996718</v>
      </c>
      <c r="AG12" s="19" t="n">
        <v>0.457325374691529</v>
      </c>
      <c r="AH12" s="19" t="n">
        <v>0.374020932153472</v>
      </c>
      <c r="AI12" s="19" t="n">
        <v>0.342200096433026</v>
      </c>
      <c r="AJ12" s="19" t="n">
        <v>0.280198426682292</v>
      </c>
      <c r="AK12" s="19" t="n">
        <v>0.418238599374811</v>
      </c>
      <c r="AL12" s="19" t="n">
        <v>0.326560459407383</v>
      </c>
      <c r="AM12" s="19" t="n">
        <v>0.465554238906898</v>
      </c>
      <c r="AN12" s="19" t="n">
        <v>0.370260044663646</v>
      </c>
      <c r="AO12" s="19" t="n">
        <v>0.315208876298838</v>
      </c>
      <c r="AP12" s="19" t="n">
        <v>0.306330626681739</v>
      </c>
      <c r="AQ12" s="19" t="n">
        <v>0.432037920957297</v>
      </c>
      <c r="AR12" s="19" t="n">
        <v>0.482690165286995</v>
      </c>
      <c r="AS12" s="19" t="n">
        <v>0.0957280519601972</v>
      </c>
      <c r="AT12" s="19" t="n">
        <v>0</v>
      </c>
      <c r="AU12" s="19" t="n">
        <v>0</v>
      </c>
      <c r="AV12" s="19" t="n">
        <v>0</v>
      </c>
      <c r="AW12" s="19" t="n">
        <v>0</v>
      </c>
      <c r="AX12" s="19" t="n">
        <v>0.479792883083338</v>
      </c>
    </row>
    <row r="13">
      <c r="B13" s="20" t="s">
        <v>71</v>
      </c>
      <c r="C13" s="19" t="n">
        <v>0.222096701722769</v>
      </c>
      <c r="D13" s="19" t="n">
        <v>0.305486968284524</v>
      </c>
      <c r="E13" s="19" t="n">
        <v>0.327515883863871</v>
      </c>
      <c r="F13" s="19" t="n">
        <v>0.249932084670861</v>
      </c>
      <c r="G13" s="19" t="n">
        <v>0.19555434468271</v>
      </c>
      <c r="H13" s="19" t="n">
        <v>0.140701324233588</v>
      </c>
      <c r="I13" s="19" t="n">
        <v>0.135059625360247</v>
      </c>
      <c r="J13" s="19"/>
      <c r="K13" s="19" t="n">
        <v>0.214603044755638</v>
      </c>
      <c r="L13" s="19" t="n">
        <v>0.228654190734576</v>
      </c>
      <c r="M13" s="19"/>
      <c r="N13" s="19" t="n">
        <v>0.327660500547038</v>
      </c>
      <c r="O13" s="19" t="n">
        <v>0.201495007214011</v>
      </c>
      <c r="P13" s="19" t="n">
        <v>0.239092723171051</v>
      </c>
      <c r="Q13" s="19" t="n">
        <v>0.183165155991412</v>
      </c>
      <c r="R13" s="19" t="n">
        <v>0.204832676398048</v>
      </c>
      <c r="S13" s="19" t="n">
        <v>0.256531025991892</v>
      </c>
      <c r="T13" s="19" t="n">
        <v>0.185569177508248</v>
      </c>
      <c r="U13" s="19" t="n">
        <v>0.151712675985299</v>
      </c>
      <c r="V13" s="19" t="n">
        <v>0.233649718901265</v>
      </c>
      <c r="W13" s="19" t="n">
        <v>0.170713226932402</v>
      </c>
      <c r="X13" s="19" t="n">
        <v>0.124901146204471</v>
      </c>
      <c r="Y13" s="19" t="n">
        <v>0.294207641334308</v>
      </c>
      <c r="Z13" s="19"/>
      <c r="AA13" s="19" t="n">
        <v>0.208253463797146</v>
      </c>
      <c r="AB13" s="19" t="n">
        <v>0.194239194554091</v>
      </c>
      <c r="AC13" s="19" t="n">
        <v>0.234884047431283</v>
      </c>
      <c r="AD13" s="19" t="n">
        <v>0.256546752917396</v>
      </c>
      <c r="AE13" s="19"/>
      <c r="AF13" s="19" t="n">
        <v>0.312136897951092</v>
      </c>
      <c r="AG13" s="19" t="n">
        <v>0.142994464934728</v>
      </c>
      <c r="AH13" s="19" t="n">
        <v>0.182782537252809</v>
      </c>
      <c r="AI13" s="19" t="n">
        <v>0.328515051705255</v>
      </c>
      <c r="AJ13" s="19" t="n">
        <v>0.235756519620342</v>
      </c>
      <c r="AK13" s="19" t="n">
        <v>0.275301696986281</v>
      </c>
      <c r="AL13" s="19" t="n">
        <v>0.333091993952101</v>
      </c>
      <c r="AM13" s="19" t="n">
        <v>0</v>
      </c>
      <c r="AN13" s="19" t="n">
        <v>0.250579690988241</v>
      </c>
      <c r="AO13" s="19" t="n">
        <v>0.284490009002834</v>
      </c>
      <c r="AP13" s="19" t="n">
        <v>0.495317470861581</v>
      </c>
      <c r="AQ13" s="19" t="n">
        <v>0.218526068266323</v>
      </c>
      <c r="AR13" s="19" t="n">
        <v>0.394907602353455</v>
      </c>
      <c r="AS13" s="19" t="n">
        <v>0.294985853966598</v>
      </c>
      <c r="AT13" s="19" t="n">
        <v>0.389102592068026</v>
      </c>
      <c r="AU13" s="19" t="n">
        <v>0</v>
      </c>
      <c r="AV13" s="19" t="n">
        <v>0.425333372107052</v>
      </c>
      <c r="AW13" s="19" t="n">
        <v>1</v>
      </c>
      <c r="AX13" s="19" t="n">
        <v>0</v>
      </c>
    </row>
    <row r="14">
      <c r="B14" s="20" t="s">
        <v>72</v>
      </c>
      <c r="C14" s="19" t="n">
        <v>0.2207708475667</v>
      </c>
      <c r="D14" s="19" t="n">
        <v>0.265105327343108</v>
      </c>
      <c r="E14" s="19" t="n">
        <v>0.199346602921504</v>
      </c>
      <c r="F14" s="19" t="n">
        <v>0.24943270146108</v>
      </c>
      <c r="G14" s="19" t="n">
        <v>0.224081425125385</v>
      </c>
      <c r="H14" s="19" t="n">
        <v>0.20335135782237</v>
      </c>
      <c r="I14" s="19" t="n">
        <v>0.194721855517938</v>
      </c>
      <c r="J14" s="19"/>
      <c r="K14" s="19" t="n">
        <v>0.200407849154153</v>
      </c>
      <c r="L14" s="19" t="n">
        <v>0.240837889680441</v>
      </c>
      <c r="M14" s="19"/>
      <c r="N14" s="19" t="n">
        <v>0.277368135637561</v>
      </c>
      <c r="O14" s="19" t="n">
        <v>0.188687655534008</v>
      </c>
      <c r="P14" s="19" t="n">
        <v>0.219446385610833</v>
      </c>
      <c r="Q14" s="19" t="n">
        <v>0.177684207272731</v>
      </c>
      <c r="R14" s="19" t="n">
        <v>0.221580058321775</v>
      </c>
      <c r="S14" s="19" t="n">
        <v>0.267969276403835</v>
      </c>
      <c r="T14" s="19" t="n">
        <v>0.197471180626972</v>
      </c>
      <c r="U14" s="19" t="n">
        <v>0.302487934964889</v>
      </c>
      <c r="V14" s="19" t="n">
        <v>0.201119757985151</v>
      </c>
      <c r="W14" s="19" t="n">
        <v>0.198694427861093</v>
      </c>
      <c r="X14" s="19" t="n">
        <v>0.218576078429231</v>
      </c>
      <c r="Y14" s="19" t="n">
        <v>0.180344800284075</v>
      </c>
      <c r="Z14" s="19"/>
      <c r="AA14" s="19" t="n">
        <v>0.193120685387939</v>
      </c>
      <c r="AB14" s="19" t="n">
        <v>0.219558071038726</v>
      </c>
      <c r="AC14" s="19" t="n">
        <v>0.234822093183329</v>
      </c>
      <c r="AD14" s="19" t="n">
        <v>0.243289810795763</v>
      </c>
      <c r="AE14" s="19"/>
      <c r="AF14" s="19" t="n">
        <v>0.2169708160185</v>
      </c>
      <c r="AG14" s="19" t="n">
        <v>0.196458195613198</v>
      </c>
      <c r="AH14" s="19" t="n">
        <v>0.188556537646723</v>
      </c>
      <c r="AI14" s="19" t="n">
        <v>0.312417592973919</v>
      </c>
      <c r="AJ14" s="19" t="n">
        <v>0.227922189481371</v>
      </c>
      <c r="AK14" s="19" t="n">
        <v>0.293527178507142</v>
      </c>
      <c r="AL14" s="19" t="n">
        <v>0.24966134937505</v>
      </c>
      <c r="AM14" s="19" t="n">
        <v>0</v>
      </c>
      <c r="AN14" s="19" t="n">
        <v>0.2686455729383</v>
      </c>
      <c r="AO14" s="19" t="n">
        <v>0.199018580071477</v>
      </c>
      <c r="AP14" s="19" t="n">
        <v>0.179894736467646</v>
      </c>
      <c r="AQ14" s="19" t="n">
        <v>0.227745969051392</v>
      </c>
      <c r="AR14" s="19" t="n">
        <v>0.309427277459127</v>
      </c>
      <c r="AS14" s="19" t="n">
        <v>0.0777789944370755</v>
      </c>
      <c r="AT14" s="19" t="n">
        <v>0.610897407931974</v>
      </c>
      <c r="AU14" s="19" t="n">
        <v>1</v>
      </c>
      <c r="AV14" s="19" t="n">
        <v>0.228232715694206</v>
      </c>
      <c r="AW14" s="19" t="n">
        <v>0.705272611914786</v>
      </c>
      <c r="AX14" s="19" t="n">
        <v>0.462841763788565</v>
      </c>
    </row>
    <row r="15">
      <c r="B15" s="20" t="s">
        <v>73</v>
      </c>
      <c r="C15" s="19" t="n">
        <v>0.193134891414533</v>
      </c>
      <c r="D15" s="19" t="n">
        <v>0.19485441646103</v>
      </c>
      <c r="E15" s="19" t="n">
        <v>0.18530092521173</v>
      </c>
      <c r="F15" s="19" t="n">
        <v>0.175235184799307</v>
      </c>
      <c r="G15" s="19" t="n">
        <v>0.162487966047253</v>
      </c>
      <c r="H15" s="19" t="n">
        <v>0.21551423698213</v>
      </c>
      <c r="I15" s="19" t="n">
        <v>0.222751455098924</v>
      </c>
      <c r="J15" s="19"/>
      <c r="K15" s="19" t="n">
        <v>0.218382757836008</v>
      </c>
      <c r="L15" s="19" t="n">
        <v>0.168703513660765</v>
      </c>
      <c r="M15" s="19"/>
      <c r="N15" s="19" t="n">
        <v>0.188455164693933</v>
      </c>
      <c r="O15" s="19" t="n">
        <v>0.247413849730806</v>
      </c>
      <c r="P15" s="19" t="n">
        <v>0.171773447818627</v>
      </c>
      <c r="Q15" s="19" t="n">
        <v>0.18377966024645</v>
      </c>
      <c r="R15" s="19" t="n">
        <v>0.20959528195598</v>
      </c>
      <c r="S15" s="19" t="n">
        <v>0.190786189555266</v>
      </c>
      <c r="T15" s="19" t="n">
        <v>0.205618814964516</v>
      </c>
      <c r="U15" s="19" t="n">
        <v>0.22543719566951</v>
      </c>
      <c r="V15" s="19" t="n">
        <v>0.152914146196421</v>
      </c>
      <c r="W15" s="19" t="n">
        <v>0.178398217294162</v>
      </c>
      <c r="X15" s="19" t="n">
        <v>0.199181730851655</v>
      </c>
      <c r="Y15" s="19" t="n">
        <v>0.138179970368344</v>
      </c>
      <c r="Z15" s="19"/>
      <c r="AA15" s="19" t="n">
        <v>0.229775835807854</v>
      </c>
      <c r="AB15" s="19" t="n">
        <v>0.18668571933099</v>
      </c>
      <c r="AC15" s="19" t="n">
        <v>0.164120636622987</v>
      </c>
      <c r="AD15" s="19" t="n">
        <v>0.184939317207601</v>
      </c>
      <c r="AE15" s="19"/>
      <c r="AF15" s="19" t="n">
        <v>0.207459710089308</v>
      </c>
      <c r="AG15" s="19" t="n">
        <v>0.201257261841755</v>
      </c>
      <c r="AH15" s="19" t="n">
        <v>0.188418292171449</v>
      </c>
      <c r="AI15" s="19" t="n">
        <v>0.150893519245373</v>
      </c>
      <c r="AJ15" s="19" t="n">
        <v>0.169032560638613</v>
      </c>
      <c r="AK15" s="19" t="n">
        <v>0.138760708850928</v>
      </c>
      <c r="AL15" s="19" t="n">
        <v>0.216207944183301</v>
      </c>
      <c r="AM15" s="19" t="n">
        <v>0</v>
      </c>
      <c r="AN15" s="19" t="n">
        <v>0.211429256004064</v>
      </c>
      <c r="AO15" s="19" t="n">
        <v>0.180893857404061</v>
      </c>
      <c r="AP15" s="19" t="n">
        <v>0.150995739001121</v>
      </c>
      <c r="AQ15" s="19" t="n">
        <v>0.16997617884709</v>
      </c>
      <c r="AR15" s="19" t="n">
        <v>0.100638579105013</v>
      </c>
      <c r="AS15" s="19" t="n">
        <v>0.198059213325665</v>
      </c>
      <c r="AT15" s="19" t="n">
        <v>0.703903809366742</v>
      </c>
      <c r="AU15" s="19" t="n">
        <v>0</v>
      </c>
      <c r="AV15" s="19" t="n">
        <v>0.415332658750111</v>
      </c>
      <c r="AW15" s="19" t="n">
        <v>0</v>
      </c>
      <c r="AX15" s="19" t="n">
        <v>0.77945126859984</v>
      </c>
    </row>
    <row r="16">
      <c r="B16" s="20" t="s">
        <v>74</v>
      </c>
      <c r="C16" s="19" t="n">
        <v>0.174042861117234</v>
      </c>
      <c r="D16" s="19" t="n">
        <v>0.173944642343714</v>
      </c>
      <c r="E16" s="19" t="n">
        <v>0.20566315483712</v>
      </c>
      <c r="F16" s="19" t="n">
        <v>0.15192923907807</v>
      </c>
      <c r="G16" s="19" t="n">
        <v>0.161533341575232</v>
      </c>
      <c r="H16" s="19" t="n">
        <v>0.177171289715819</v>
      </c>
      <c r="I16" s="19" t="n">
        <v>0.174393166482749</v>
      </c>
      <c r="J16" s="19"/>
      <c r="K16" s="19" t="n">
        <v>0.182778189758246</v>
      </c>
      <c r="L16" s="19" t="n">
        <v>0.165693264833794</v>
      </c>
      <c r="M16" s="19"/>
      <c r="N16" s="19" t="n">
        <v>0.209776881731617</v>
      </c>
      <c r="O16" s="19" t="n">
        <v>0.204303388890463</v>
      </c>
      <c r="P16" s="19" t="n">
        <v>0.140992597395693</v>
      </c>
      <c r="Q16" s="19" t="n">
        <v>0.205977608597252</v>
      </c>
      <c r="R16" s="19" t="n">
        <v>0.1298958200076</v>
      </c>
      <c r="S16" s="19" t="n">
        <v>0.181505480705016</v>
      </c>
      <c r="T16" s="19" t="n">
        <v>0.167923360209625</v>
      </c>
      <c r="U16" s="19" t="n">
        <v>0.104109209848464</v>
      </c>
      <c r="V16" s="19" t="n">
        <v>0.156882171994761</v>
      </c>
      <c r="W16" s="19" t="n">
        <v>0.166033100582284</v>
      </c>
      <c r="X16" s="19" t="n">
        <v>0.187321767519627</v>
      </c>
      <c r="Y16" s="19" t="n">
        <v>0.122961686286424</v>
      </c>
      <c r="Z16" s="19"/>
      <c r="AA16" s="19" t="n">
        <v>0.206977324739037</v>
      </c>
      <c r="AB16" s="19" t="n">
        <v>0.17066653071753</v>
      </c>
      <c r="AC16" s="19" t="n">
        <v>0.183796982957013</v>
      </c>
      <c r="AD16" s="19" t="n">
        <v>0.129719446548897</v>
      </c>
      <c r="AE16" s="19"/>
      <c r="AF16" s="19" t="n">
        <v>0.212284991997951</v>
      </c>
      <c r="AG16" s="19" t="n">
        <v>0.162031884191054</v>
      </c>
      <c r="AH16" s="19" t="n">
        <v>0.287990851744598</v>
      </c>
      <c r="AI16" s="19" t="n">
        <v>0.181312437422359</v>
      </c>
      <c r="AJ16" s="19" t="n">
        <v>0.153713649105313</v>
      </c>
      <c r="AK16" s="19" t="n">
        <v>0.192552276572839</v>
      </c>
      <c r="AL16" s="19" t="n">
        <v>0.158327505022145</v>
      </c>
      <c r="AM16" s="19" t="n">
        <v>0</v>
      </c>
      <c r="AN16" s="19" t="n">
        <v>0.152391647190365</v>
      </c>
      <c r="AO16" s="19" t="n">
        <v>0.16427339194352</v>
      </c>
      <c r="AP16" s="19" t="n">
        <v>0.126400344027974</v>
      </c>
      <c r="AQ16" s="19" t="n">
        <v>0.107379851998136</v>
      </c>
      <c r="AR16" s="19" t="n">
        <v>0.104018481518027</v>
      </c>
      <c r="AS16" s="19" t="n">
        <v>0.618734605618564</v>
      </c>
      <c r="AT16" s="19" t="n">
        <v>0.610897407931974</v>
      </c>
      <c r="AU16" s="19" t="n">
        <v>0</v>
      </c>
      <c r="AV16" s="19" t="n">
        <v>0.771767284305794</v>
      </c>
      <c r="AW16" s="19" t="n">
        <v>0.294727388085214</v>
      </c>
      <c r="AX16" s="19" t="n">
        <v>0</v>
      </c>
    </row>
    <row r="17">
      <c r="B17" s="20" t="s">
        <v>75</v>
      </c>
      <c r="C17" s="19" t="n">
        <v>0.088160655507637</v>
      </c>
      <c r="D17" s="19" t="n">
        <v>0.139442906256767</v>
      </c>
      <c r="E17" s="19" t="n">
        <v>0.142155349817038</v>
      </c>
      <c r="F17" s="19" t="n">
        <v>0.0903608036478311</v>
      </c>
      <c r="G17" s="19" t="n">
        <v>0.092165771047076</v>
      </c>
      <c r="H17" s="19" t="n">
        <v>0.033135933866746</v>
      </c>
      <c r="I17" s="19" t="n">
        <v>0.0423444010083987</v>
      </c>
      <c r="J17" s="19"/>
      <c r="K17" s="19" t="n">
        <v>0.0749516662066757</v>
      </c>
      <c r="L17" s="19" t="n">
        <v>0.101124660406515</v>
      </c>
      <c r="M17" s="19"/>
      <c r="N17" s="19" t="n">
        <v>0.0980420164574938</v>
      </c>
      <c r="O17" s="19" t="n">
        <v>0.0767852903583581</v>
      </c>
      <c r="P17" s="19" t="n">
        <v>0.0903934933269372</v>
      </c>
      <c r="Q17" s="19" t="n">
        <v>0.112291064030581</v>
      </c>
      <c r="R17" s="19" t="n">
        <v>0.0806811003356431</v>
      </c>
      <c r="S17" s="19" t="n">
        <v>0.11905095014174</v>
      </c>
      <c r="T17" s="19" t="n">
        <v>0.0815036214000022</v>
      </c>
      <c r="U17" s="19" t="n">
        <v>0.0935121633122055</v>
      </c>
      <c r="V17" s="19" t="n">
        <v>0.0621364260391209</v>
      </c>
      <c r="W17" s="19" t="n">
        <v>0.0811177284487939</v>
      </c>
      <c r="X17" s="19" t="n">
        <v>0.0700877050162335</v>
      </c>
      <c r="Y17" s="19" t="n">
        <v>0.0952329634661859</v>
      </c>
      <c r="Z17" s="19"/>
      <c r="AA17" s="19" t="n">
        <v>0.10536119443799</v>
      </c>
      <c r="AB17" s="19" t="n">
        <v>0.0545059138733182</v>
      </c>
      <c r="AC17" s="19" t="n">
        <v>0.104560081822077</v>
      </c>
      <c r="AD17" s="19" t="n">
        <v>0.0885527729448805</v>
      </c>
      <c r="AE17" s="19"/>
      <c r="AF17" s="19" t="n">
        <v>0.149111611246483</v>
      </c>
      <c r="AG17" s="19" t="n">
        <v>0.0512892488605245</v>
      </c>
      <c r="AH17" s="19" t="n">
        <v>0.0817048361136185</v>
      </c>
      <c r="AI17" s="19" t="n">
        <v>0.0912332463029022</v>
      </c>
      <c r="AJ17" s="19" t="n">
        <v>0.184348011907591</v>
      </c>
      <c r="AK17" s="19" t="n">
        <v>0.0721673340872758</v>
      </c>
      <c r="AL17" s="19" t="n">
        <v>0.129356440893322</v>
      </c>
      <c r="AM17" s="19" t="n">
        <v>0.534445761093102</v>
      </c>
      <c r="AN17" s="19" t="n">
        <v>0.138086862234443</v>
      </c>
      <c r="AO17" s="19" t="n">
        <v>0.10060935930487</v>
      </c>
      <c r="AP17" s="19" t="n">
        <v>0.137170254892212</v>
      </c>
      <c r="AQ17" s="19" t="n">
        <v>0.0716262128363886</v>
      </c>
      <c r="AR17" s="19" t="n">
        <v>0</v>
      </c>
      <c r="AS17" s="19" t="n">
        <v>0.306605890738974</v>
      </c>
      <c r="AT17" s="19" t="n">
        <v>0</v>
      </c>
      <c r="AU17" s="19" t="n">
        <v>1</v>
      </c>
      <c r="AV17" s="19" t="n">
        <v>0</v>
      </c>
      <c r="AW17" s="19" t="n">
        <v>0</v>
      </c>
      <c r="AX17" s="19" t="n">
        <v>0.242293032388405</v>
      </c>
    </row>
    <row r="18">
      <c r="B18" s="20" t="s">
        <v>76</v>
      </c>
      <c r="C18" s="19" t="n">
        <v>0.00530700196801506</v>
      </c>
      <c r="D18" s="19" t="n">
        <v>0.0138442197609892</v>
      </c>
      <c r="E18" s="19" t="n">
        <v>0.0088389646058249</v>
      </c>
      <c r="F18" s="19" t="n">
        <v>0.00859274769828221</v>
      </c>
      <c r="G18" s="19" t="n">
        <v>0.00248257886078119</v>
      </c>
      <c r="H18" s="19" t="n">
        <v>0</v>
      </c>
      <c r="I18" s="19" t="n">
        <v>0</v>
      </c>
      <c r="J18" s="19"/>
      <c r="K18" s="19" t="n">
        <v>0.00482145407112559</v>
      </c>
      <c r="L18" s="19" t="n">
        <v>0.00578553411699675</v>
      </c>
      <c r="M18" s="19"/>
      <c r="N18" s="19" t="n">
        <v>0.00393501996073025</v>
      </c>
      <c r="O18" s="19" t="n">
        <v>0</v>
      </c>
      <c r="P18" s="19" t="n">
        <v>0</v>
      </c>
      <c r="Q18" s="19" t="n">
        <v>0</v>
      </c>
      <c r="R18" s="19" t="n">
        <v>0.0180718492853163</v>
      </c>
      <c r="S18" s="19" t="n">
        <v>0.00590590662777956</v>
      </c>
      <c r="T18" s="19" t="n">
        <v>0.0118472735025537</v>
      </c>
      <c r="U18" s="19" t="n">
        <v>0.0112173755904383</v>
      </c>
      <c r="V18" s="19" t="n">
        <v>0.00960014651457939</v>
      </c>
      <c r="W18" s="19" t="n">
        <v>0.00561323288863768</v>
      </c>
      <c r="X18" s="19" t="n">
        <v>0</v>
      </c>
      <c r="Y18" s="19" t="n">
        <v>0</v>
      </c>
      <c r="Z18" s="19"/>
      <c r="AA18" s="19" t="n">
        <v>0.00161156662600665</v>
      </c>
      <c r="AB18" s="19" t="n">
        <v>0.00693519894799716</v>
      </c>
      <c r="AC18" s="19" t="n">
        <v>0.00735065044019081</v>
      </c>
      <c r="AD18" s="19" t="n">
        <v>0.00390752671195854</v>
      </c>
      <c r="AE18" s="19"/>
      <c r="AF18" s="19" t="n">
        <v>0.0059043218689427</v>
      </c>
      <c r="AG18" s="19" t="n">
        <v>0.00200303608725902</v>
      </c>
      <c r="AH18" s="19" t="n">
        <v>0.00783364928367885</v>
      </c>
      <c r="AI18" s="19" t="n">
        <v>0</v>
      </c>
      <c r="AJ18" s="19" t="n">
        <v>0.0297505182271236</v>
      </c>
      <c r="AK18" s="19" t="n">
        <v>0</v>
      </c>
      <c r="AL18" s="19" t="n">
        <v>0.00604357689243296</v>
      </c>
      <c r="AM18" s="19" t="n">
        <v>0</v>
      </c>
      <c r="AN18" s="19" t="n">
        <v>0</v>
      </c>
      <c r="AO18" s="19" t="n">
        <v>0.0138322563327055</v>
      </c>
      <c r="AP18" s="19" t="n">
        <v>0.0291516560010116</v>
      </c>
      <c r="AQ18" s="19" t="n">
        <v>0.00734193431915097</v>
      </c>
      <c r="AR18" s="19" t="n">
        <v>0</v>
      </c>
      <c r="AS18" s="19" t="n">
        <v>0</v>
      </c>
      <c r="AT18" s="19" t="n">
        <v>0</v>
      </c>
      <c r="AU18" s="19" t="n">
        <v>0</v>
      </c>
      <c r="AV18" s="19" t="n">
        <v>0</v>
      </c>
      <c r="AW18" s="19" t="n">
        <v>0</v>
      </c>
      <c r="AX18" s="19" t="n">
        <v>0</v>
      </c>
    </row>
    <row r="19">
      <c r="B19" s="20" t="s">
        <v>77</v>
      </c>
      <c r="C19" s="21" t="n">
        <v>0.00999578765500765</v>
      </c>
      <c r="D19" s="21" t="n">
        <v>0.0264570526431149</v>
      </c>
      <c r="E19" s="21" t="n">
        <v>0.0176371157516652</v>
      </c>
      <c r="F19" s="21" t="n">
        <v>0.00905564619752058</v>
      </c>
      <c r="G19" s="21" t="n">
        <v>0.00273396909392847</v>
      </c>
      <c r="H19" s="21" t="n">
        <v>0.00939062537467812</v>
      </c>
      <c r="I19" s="21" t="n">
        <v>0</v>
      </c>
      <c r="J19" s="21"/>
      <c r="K19" s="21" t="n">
        <v>0.00691079910413523</v>
      </c>
      <c r="L19" s="21" t="n">
        <v>0.013013358508071</v>
      </c>
      <c r="M19" s="21"/>
      <c r="N19" s="21" t="n">
        <v>0.017810897941665</v>
      </c>
      <c r="O19" s="21" t="n">
        <v>0.00706797390420034</v>
      </c>
      <c r="P19" s="21" t="n">
        <v>0.0052356923646906</v>
      </c>
      <c r="Q19" s="21" t="n">
        <v>0</v>
      </c>
      <c r="R19" s="21" t="n">
        <v>0</v>
      </c>
      <c r="S19" s="21" t="n">
        <v>0.0106974708225245</v>
      </c>
      <c r="T19" s="21" t="n">
        <v>0.0230936296277405</v>
      </c>
      <c r="U19" s="21" t="n">
        <v>0.0207037336257816</v>
      </c>
      <c r="V19" s="21" t="n">
        <v>0.0131900534528774</v>
      </c>
      <c r="W19" s="21" t="n">
        <v>0.011991715352493</v>
      </c>
      <c r="X19" s="21" t="n">
        <v>0</v>
      </c>
      <c r="Y19" s="21" t="n">
        <v>0</v>
      </c>
      <c r="Z19" s="21"/>
      <c r="AA19" s="21" t="n">
        <v>0.00505275341450074</v>
      </c>
      <c r="AB19" s="21" t="n">
        <v>0.00535087397513448</v>
      </c>
      <c r="AC19" s="21" t="n">
        <v>0.00498934230086864</v>
      </c>
      <c r="AD19" s="21" t="n">
        <v>0.0227471478354972</v>
      </c>
      <c r="AE19" s="21"/>
      <c r="AF19" s="21" t="n">
        <v>0.00644492106341132</v>
      </c>
      <c r="AG19" s="21" t="n">
        <v>0.00336897709335397</v>
      </c>
      <c r="AH19" s="21" t="n">
        <v>0</v>
      </c>
      <c r="AI19" s="21" t="n">
        <v>0.0183376141603443</v>
      </c>
      <c r="AJ19" s="21" t="n">
        <v>0.093257015583625</v>
      </c>
      <c r="AK19" s="21" t="n">
        <v>0</v>
      </c>
      <c r="AL19" s="21" t="n">
        <v>0.0148769689016275</v>
      </c>
      <c r="AM19" s="21" t="n">
        <v>0</v>
      </c>
      <c r="AN19" s="21" t="n">
        <v>0</v>
      </c>
      <c r="AO19" s="21" t="n">
        <v>0.0158808398623277</v>
      </c>
      <c r="AP19" s="21" t="n">
        <v>0</v>
      </c>
      <c r="AQ19" s="21" t="n">
        <v>0.0263057019132566</v>
      </c>
      <c r="AR19" s="21" t="n">
        <v>0</v>
      </c>
      <c r="AS19" s="21" t="n">
        <v>0</v>
      </c>
      <c r="AT19" s="21" t="n">
        <v>0</v>
      </c>
      <c r="AU19" s="21" t="n">
        <v>0</v>
      </c>
      <c r="AV19" s="21" t="n">
        <v>0</v>
      </c>
      <c r="AW19" s="21" t="n">
        <v>0</v>
      </c>
      <c r="AX19" s="21" t="n">
        <v>0</v>
      </c>
    </row>
    <row r="20">
      <c r="B20" s="18"/>
    </row>
    <row r="21">
      <c r="B21" t="s">
        <v>80</v>
      </c>
    </row>
    <row r="22">
      <c r="B22" t="s">
        <v>81</v>
      </c>
    </row>
    <row r="24">
      <c r="B24" s="9" t="str">
        <f>=HYPERLINK("#'Contents'!A1", "Return to Contents")</f>
      </c>
    </row>
  </sheetData>
  <mergeCells count="6">
    <mergeCell ref="D5:I5"/>
    <mergeCell ref="K5:L5"/>
    <mergeCell ref="N5:Y5"/>
    <mergeCell ref="AA5:AD5"/>
    <mergeCell ref="AF5:AX5"/>
    <mergeCell ref="D2:AU2"/>
  </mergeCells>
  <pageMargins left="0.7" right="0.7" top="0.75" bottom="0.75" header="0.3" footer="0.3"/>
  <pageSetup paperSize="9" orientation="portrait" horizontalDpi="300" verticalDpi="300" r:id="rId2"/>
  <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20.71" hidden="0" customWidth="1"/>
    <col min="4" max="4" width="20.71" hidden="0" customWidth="1"/>
    <col min="5" max="5" width="20.71" hidden="0" customWidth="1"/>
    <col min="6" max="6" width="20.71" hidden="0" customWidth="1"/>
  </cols>
  <sheetData>
    <row r="2" ht="40" customHeight="1">
      <c r="D2" s="16" t="s">
        <v>90</v>
      </c>
    </row>
    <row r="6" ht="50" customHeight="1">
      <c r="B6" s="22" t="s">
        <v>15</v>
      </c>
      <c r="C6" s="22" t="s">
        <v>82</v>
      </c>
      <c r="D6" s="22" t="s">
        <v>83</v>
      </c>
      <c r="E6" s="22" t="s">
        <v>84</v>
      </c>
    </row>
    <row r="7">
      <c r="B7" s="20" t="s">
        <v>85</v>
      </c>
      <c r="C7" s="19" t="n">
        <v>0.112204271331075</v>
      </c>
      <c r="D7" s="19" t="n">
        <v>0.0746282282613746</v>
      </c>
      <c r="E7" s="19" t="n">
        <v>0.0813702779822369</v>
      </c>
    </row>
    <row r="8">
      <c r="B8" s="20" t="s">
        <v>86</v>
      </c>
      <c r="C8" s="19" t="n">
        <v>0.27598063470449</v>
      </c>
      <c r="D8" s="19" t="n">
        <v>0.164318168837099</v>
      </c>
      <c r="E8" s="19" t="n">
        <v>0.188994981875992</v>
      </c>
    </row>
    <row r="9">
      <c r="B9" s="20" t="s">
        <v>87</v>
      </c>
      <c r="C9" s="19" t="n">
        <v>0.277051599507552</v>
      </c>
      <c r="D9" s="19" t="n">
        <v>0.181340816930239</v>
      </c>
      <c r="E9" s="19" t="n">
        <v>0.245980516105374</v>
      </c>
    </row>
    <row r="10">
      <c r="B10" s="20" t="s">
        <v>88</v>
      </c>
      <c r="C10" s="19" t="n">
        <v>0.208121019896917</v>
      </c>
      <c r="D10" s="19" t="n">
        <v>0.30230486264087</v>
      </c>
      <c r="E10" s="19" t="n">
        <v>0.296182011889729</v>
      </c>
    </row>
    <row r="11">
      <c r="B11" s="20" t="s">
        <v>89</v>
      </c>
      <c r="C11" s="19" t="n">
        <v>0.110414304920587</v>
      </c>
      <c r="D11" s="19" t="n">
        <v>0.259929902900926</v>
      </c>
      <c r="E11" s="19" t="n">
        <v>0.169398098746135</v>
      </c>
    </row>
    <row r="12">
      <c r="B12" s="20" t="s">
        <v>77</v>
      </c>
      <c r="C12" s="19" t="n">
        <v>0.0162281696393801</v>
      </c>
      <c r="D12" s="19" t="n">
        <v>0.0174780204294916</v>
      </c>
      <c r="E12" s="19" t="n">
        <v>0.018074113400533</v>
      </c>
    </row>
    <row r="13">
      <c r="B13" s="18"/>
      <c r="C13" s="18"/>
      <c r="D13" s="18"/>
      <c r="E13" s="18"/>
    </row>
    <row r="14">
      <c r="B14" t="s">
        <v>80</v>
      </c>
    </row>
    <row r="15">
      <c r="B15" t="s">
        <v>81</v>
      </c>
    </row>
    <row r="19">
      <c r="B19" s="9" t="str">
        <f>=HYPERLINK("#'Contents'!A1", "Return to Contents")</f>
      </c>
    </row>
  </sheetData>
  <mergeCells count="1">
    <mergeCell ref="D2:F2"/>
  </mergeCells>
  <pageMargins left="0.7" right="0.7" top="0.75" bottom="0.75" header="0.3" footer="0.3"/>
  <pageSetup paperSize="9" orientation="portrait" horizontalDpi="300" verticalDpi="300" r:id="rId2"/>
  <drawing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10.71" hidden="0" customWidth="1"/>
    <col min="8" max="8" width="10.71" hidden="0" customWidth="1"/>
    <col min="9" max="9" width="10.71" hidden="0" customWidth="1"/>
    <col min="10" max="10" width="2.2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10.71" hidden="0" customWidth="1"/>
    <col min="19" max="19" width="10.71" hidden="0" customWidth="1"/>
    <col min="20" max="20" width="10.71" hidden="0" customWidth="1"/>
    <col min="21" max="21" width="10.71" hidden="0" customWidth="1"/>
    <col min="22" max="22" width="10.71" hidden="0" customWidth="1"/>
    <col min="23" max="23" width="10.71" hidden="0" customWidth="1"/>
    <col min="24" max="24" width="10.71" hidden="0" customWidth="1"/>
    <col min="25" max="25" width="10.71" hidden="0" customWidth="1"/>
    <col min="26" max="26" width="2.2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10.71" hidden="0" customWidth="1"/>
    <col min="34" max="34" width="10.71" hidden="0" customWidth="1"/>
    <col min="35" max="35" width="10.7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10.71" hidden="0" customWidth="1"/>
    <col min="44" max="44" width="10.71" hidden="0" customWidth="1"/>
    <col min="45" max="45" width="10.71" hidden="0" customWidth="1"/>
    <col min="46" max="46" width="10.71" hidden="0" customWidth="1"/>
    <col min="47" max="47" width="10.71" hidden="0" customWidth="1"/>
    <col min="48" max="48" width="10.71" hidden="0" customWidth="1"/>
    <col min="49" max="49" width="10.71" hidden="0" customWidth="1"/>
    <col min="50" max="50" width="10.71" hidden="0" customWidth="1"/>
    <col min="51" max="51" width="2.21" hidden="0" customWidth="1"/>
  </cols>
  <sheetData>
    <row r="2" ht="40" customHeight="1">
      <c r="D2" s="16" t="s">
        <v>91</v>
      </c>
    </row>
    <row r="5" ht="30" customHeight="1">
      <c r="B5" s="17"/>
      <c r="C5" s="17"/>
      <c r="D5" s="17" t="s">
        <v>62</v>
      </c>
      <c r="E5" s="17"/>
      <c r="F5" s="17"/>
      <c r="G5" s="17"/>
      <c r="H5" s="17"/>
      <c r="I5" s="17"/>
      <c r="J5" s="17"/>
      <c r="K5" s="17" t="s">
        <v>63</v>
      </c>
      <c r="L5" s="17"/>
      <c r="M5" s="17"/>
      <c r="N5" s="17" t="s">
        <v>64</v>
      </c>
      <c r="O5" s="17"/>
      <c r="P5" s="17"/>
      <c r="Q5" s="17"/>
      <c r="R5" s="17"/>
      <c r="S5" s="17"/>
      <c r="T5" s="17"/>
      <c r="U5" s="17"/>
      <c r="V5" s="17"/>
      <c r="W5" s="17"/>
      <c r="X5" s="17"/>
      <c r="Y5" s="17"/>
      <c r="Z5" s="17"/>
      <c r="AA5" s="17" t="s">
        <v>65</v>
      </c>
      <c r="AB5" s="17"/>
      <c r="AC5" s="17"/>
      <c r="AD5" s="17"/>
      <c r="AE5" s="17"/>
      <c r="AF5" s="17" t="s">
        <v>66</v>
      </c>
      <c r="AG5" s="17"/>
      <c r="AH5" s="17"/>
      <c r="AI5" s="17"/>
      <c r="AJ5" s="17"/>
      <c r="AK5" s="17"/>
      <c r="AL5" s="17"/>
      <c r="AM5" s="17"/>
      <c r="AN5" s="17"/>
      <c r="AO5" s="17"/>
      <c r="AP5" s="17"/>
      <c r="AQ5" s="17"/>
      <c r="AR5" s="17"/>
      <c r="AS5" s="17"/>
      <c r="AT5" s="17"/>
      <c r="AU5" s="17"/>
      <c r="AV5" s="17"/>
      <c r="AW5" s="17"/>
      <c r="AX5" s="17"/>
    </row>
    <row r="6">
      <c r="B6" t="s">
        <v>15</v>
      </c>
      <c r="C6" s="10" t="s">
        <v>16</v>
      </c>
      <c r="D6" s="13" t="s">
        <v>17</v>
      </c>
      <c r="E6" s="13" t="s">
        <v>18</v>
      </c>
      <c r="F6" s="13" t="s">
        <v>19</v>
      </c>
      <c r="G6" s="13" t="s">
        <v>20</v>
      </c>
      <c r="H6" s="13" t="s">
        <v>21</v>
      </c>
      <c r="I6" s="13" t="s">
        <v>22</v>
      </c>
      <c r="K6" s="13" t="s">
        <v>25</v>
      </c>
      <c r="L6" s="13" t="s">
        <v>26</v>
      </c>
      <c r="N6" s="13" t="s">
        <v>27</v>
      </c>
      <c r="O6" s="13" t="s">
        <v>28</v>
      </c>
      <c r="P6" s="13" t="s">
        <v>29</v>
      </c>
      <c r="Q6" s="13" t="s">
        <v>30</v>
      </c>
      <c r="R6" s="13" t="s">
        <v>31</v>
      </c>
      <c r="S6" s="13" t="s">
        <v>32</v>
      </c>
      <c r="T6" s="13" t="s">
        <v>33</v>
      </c>
      <c r="U6" s="13" t="s">
        <v>34</v>
      </c>
      <c r="V6" s="13" t="s">
        <v>35</v>
      </c>
      <c r="W6" s="13" t="s">
        <v>36</v>
      </c>
      <c r="X6" s="13" t="s">
        <v>37</v>
      </c>
      <c r="Y6" s="13" t="s">
        <v>38</v>
      </c>
      <c r="AA6" s="13" t="s">
        <v>39</v>
      </c>
      <c r="AB6" s="13" t="s">
        <v>40</v>
      </c>
      <c r="AC6" s="13" t="s">
        <v>41</v>
      </c>
      <c r="AD6" s="13" t="s">
        <v>42</v>
      </c>
      <c r="AF6" s="13" t="s">
        <v>43</v>
      </c>
      <c r="AG6" s="13" t="s">
        <v>44</v>
      </c>
      <c r="AH6" s="13" t="s">
        <v>45</v>
      </c>
      <c r="AI6" s="13" t="s">
        <v>46</v>
      </c>
      <c r="AJ6" s="13" t="s">
        <v>47</v>
      </c>
      <c r="AK6" s="13" t="s">
        <v>48</v>
      </c>
      <c r="AL6" s="13" t="s">
        <v>49</v>
      </c>
      <c r="AM6" s="13" t="s">
        <v>50</v>
      </c>
      <c r="AN6" s="13" t="s">
        <v>51</v>
      </c>
      <c r="AO6" s="13" t="s">
        <v>52</v>
      </c>
      <c r="AP6" s="13" t="s">
        <v>53</v>
      </c>
      <c r="AQ6" s="13" t="s">
        <v>54</v>
      </c>
      <c r="AR6" s="13" t="s">
        <v>55</v>
      </c>
      <c r="AS6" s="13" t="s">
        <v>56</v>
      </c>
      <c r="AT6" s="13" t="s">
        <v>57</v>
      </c>
      <c r="AU6" s="13" t="s">
        <v>58</v>
      </c>
      <c r="AV6" s="13" t="s">
        <v>59</v>
      </c>
      <c r="AW6" s="13" t="s">
        <v>60</v>
      </c>
      <c r="AX6" s="13" t="s">
        <v>61</v>
      </c>
    </row>
    <row r="7" ht="30" customHeight="1">
      <c r="B7" s="11" t="s">
        <v>23</v>
      </c>
      <c r="C7" s="11" t="n">
        <v>2053</v>
      </c>
      <c r="D7" s="11" t="n">
        <v>282</v>
      </c>
      <c r="E7" s="11" t="n">
        <v>347</v>
      </c>
      <c r="F7" s="11" t="n">
        <v>347</v>
      </c>
      <c r="G7" s="11" t="n">
        <v>347</v>
      </c>
      <c r="H7" s="11" t="n">
        <v>295</v>
      </c>
      <c r="I7" s="11" t="n">
        <v>435</v>
      </c>
      <c r="J7" s="11"/>
      <c r="K7" s="11" t="n">
        <v>1018</v>
      </c>
      <c r="L7" s="11" t="n">
        <v>1034</v>
      </c>
      <c r="M7" s="11"/>
      <c r="N7" s="11" t="n">
        <v>284</v>
      </c>
      <c r="O7" s="11" t="n">
        <v>278</v>
      </c>
      <c r="P7" s="11" t="n">
        <v>169</v>
      </c>
      <c r="Q7" s="11" t="n">
        <v>188</v>
      </c>
      <c r="R7" s="11" t="n">
        <v>160</v>
      </c>
      <c r="S7" s="11" t="n">
        <v>187</v>
      </c>
      <c r="T7" s="11" t="n">
        <v>166</v>
      </c>
      <c r="U7" s="11" t="n">
        <v>87</v>
      </c>
      <c r="V7" s="11" t="n">
        <v>211</v>
      </c>
      <c r="W7" s="11" t="n">
        <v>174</v>
      </c>
      <c r="X7" s="11" t="n">
        <v>98</v>
      </c>
      <c r="Y7" s="11" t="n">
        <v>51</v>
      </c>
      <c r="Z7" s="11"/>
      <c r="AA7" s="11" t="n">
        <v>570</v>
      </c>
      <c r="AB7" s="11" t="n">
        <v>547</v>
      </c>
      <c r="AC7" s="11" t="n">
        <v>406</v>
      </c>
      <c r="AD7" s="11" t="n">
        <v>517</v>
      </c>
      <c r="AE7" s="11"/>
      <c r="AF7" s="11" t="n">
        <v>148</v>
      </c>
      <c r="AG7" s="11" t="n">
        <v>872</v>
      </c>
      <c r="AH7" s="11" t="n">
        <v>132</v>
      </c>
      <c r="AI7" s="11" t="n">
        <v>108</v>
      </c>
      <c r="AJ7" s="11" t="n">
        <v>65</v>
      </c>
      <c r="AK7" s="11" t="n">
        <v>65</v>
      </c>
      <c r="AL7" s="11" t="n">
        <v>139</v>
      </c>
      <c r="AM7" s="11" t="n">
        <v>2</v>
      </c>
      <c r="AN7" s="11" t="n">
        <v>139</v>
      </c>
      <c r="AO7" s="11" t="n">
        <v>159</v>
      </c>
      <c r="AP7" s="11" t="n">
        <v>39</v>
      </c>
      <c r="AQ7" s="11" t="n">
        <v>148</v>
      </c>
      <c r="AR7" s="11" t="n">
        <v>10</v>
      </c>
      <c r="AS7" s="11" t="n">
        <v>10</v>
      </c>
      <c r="AT7" s="11" t="n">
        <v>3</v>
      </c>
      <c r="AU7" s="11" t="n">
        <v>2</v>
      </c>
      <c r="AV7" s="11" t="n">
        <v>5</v>
      </c>
      <c r="AW7" s="11" t="n">
        <v>3</v>
      </c>
      <c r="AX7" s="11" t="n">
        <v>4</v>
      </c>
    </row>
    <row r="8" ht="30" customHeight="1">
      <c r="B8" s="12" t="s">
        <v>24</v>
      </c>
      <c r="C8" s="12" t="n">
        <v>2053</v>
      </c>
      <c r="D8" s="12" t="n">
        <v>284</v>
      </c>
      <c r="E8" s="12" t="n">
        <v>350</v>
      </c>
      <c r="F8" s="12" t="n">
        <v>349</v>
      </c>
      <c r="G8" s="12" t="n">
        <v>350</v>
      </c>
      <c r="H8" s="12" t="n">
        <v>289</v>
      </c>
      <c r="I8" s="12" t="n">
        <v>431</v>
      </c>
      <c r="J8" s="12"/>
      <c r="K8" s="12" t="n">
        <v>1013</v>
      </c>
      <c r="L8" s="12" t="n">
        <v>1039</v>
      </c>
      <c r="M8" s="12"/>
      <c r="N8" s="12" t="n">
        <v>287</v>
      </c>
      <c r="O8" s="12" t="n">
        <v>267</v>
      </c>
      <c r="P8" s="12" t="n">
        <v>164</v>
      </c>
      <c r="Q8" s="12" t="n">
        <v>185</v>
      </c>
      <c r="R8" s="12" t="n">
        <v>144</v>
      </c>
      <c r="S8" s="12" t="n">
        <v>185</v>
      </c>
      <c r="T8" s="12" t="n">
        <v>164</v>
      </c>
      <c r="U8" s="12" t="n">
        <v>82</v>
      </c>
      <c r="V8" s="12" t="n">
        <v>226</v>
      </c>
      <c r="W8" s="12" t="n">
        <v>185</v>
      </c>
      <c r="X8" s="12" t="n">
        <v>103</v>
      </c>
      <c r="Y8" s="12" t="n">
        <v>61</v>
      </c>
      <c r="Z8" s="12"/>
      <c r="AA8" s="12" t="n">
        <v>551</v>
      </c>
      <c r="AB8" s="12" t="n">
        <v>530</v>
      </c>
      <c r="AC8" s="12" t="n">
        <v>449</v>
      </c>
      <c r="AD8" s="12" t="n">
        <v>510</v>
      </c>
      <c r="AE8" s="12"/>
      <c r="AF8" s="12" t="n">
        <v>150</v>
      </c>
      <c r="AG8" s="12" t="n">
        <v>866</v>
      </c>
      <c r="AH8" s="12" t="n">
        <v>133</v>
      </c>
      <c r="AI8" s="12" t="n">
        <v>107</v>
      </c>
      <c r="AJ8" s="12" t="n">
        <v>66</v>
      </c>
      <c r="AK8" s="12" t="n">
        <v>64</v>
      </c>
      <c r="AL8" s="12" t="n">
        <v>140</v>
      </c>
      <c r="AM8" s="12" t="n">
        <v>2</v>
      </c>
      <c r="AN8" s="12" t="n">
        <v>140</v>
      </c>
      <c r="AO8" s="12" t="n">
        <v>160</v>
      </c>
      <c r="AP8" s="12" t="n">
        <v>39</v>
      </c>
      <c r="AQ8" s="12" t="n">
        <v>149</v>
      </c>
      <c r="AR8" s="12" t="n">
        <v>10</v>
      </c>
      <c r="AS8" s="12" t="n">
        <v>11</v>
      </c>
      <c r="AT8" s="12" t="n">
        <v>3</v>
      </c>
      <c r="AU8" s="12" t="n">
        <v>2</v>
      </c>
      <c r="AV8" s="12" t="n">
        <v>5</v>
      </c>
      <c r="AW8" s="12" t="n">
        <v>3</v>
      </c>
      <c r="AX8" s="12" t="n">
        <v>3</v>
      </c>
    </row>
    <row r="9">
      <c r="B9" s="20" t="s">
        <v>85</v>
      </c>
      <c r="C9" s="19" t="n">
        <v>0.112204271331075</v>
      </c>
      <c r="D9" s="19" t="n">
        <v>0.15814534360818</v>
      </c>
      <c r="E9" s="19" t="n">
        <v>0.187065574479336</v>
      </c>
      <c r="F9" s="19" t="n">
        <v>0.160607269116641</v>
      </c>
      <c r="G9" s="19" t="n">
        <v>0.072078129152084</v>
      </c>
      <c r="H9" s="19" t="n">
        <v>0.0429968946377952</v>
      </c>
      <c r="I9" s="19" t="n">
        <v>0.0608845211580009</v>
      </c>
      <c r="J9" s="19"/>
      <c r="K9" s="19" t="n">
        <v>0.132330278746624</v>
      </c>
      <c r="L9" s="19" t="n">
        <v>0.0926889163648879</v>
      </c>
      <c r="M9" s="19"/>
      <c r="N9" s="19" t="n">
        <v>0.230928331744969</v>
      </c>
      <c r="O9" s="19" t="n">
        <v>0.0692100793407691</v>
      </c>
      <c r="P9" s="19" t="n">
        <v>0.0584088119197612</v>
      </c>
      <c r="Q9" s="19" t="n">
        <v>0.104869574810357</v>
      </c>
      <c r="R9" s="19" t="n">
        <v>0.0985340305171174</v>
      </c>
      <c r="S9" s="19" t="n">
        <v>0.117327744880048</v>
      </c>
      <c r="T9" s="19" t="n">
        <v>0.106568166873609</v>
      </c>
      <c r="U9" s="19" t="n">
        <v>0.129022583870576</v>
      </c>
      <c r="V9" s="19" t="n">
        <v>0.083272024228032</v>
      </c>
      <c r="W9" s="19" t="n">
        <v>0.120833663187523</v>
      </c>
      <c r="X9" s="19" t="n">
        <v>0.0305045418550862</v>
      </c>
      <c r="Y9" s="19" t="n">
        <v>0.136896241739273</v>
      </c>
      <c r="Z9" s="19"/>
      <c r="AA9" s="19" t="n">
        <v>0.189772372734808</v>
      </c>
      <c r="AB9" s="19" t="n">
        <v>0.0688810255671039</v>
      </c>
      <c r="AC9" s="19" t="n">
        <v>0.0982347980635707</v>
      </c>
      <c r="AD9" s="19" t="n">
        <v>0.0867099458327591</v>
      </c>
      <c r="AE9" s="19"/>
      <c r="AF9" s="19" t="n">
        <v>0.181271876147098</v>
      </c>
      <c r="AG9" s="19" t="n">
        <v>0.0552018930999369</v>
      </c>
      <c r="AH9" s="19" t="n">
        <v>0.104782930951209</v>
      </c>
      <c r="AI9" s="19" t="n">
        <v>0.36689714116456</v>
      </c>
      <c r="AJ9" s="19" t="n">
        <v>0.0570161969356327</v>
      </c>
      <c r="AK9" s="19" t="n">
        <v>0.166866074706719</v>
      </c>
      <c r="AL9" s="19" t="n">
        <v>0.167701400811943</v>
      </c>
      <c r="AM9" s="19" t="n">
        <v>0</v>
      </c>
      <c r="AN9" s="19" t="n">
        <v>0.155983980217965</v>
      </c>
      <c r="AO9" s="19" t="n">
        <v>0.119948228792463</v>
      </c>
      <c r="AP9" s="19" t="n">
        <v>0.148673441297334</v>
      </c>
      <c r="AQ9" s="19" t="n">
        <v>0.0538726351468261</v>
      </c>
      <c r="AR9" s="19" t="n">
        <v>0</v>
      </c>
      <c r="AS9" s="19" t="n">
        <v>0.371273354188298</v>
      </c>
      <c r="AT9" s="19" t="n">
        <v>0.296096190633258</v>
      </c>
      <c r="AU9" s="19" t="n">
        <v>0.495619982425437</v>
      </c>
      <c r="AV9" s="19" t="n">
        <v>0.159333969142837</v>
      </c>
      <c r="AW9" s="19" t="n">
        <v>0.323798654447605</v>
      </c>
      <c r="AX9" s="19" t="n">
        <v>0.462841763788565</v>
      </c>
    </row>
    <row r="10">
      <c r="B10" s="20" t="s">
        <v>86</v>
      </c>
      <c r="C10" s="19" t="n">
        <v>0.27598063470449</v>
      </c>
      <c r="D10" s="19" t="n">
        <v>0.295970172782852</v>
      </c>
      <c r="E10" s="19" t="n">
        <v>0.334791289507122</v>
      </c>
      <c r="F10" s="19" t="n">
        <v>0.262275974223809</v>
      </c>
      <c r="G10" s="19" t="n">
        <v>0.218783057745893</v>
      </c>
      <c r="H10" s="19" t="n">
        <v>0.242447860218548</v>
      </c>
      <c r="I10" s="19" t="n">
        <v>0.295066501599266</v>
      </c>
      <c r="J10" s="19"/>
      <c r="K10" s="19" t="n">
        <v>0.313149678298408</v>
      </c>
      <c r="L10" s="19" t="n">
        <v>0.240005561622766</v>
      </c>
      <c r="M10" s="19"/>
      <c r="N10" s="19" t="n">
        <v>0.31900943145946</v>
      </c>
      <c r="O10" s="19" t="n">
        <v>0.252093963211697</v>
      </c>
      <c r="P10" s="19" t="n">
        <v>0.307739662305778</v>
      </c>
      <c r="Q10" s="19" t="n">
        <v>0.286539824063018</v>
      </c>
      <c r="R10" s="19" t="n">
        <v>0.262652194290765</v>
      </c>
      <c r="S10" s="19" t="n">
        <v>0.214935816743393</v>
      </c>
      <c r="T10" s="19" t="n">
        <v>0.270955383276787</v>
      </c>
      <c r="U10" s="19" t="n">
        <v>0.289771905699875</v>
      </c>
      <c r="V10" s="19" t="n">
        <v>0.316428473008143</v>
      </c>
      <c r="W10" s="19" t="n">
        <v>0.258656320846142</v>
      </c>
      <c r="X10" s="19" t="n">
        <v>0.241889634298591</v>
      </c>
      <c r="Y10" s="19" t="n">
        <v>0.232506330497849</v>
      </c>
      <c r="Z10" s="19"/>
      <c r="AA10" s="19" t="n">
        <v>0.317893900703079</v>
      </c>
      <c r="AB10" s="19" t="n">
        <v>0.291295550368482</v>
      </c>
      <c r="AC10" s="19" t="n">
        <v>0.263190890341436</v>
      </c>
      <c r="AD10" s="19" t="n">
        <v>0.229222482325327</v>
      </c>
      <c r="AE10" s="19"/>
      <c r="AF10" s="19" t="n">
        <v>0.317314410680709</v>
      </c>
      <c r="AG10" s="19" t="n">
        <v>0.259153027350013</v>
      </c>
      <c r="AH10" s="19" t="n">
        <v>0.256029524673457</v>
      </c>
      <c r="AI10" s="19" t="n">
        <v>0.334125126566369</v>
      </c>
      <c r="AJ10" s="19" t="n">
        <v>0.278701672064675</v>
      </c>
      <c r="AK10" s="19" t="n">
        <v>0.261761130980918</v>
      </c>
      <c r="AL10" s="19" t="n">
        <v>0.330018417411306</v>
      </c>
      <c r="AM10" s="19" t="n">
        <v>0.534445761093102</v>
      </c>
      <c r="AN10" s="19" t="n">
        <v>0.262297839775597</v>
      </c>
      <c r="AO10" s="19" t="n">
        <v>0.29796530829042</v>
      </c>
      <c r="AP10" s="19" t="n">
        <v>0.440636002562551</v>
      </c>
      <c r="AQ10" s="19" t="n">
        <v>0.176088287356781</v>
      </c>
      <c r="AR10" s="19" t="n">
        <v>0.618151861779849</v>
      </c>
      <c r="AS10" s="19" t="n">
        <v>0.204517317280528</v>
      </c>
      <c r="AT10" s="19" t="n">
        <v>0</v>
      </c>
      <c r="AU10" s="19" t="n">
        <v>0</v>
      </c>
      <c r="AV10" s="19" t="n">
        <v>0.620824482762103</v>
      </c>
      <c r="AW10" s="19" t="n">
        <v>0.676201345552395</v>
      </c>
      <c r="AX10" s="19" t="n">
        <v>0.259244151683178</v>
      </c>
    </row>
    <row r="11">
      <c r="B11" s="20" t="s">
        <v>87</v>
      </c>
      <c r="C11" s="19" t="n">
        <v>0.277051599507552</v>
      </c>
      <c r="D11" s="19" t="n">
        <v>0.21989183640688</v>
      </c>
      <c r="E11" s="19" t="n">
        <v>0.223240760188969</v>
      </c>
      <c r="F11" s="19" t="n">
        <v>0.227895063430078</v>
      </c>
      <c r="G11" s="19" t="n">
        <v>0.247997003991341</v>
      </c>
      <c r="H11" s="19" t="n">
        <v>0.351147448444355</v>
      </c>
      <c r="I11" s="19" t="n">
        <v>0.372189041853522</v>
      </c>
      <c r="J11" s="19"/>
      <c r="K11" s="19" t="n">
        <v>0.258898304097797</v>
      </c>
      <c r="L11" s="19" t="n">
        <v>0.295018313783456</v>
      </c>
      <c r="M11" s="19"/>
      <c r="N11" s="19" t="n">
        <v>0.239584756570285</v>
      </c>
      <c r="O11" s="19" t="n">
        <v>0.298627250607491</v>
      </c>
      <c r="P11" s="19" t="n">
        <v>0.292132987499585</v>
      </c>
      <c r="Q11" s="19" t="n">
        <v>0.291695748968206</v>
      </c>
      <c r="R11" s="19" t="n">
        <v>0.23800235601886</v>
      </c>
      <c r="S11" s="19" t="n">
        <v>0.326754512966476</v>
      </c>
      <c r="T11" s="19" t="n">
        <v>0.267546668861513</v>
      </c>
      <c r="U11" s="19" t="n">
        <v>0.262566857189856</v>
      </c>
      <c r="V11" s="19" t="n">
        <v>0.280959418446849</v>
      </c>
      <c r="W11" s="19" t="n">
        <v>0.259322363860287</v>
      </c>
      <c r="X11" s="19" t="n">
        <v>0.316265701564956</v>
      </c>
      <c r="Y11" s="19" t="n">
        <v>0.233478207367845</v>
      </c>
      <c r="Z11" s="19"/>
      <c r="AA11" s="19" t="n">
        <v>0.233832106592129</v>
      </c>
      <c r="AB11" s="19" t="n">
        <v>0.304650574502158</v>
      </c>
      <c r="AC11" s="19" t="n">
        <v>0.273221558898444</v>
      </c>
      <c r="AD11" s="19" t="n">
        <v>0.295841223492962</v>
      </c>
      <c r="AE11" s="19"/>
      <c r="AF11" s="19" t="n">
        <v>0.273614960411971</v>
      </c>
      <c r="AG11" s="19" t="n">
        <v>0.325694099941987</v>
      </c>
      <c r="AH11" s="19" t="n">
        <v>0.264812641699342</v>
      </c>
      <c r="AI11" s="19" t="n">
        <v>0.170587045556103</v>
      </c>
      <c r="AJ11" s="19" t="n">
        <v>0.266970072033664</v>
      </c>
      <c r="AK11" s="19" t="n">
        <v>0.279825304080326</v>
      </c>
      <c r="AL11" s="19" t="n">
        <v>0.159878083655544</v>
      </c>
      <c r="AM11" s="19" t="n">
        <v>0.465554238906898</v>
      </c>
      <c r="AN11" s="19" t="n">
        <v>0.235971940265205</v>
      </c>
      <c r="AO11" s="19" t="n">
        <v>0.170857668861561</v>
      </c>
      <c r="AP11" s="19" t="n">
        <v>0.262426093668427</v>
      </c>
      <c r="AQ11" s="19" t="n">
        <v>0.377433958620868</v>
      </c>
      <c r="AR11" s="19" t="n">
        <v>0</v>
      </c>
      <c r="AS11" s="19" t="n">
        <v>0.315377448321976</v>
      </c>
      <c r="AT11" s="19" t="n">
        <v>0.389102592068026</v>
      </c>
      <c r="AU11" s="19" t="n">
        <v>0.504380017574563</v>
      </c>
      <c r="AV11" s="19" t="n">
        <v>0.21984154809506</v>
      </c>
      <c r="AW11" s="19" t="n">
        <v>0</v>
      </c>
      <c r="AX11" s="19" t="n">
        <v>0</v>
      </c>
    </row>
    <row r="12">
      <c r="B12" s="20" t="s">
        <v>88</v>
      </c>
      <c r="C12" s="19" t="n">
        <v>0.208121019896917</v>
      </c>
      <c r="D12" s="19" t="n">
        <v>0.177980817643489</v>
      </c>
      <c r="E12" s="19" t="n">
        <v>0.162250620832271</v>
      </c>
      <c r="F12" s="19" t="n">
        <v>0.198150985312379</v>
      </c>
      <c r="G12" s="19" t="n">
        <v>0.272428070668477</v>
      </c>
      <c r="H12" s="19" t="n">
        <v>0.219370789882806</v>
      </c>
      <c r="I12" s="19" t="n">
        <v>0.213560780600784</v>
      </c>
      <c r="J12" s="19"/>
      <c r="K12" s="19" t="n">
        <v>0.183845843550515</v>
      </c>
      <c r="L12" s="19" t="n">
        <v>0.231990359598304</v>
      </c>
      <c r="M12" s="19"/>
      <c r="N12" s="19" t="n">
        <v>0.124829438021125</v>
      </c>
      <c r="O12" s="19" t="n">
        <v>0.240284503944467</v>
      </c>
      <c r="P12" s="19" t="n">
        <v>0.219649613835482</v>
      </c>
      <c r="Q12" s="19" t="n">
        <v>0.200725905077544</v>
      </c>
      <c r="R12" s="19" t="n">
        <v>0.305232704092362</v>
      </c>
      <c r="S12" s="19" t="n">
        <v>0.207844789365884</v>
      </c>
      <c r="T12" s="19" t="n">
        <v>0.204322964475173</v>
      </c>
      <c r="U12" s="19" t="n">
        <v>0.224324695236171</v>
      </c>
      <c r="V12" s="19" t="n">
        <v>0.171009310636869</v>
      </c>
      <c r="W12" s="19" t="n">
        <v>0.225749759968134</v>
      </c>
      <c r="X12" s="19" t="n">
        <v>0.216485736998268</v>
      </c>
      <c r="Y12" s="19" t="n">
        <v>0.280609238512481</v>
      </c>
      <c r="Z12" s="19"/>
      <c r="AA12" s="19" t="n">
        <v>0.169727657738382</v>
      </c>
      <c r="AB12" s="19" t="n">
        <v>0.234541092433345</v>
      </c>
      <c r="AC12" s="19" t="n">
        <v>0.22459115367384</v>
      </c>
      <c r="AD12" s="19" t="n">
        <v>0.209089147380057</v>
      </c>
      <c r="AE12" s="19"/>
      <c r="AF12" s="19" t="n">
        <v>0.166236427696042</v>
      </c>
      <c r="AG12" s="19" t="n">
        <v>0.231815549608305</v>
      </c>
      <c r="AH12" s="19" t="n">
        <v>0.200071898539877</v>
      </c>
      <c r="AI12" s="19" t="n">
        <v>0.0913081429896842</v>
      </c>
      <c r="AJ12" s="19" t="n">
        <v>0.160159264213264</v>
      </c>
      <c r="AK12" s="19" t="n">
        <v>0.137264651128989</v>
      </c>
      <c r="AL12" s="19" t="n">
        <v>0.215510399480889</v>
      </c>
      <c r="AM12" s="19" t="n">
        <v>0</v>
      </c>
      <c r="AN12" s="19" t="n">
        <v>0.251467768068687</v>
      </c>
      <c r="AO12" s="19" t="n">
        <v>0.244640143208976</v>
      </c>
      <c r="AP12" s="19" t="n">
        <v>0.0225657505238864</v>
      </c>
      <c r="AQ12" s="19" t="n">
        <v>0.245192130144382</v>
      </c>
      <c r="AR12" s="19" t="n">
        <v>0.288679920157136</v>
      </c>
      <c r="AS12" s="19" t="n">
        <v>0.108831880209197</v>
      </c>
      <c r="AT12" s="19" t="n">
        <v>0</v>
      </c>
      <c r="AU12" s="19" t="n">
        <v>0</v>
      </c>
      <c r="AV12" s="19" t="n">
        <v>0</v>
      </c>
      <c r="AW12" s="19" t="n">
        <v>0</v>
      </c>
      <c r="AX12" s="19" t="n">
        <v>0</v>
      </c>
    </row>
    <row r="13">
      <c r="B13" s="20" t="s">
        <v>89</v>
      </c>
      <c r="C13" s="19" t="n">
        <v>0.110414304920587</v>
      </c>
      <c r="D13" s="19" t="n">
        <v>0.0944808027691865</v>
      </c>
      <c r="E13" s="19" t="n">
        <v>0.0754198271386357</v>
      </c>
      <c r="F13" s="19" t="n">
        <v>0.139222894195156</v>
      </c>
      <c r="G13" s="19" t="n">
        <v>0.174042683930714</v>
      </c>
      <c r="H13" s="19" t="n">
        <v>0.134322963887113</v>
      </c>
      <c r="I13" s="19" t="n">
        <v>0.0582991547884267</v>
      </c>
      <c r="J13" s="19"/>
      <c r="K13" s="19" t="n">
        <v>0.0987217090461153</v>
      </c>
      <c r="L13" s="19" t="n">
        <v>0.120958334780091</v>
      </c>
      <c r="M13" s="19"/>
      <c r="N13" s="19" t="n">
        <v>0.0683003670628924</v>
      </c>
      <c r="O13" s="19" t="n">
        <v>0.128993569717799</v>
      </c>
      <c r="P13" s="19" t="n">
        <v>0.0857955812198152</v>
      </c>
      <c r="Q13" s="19" t="n">
        <v>0.105373193940454</v>
      </c>
      <c r="R13" s="19" t="n">
        <v>0.0955787150808949</v>
      </c>
      <c r="S13" s="19" t="n">
        <v>0.117084766869746</v>
      </c>
      <c r="T13" s="19" t="n">
        <v>0.132975410041172</v>
      </c>
      <c r="U13" s="19" t="n">
        <v>0.0841330268628551</v>
      </c>
      <c r="V13" s="19" t="n">
        <v>0.114175788811096</v>
      </c>
      <c r="W13" s="19" t="n">
        <v>0.118707275458041</v>
      </c>
      <c r="X13" s="19" t="n">
        <v>0.194854385283099</v>
      </c>
      <c r="Y13" s="19" t="n">
        <v>0.116509981882552</v>
      </c>
      <c r="Z13" s="19"/>
      <c r="AA13" s="19" t="n">
        <v>0.0763641129172736</v>
      </c>
      <c r="AB13" s="19" t="n">
        <v>0.0897922208839605</v>
      </c>
      <c r="AC13" s="19" t="n">
        <v>0.123559938255165</v>
      </c>
      <c r="AD13" s="19" t="n">
        <v>0.157741753795459</v>
      </c>
      <c r="AE13" s="19"/>
      <c r="AF13" s="19" t="n">
        <v>0.0552785124970732</v>
      </c>
      <c r="AG13" s="19" t="n">
        <v>0.121551362994239</v>
      </c>
      <c r="AH13" s="19" t="n">
        <v>0.157643172659135</v>
      </c>
      <c r="AI13" s="19" t="n">
        <v>0.0370825437232842</v>
      </c>
      <c r="AJ13" s="19" t="n">
        <v>0.0955963394883862</v>
      </c>
      <c r="AK13" s="19" t="n">
        <v>0.154282839103047</v>
      </c>
      <c r="AL13" s="19" t="n">
        <v>0.0903263527718113</v>
      </c>
      <c r="AM13" s="19" t="n">
        <v>0</v>
      </c>
      <c r="AN13" s="19" t="n">
        <v>0.0796680111136423</v>
      </c>
      <c r="AO13" s="19" t="n">
        <v>0.128809063139684</v>
      </c>
      <c r="AP13" s="19" t="n">
        <v>0.0997348189128058</v>
      </c>
      <c r="AQ13" s="19" t="n">
        <v>0.141057668409994</v>
      </c>
      <c r="AR13" s="19" t="n">
        <v>0.0931682180630158</v>
      </c>
      <c r="AS13" s="19" t="n">
        <v>0</v>
      </c>
      <c r="AT13" s="19" t="n">
        <v>0.314801217298716</v>
      </c>
      <c r="AU13" s="19" t="n">
        <v>0</v>
      </c>
      <c r="AV13" s="19" t="n">
        <v>0</v>
      </c>
      <c r="AW13" s="19" t="n">
        <v>0</v>
      </c>
      <c r="AX13" s="19" t="n">
        <v>0.277914084528257</v>
      </c>
    </row>
    <row r="14">
      <c r="B14" s="20" t="s">
        <v>77</v>
      </c>
      <c r="C14" s="21" t="n">
        <v>0.0162281696393801</v>
      </c>
      <c r="D14" s="21" t="n">
        <v>0.053531026789412</v>
      </c>
      <c r="E14" s="21" t="n">
        <v>0.0172319278536669</v>
      </c>
      <c r="F14" s="21" t="n">
        <v>0.011847813721935</v>
      </c>
      <c r="G14" s="21" t="n">
        <v>0.0146710545114916</v>
      </c>
      <c r="H14" s="21" t="n">
        <v>0.00971404292938276</v>
      </c>
      <c r="I14" s="21" t="n">
        <v>0</v>
      </c>
      <c r="J14" s="21"/>
      <c r="K14" s="21" t="n">
        <v>0.0130541862605405</v>
      </c>
      <c r="L14" s="21" t="n">
        <v>0.0193385138504949</v>
      </c>
      <c r="M14" s="21"/>
      <c r="N14" s="21" t="n">
        <v>0.0173476751412684</v>
      </c>
      <c r="O14" s="21" t="n">
        <v>0.010790633177777</v>
      </c>
      <c r="P14" s="21" t="n">
        <v>0.0362733432195786</v>
      </c>
      <c r="Q14" s="21" t="n">
        <v>0.0107957531404203</v>
      </c>
      <c r="R14" s="21" t="n">
        <v>0</v>
      </c>
      <c r="S14" s="21" t="n">
        <v>0.0160523691744533</v>
      </c>
      <c r="T14" s="21" t="n">
        <v>0.0176314064717461</v>
      </c>
      <c r="U14" s="21" t="n">
        <v>0.0101809311406672</v>
      </c>
      <c r="V14" s="21" t="n">
        <v>0.0341549848690107</v>
      </c>
      <c r="W14" s="21" t="n">
        <v>0.0167306166798735</v>
      </c>
      <c r="X14" s="21" t="n">
        <v>0</v>
      </c>
      <c r="Y14" s="21" t="n">
        <v>0</v>
      </c>
      <c r="Z14" s="21"/>
      <c r="AA14" s="21" t="n">
        <v>0.0124098493143292</v>
      </c>
      <c r="AB14" s="21" t="n">
        <v>0.0108395362449505</v>
      </c>
      <c r="AC14" s="21" t="n">
        <v>0.0172016607675445</v>
      </c>
      <c r="AD14" s="21" t="n">
        <v>0.0213954471734364</v>
      </c>
      <c r="AE14" s="21"/>
      <c r="AF14" s="21" t="n">
        <v>0.00628381256710629</v>
      </c>
      <c r="AG14" s="21" t="n">
        <v>0.0065840670055192</v>
      </c>
      <c r="AH14" s="21" t="n">
        <v>0.0166598314769807</v>
      </c>
      <c r="AI14" s="21" t="n">
        <v>0</v>
      </c>
      <c r="AJ14" s="21" t="n">
        <v>0.141556455264378</v>
      </c>
      <c r="AK14" s="21" t="n">
        <v>0</v>
      </c>
      <c r="AL14" s="21" t="n">
        <v>0.0365653458685064</v>
      </c>
      <c r="AM14" s="21" t="n">
        <v>0</v>
      </c>
      <c r="AN14" s="21" t="n">
        <v>0.0146104605589028</v>
      </c>
      <c r="AO14" s="21" t="n">
        <v>0.0377795877068955</v>
      </c>
      <c r="AP14" s="21" t="n">
        <v>0.0259638930349957</v>
      </c>
      <c r="AQ14" s="21" t="n">
        <v>0.00635532032114822</v>
      </c>
      <c r="AR14" s="21" t="n">
        <v>0</v>
      </c>
      <c r="AS14" s="21" t="n">
        <v>0</v>
      </c>
      <c r="AT14" s="21" t="n">
        <v>0</v>
      </c>
      <c r="AU14" s="21" t="n">
        <v>0</v>
      </c>
      <c r="AV14" s="21" t="n">
        <v>0</v>
      </c>
      <c r="AW14" s="21" t="n">
        <v>0</v>
      </c>
      <c r="AX14" s="21" t="n">
        <v>0</v>
      </c>
    </row>
    <row r="15">
      <c r="B15" s="18"/>
    </row>
    <row r="16">
      <c r="B16" t="s">
        <v>80</v>
      </c>
    </row>
    <row r="17">
      <c r="B17" t="s">
        <v>81</v>
      </c>
    </row>
    <row r="19">
      <c r="B19" s="9" t="str">
        <f>=HYPERLINK("#'Contents'!A1", "Return to Contents")</f>
      </c>
    </row>
  </sheetData>
  <mergeCells count="6">
    <mergeCell ref="D5:I5"/>
    <mergeCell ref="K5:L5"/>
    <mergeCell ref="N5:Y5"/>
    <mergeCell ref="AA5:AD5"/>
    <mergeCell ref="AF5:AX5"/>
    <mergeCell ref="D2:AU2"/>
  </mergeCells>
  <pageMargins left="0.7" right="0.7" top="0.75" bottom="0.75" header="0.3" footer="0.3"/>
  <pageSetup paperSize="9" orientation="portrait" horizontalDpi="300" verticalDpi="300" r:id="rId2"/>
  <drawing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10.71" hidden="0" customWidth="1"/>
    <col min="8" max="8" width="10.71" hidden="0" customWidth="1"/>
    <col min="9" max="9" width="10.71" hidden="0" customWidth="1"/>
    <col min="10" max="10" width="2.2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10.71" hidden="0" customWidth="1"/>
    <col min="19" max="19" width="10.71" hidden="0" customWidth="1"/>
    <col min="20" max="20" width="10.71" hidden="0" customWidth="1"/>
    <col min="21" max="21" width="10.71" hidden="0" customWidth="1"/>
    <col min="22" max="22" width="10.71" hidden="0" customWidth="1"/>
    <col min="23" max="23" width="10.71" hidden="0" customWidth="1"/>
    <col min="24" max="24" width="10.71" hidden="0" customWidth="1"/>
    <col min="25" max="25" width="10.71" hidden="0" customWidth="1"/>
    <col min="26" max="26" width="2.2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10.71" hidden="0" customWidth="1"/>
    <col min="34" max="34" width="10.71" hidden="0" customWidth="1"/>
    <col min="35" max="35" width="10.7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10.71" hidden="0" customWidth="1"/>
    <col min="44" max="44" width="10.71" hidden="0" customWidth="1"/>
    <col min="45" max="45" width="10.71" hidden="0" customWidth="1"/>
    <col min="46" max="46" width="10.71" hidden="0" customWidth="1"/>
    <col min="47" max="47" width="10.71" hidden="0" customWidth="1"/>
    <col min="48" max="48" width="10.71" hidden="0" customWidth="1"/>
    <col min="49" max="49" width="10.71" hidden="0" customWidth="1"/>
    <col min="50" max="50" width="10.71" hidden="0" customWidth="1"/>
    <col min="51" max="51" width="2.21" hidden="0" customWidth="1"/>
  </cols>
  <sheetData>
    <row r="2" ht="40" customHeight="1">
      <c r="D2" s="16" t="s">
        <v>92</v>
      </c>
    </row>
    <row r="5" ht="30" customHeight="1">
      <c r="B5" s="17"/>
      <c r="C5" s="17"/>
      <c r="D5" s="17" t="s">
        <v>62</v>
      </c>
      <c r="E5" s="17"/>
      <c r="F5" s="17"/>
      <c r="G5" s="17"/>
      <c r="H5" s="17"/>
      <c r="I5" s="17"/>
      <c r="J5" s="17"/>
      <c r="K5" s="17" t="s">
        <v>63</v>
      </c>
      <c r="L5" s="17"/>
      <c r="M5" s="17"/>
      <c r="N5" s="17" t="s">
        <v>64</v>
      </c>
      <c r="O5" s="17"/>
      <c r="P5" s="17"/>
      <c r="Q5" s="17"/>
      <c r="R5" s="17"/>
      <c r="S5" s="17"/>
      <c r="T5" s="17"/>
      <c r="U5" s="17"/>
      <c r="V5" s="17"/>
      <c r="W5" s="17"/>
      <c r="X5" s="17"/>
      <c r="Y5" s="17"/>
      <c r="Z5" s="17"/>
      <c r="AA5" s="17" t="s">
        <v>65</v>
      </c>
      <c r="AB5" s="17"/>
      <c r="AC5" s="17"/>
      <c r="AD5" s="17"/>
      <c r="AE5" s="17"/>
      <c r="AF5" s="17" t="s">
        <v>66</v>
      </c>
      <c r="AG5" s="17"/>
      <c r="AH5" s="17"/>
      <c r="AI5" s="17"/>
      <c r="AJ5" s="17"/>
      <c r="AK5" s="17"/>
      <c r="AL5" s="17"/>
      <c r="AM5" s="17"/>
      <c r="AN5" s="17"/>
      <c r="AO5" s="17"/>
      <c r="AP5" s="17"/>
      <c r="AQ5" s="17"/>
      <c r="AR5" s="17"/>
      <c r="AS5" s="17"/>
      <c r="AT5" s="17"/>
      <c r="AU5" s="17"/>
      <c r="AV5" s="17"/>
      <c r="AW5" s="17"/>
      <c r="AX5" s="17"/>
    </row>
    <row r="6">
      <c r="B6" t="s">
        <v>15</v>
      </c>
      <c r="C6" s="10" t="s">
        <v>16</v>
      </c>
      <c r="D6" s="13" t="s">
        <v>17</v>
      </c>
      <c r="E6" s="13" t="s">
        <v>18</v>
      </c>
      <c r="F6" s="13" t="s">
        <v>19</v>
      </c>
      <c r="G6" s="13" t="s">
        <v>20</v>
      </c>
      <c r="H6" s="13" t="s">
        <v>21</v>
      </c>
      <c r="I6" s="13" t="s">
        <v>22</v>
      </c>
      <c r="K6" s="13" t="s">
        <v>25</v>
      </c>
      <c r="L6" s="13" t="s">
        <v>26</v>
      </c>
      <c r="N6" s="13" t="s">
        <v>27</v>
      </c>
      <c r="O6" s="13" t="s">
        <v>28</v>
      </c>
      <c r="P6" s="13" t="s">
        <v>29</v>
      </c>
      <c r="Q6" s="13" t="s">
        <v>30</v>
      </c>
      <c r="R6" s="13" t="s">
        <v>31</v>
      </c>
      <c r="S6" s="13" t="s">
        <v>32</v>
      </c>
      <c r="T6" s="13" t="s">
        <v>33</v>
      </c>
      <c r="U6" s="13" t="s">
        <v>34</v>
      </c>
      <c r="V6" s="13" t="s">
        <v>35</v>
      </c>
      <c r="W6" s="13" t="s">
        <v>36</v>
      </c>
      <c r="X6" s="13" t="s">
        <v>37</v>
      </c>
      <c r="Y6" s="13" t="s">
        <v>38</v>
      </c>
      <c r="AA6" s="13" t="s">
        <v>39</v>
      </c>
      <c r="AB6" s="13" t="s">
        <v>40</v>
      </c>
      <c r="AC6" s="13" t="s">
        <v>41</v>
      </c>
      <c r="AD6" s="13" t="s">
        <v>42</v>
      </c>
      <c r="AF6" s="13" t="s">
        <v>43</v>
      </c>
      <c r="AG6" s="13" t="s">
        <v>44</v>
      </c>
      <c r="AH6" s="13" t="s">
        <v>45</v>
      </c>
      <c r="AI6" s="13" t="s">
        <v>46</v>
      </c>
      <c r="AJ6" s="13" t="s">
        <v>47</v>
      </c>
      <c r="AK6" s="13" t="s">
        <v>48</v>
      </c>
      <c r="AL6" s="13" t="s">
        <v>49</v>
      </c>
      <c r="AM6" s="13" t="s">
        <v>50</v>
      </c>
      <c r="AN6" s="13" t="s">
        <v>51</v>
      </c>
      <c r="AO6" s="13" t="s">
        <v>52</v>
      </c>
      <c r="AP6" s="13" t="s">
        <v>53</v>
      </c>
      <c r="AQ6" s="13" t="s">
        <v>54</v>
      </c>
      <c r="AR6" s="13" t="s">
        <v>55</v>
      </c>
      <c r="AS6" s="13" t="s">
        <v>56</v>
      </c>
      <c r="AT6" s="13" t="s">
        <v>57</v>
      </c>
      <c r="AU6" s="13" t="s">
        <v>58</v>
      </c>
      <c r="AV6" s="13" t="s">
        <v>59</v>
      </c>
      <c r="AW6" s="13" t="s">
        <v>60</v>
      </c>
      <c r="AX6" s="13" t="s">
        <v>61</v>
      </c>
    </row>
    <row r="7" ht="30" customHeight="1">
      <c r="B7" s="11" t="s">
        <v>23</v>
      </c>
      <c r="C7" s="11" t="n">
        <v>2053</v>
      </c>
      <c r="D7" s="11" t="n">
        <v>282</v>
      </c>
      <c r="E7" s="11" t="n">
        <v>347</v>
      </c>
      <c r="F7" s="11" t="n">
        <v>347</v>
      </c>
      <c r="G7" s="11" t="n">
        <v>347</v>
      </c>
      <c r="H7" s="11" t="n">
        <v>295</v>
      </c>
      <c r="I7" s="11" t="n">
        <v>435</v>
      </c>
      <c r="J7" s="11"/>
      <c r="K7" s="11" t="n">
        <v>1018</v>
      </c>
      <c r="L7" s="11" t="n">
        <v>1034</v>
      </c>
      <c r="M7" s="11"/>
      <c r="N7" s="11" t="n">
        <v>284</v>
      </c>
      <c r="O7" s="11" t="n">
        <v>278</v>
      </c>
      <c r="P7" s="11" t="n">
        <v>169</v>
      </c>
      <c r="Q7" s="11" t="n">
        <v>188</v>
      </c>
      <c r="R7" s="11" t="n">
        <v>160</v>
      </c>
      <c r="S7" s="11" t="n">
        <v>187</v>
      </c>
      <c r="T7" s="11" t="n">
        <v>166</v>
      </c>
      <c r="U7" s="11" t="n">
        <v>87</v>
      </c>
      <c r="V7" s="11" t="n">
        <v>211</v>
      </c>
      <c r="W7" s="11" t="n">
        <v>174</v>
      </c>
      <c r="X7" s="11" t="n">
        <v>98</v>
      </c>
      <c r="Y7" s="11" t="n">
        <v>51</v>
      </c>
      <c r="Z7" s="11"/>
      <c r="AA7" s="11" t="n">
        <v>570</v>
      </c>
      <c r="AB7" s="11" t="n">
        <v>547</v>
      </c>
      <c r="AC7" s="11" t="n">
        <v>406</v>
      </c>
      <c r="AD7" s="11" t="n">
        <v>517</v>
      </c>
      <c r="AE7" s="11"/>
      <c r="AF7" s="11" t="n">
        <v>148</v>
      </c>
      <c r="AG7" s="11" t="n">
        <v>872</v>
      </c>
      <c r="AH7" s="11" t="n">
        <v>132</v>
      </c>
      <c r="AI7" s="11" t="n">
        <v>108</v>
      </c>
      <c r="AJ7" s="11" t="n">
        <v>65</v>
      </c>
      <c r="AK7" s="11" t="n">
        <v>65</v>
      </c>
      <c r="AL7" s="11" t="n">
        <v>139</v>
      </c>
      <c r="AM7" s="11" t="n">
        <v>2</v>
      </c>
      <c r="AN7" s="11" t="n">
        <v>139</v>
      </c>
      <c r="AO7" s="11" t="n">
        <v>159</v>
      </c>
      <c r="AP7" s="11" t="n">
        <v>39</v>
      </c>
      <c r="AQ7" s="11" t="n">
        <v>148</v>
      </c>
      <c r="AR7" s="11" t="n">
        <v>10</v>
      </c>
      <c r="AS7" s="11" t="n">
        <v>10</v>
      </c>
      <c r="AT7" s="11" t="n">
        <v>3</v>
      </c>
      <c r="AU7" s="11" t="n">
        <v>2</v>
      </c>
      <c r="AV7" s="11" t="n">
        <v>5</v>
      </c>
      <c r="AW7" s="11" t="n">
        <v>3</v>
      </c>
      <c r="AX7" s="11" t="n">
        <v>4</v>
      </c>
    </row>
    <row r="8" ht="30" customHeight="1">
      <c r="B8" s="12" t="s">
        <v>24</v>
      </c>
      <c r="C8" s="12" t="n">
        <v>2053</v>
      </c>
      <c r="D8" s="12" t="n">
        <v>284</v>
      </c>
      <c r="E8" s="12" t="n">
        <v>350</v>
      </c>
      <c r="F8" s="12" t="n">
        <v>349</v>
      </c>
      <c r="G8" s="12" t="n">
        <v>350</v>
      </c>
      <c r="H8" s="12" t="n">
        <v>289</v>
      </c>
      <c r="I8" s="12" t="n">
        <v>431</v>
      </c>
      <c r="J8" s="12"/>
      <c r="K8" s="12" t="n">
        <v>1013</v>
      </c>
      <c r="L8" s="12" t="n">
        <v>1039</v>
      </c>
      <c r="M8" s="12"/>
      <c r="N8" s="12" t="n">
        <v>287</v>
      </c>
      <c r="O8" s="12" t="n">
        <v>267</v>
      </c>
      <c r="P8" s="12" t="n">
        <v>164</v>
      </c>
      <c r="Q8" s="12" t="n">
        <v>185</v>
      </c>
      <c r="R8" s="12" t="n">
        <v>144</v>
      </c>
      <c r="S8" s="12" t="n">
        <v>185</v>
      </c>
      <c r="T8" s="12" t="n">
        <v>164</v>
      </c>
      <c r="U8" s="12" t="n">
        <v>82</v>
      </c>
      <c r="V8" s="12" t="n">
        <v>226</v>
      </c>
      <c r="W8" s="12" t="n">
        <v>185</v>
      </c>
      <c r="X8" s="12" t="n">
        <v>103</v>
      </c>
      <c r="Y8" s="12" t="n">
        <v>61</v>
      </c>
      <c r="Z8" s="12"/>
      <c r="AA8" s="12" t="n">
        <v>551</v>
      </c>
      <c r="AB8" s="12" t="n">
        <v>530</v>
      </c>
      <c r="AC8" s="12" t="n">
        <v>449</v>
      </c>
      <c r="AD8" s="12" t="n">
        <v>510</v>
      </c>
      <c r="AE8" s="12"/>
      <c r="AF8" s="12" t="n">
        <v>150</v>
      </c>
      <c r="AG8" s="12" t="n">
        <v>866</v>
      </c>
      <c r="AH8" s="12" t="n">
        <v>133</v>
      </c>
      <c r="AI8" s="12" t="n">
        <v>107</v>
      </c>
      <c r="AJ8" s="12" t="n">
        <v>66</v>
      </c>
      <c r="AK8" s="12" t="n">
        <v>64</v>
      </c>
      <c r="AL8" s="12" t="n">
        <v>140</v>
      </c>
      <c r="AM8" s="12" t="n">
        <v>2</v>
      </c>
      <c r="AN8" s="12" t="n">
        <v>140</v>
      </c>
      <c r="AO8" s="12" t="n">
        <v>160</v>
      </c>
      <c r="AP8" s="12" t="n">
        <v>39</v>
      </c>
      <c r="AQ8" s="12" t="n">
        <v>149</v>
      </c>
      <c r="AR8" s="12" t="n">
        <v>10</v>
      </c>
      <c r="AS8" s="12" t="n">
        <v>11</v>
      </c>
      <c r="AT8" s="12" t="n">
        <v>3</v>
      </c>
      <c r="AU8" s="12" t="n">
        <v>2</v>
      </c>
      <c r="AV8" s="12" t="n">
        <v>5</v>
      </c>
      <c r="AW8" s="12" t="n">
        <v>3</v>
      </c>
      <c r="AX8" s="12" t="n">
        <v>3</v>
      </c>
    </row>
    <row r="9">
      <c r="B9" s="20" t="s">
        <v>85</v>
      </c>
      <c r="C9" s="19" t="n">
        <v>0.0746282282613746</v>
      </c>
      <c r="D9" s="19" t="n">
        <v>0.101709697086491</v>
      </c>
      <c r="E9" s="19" t="n">
        <v>0.170131284341453</v>
      </c>
      <c r="F9" s="19" t="n">
        <v>0.120745867863953</v>
      </c>
      <c r="G9" s="19" t="n">
        <v>0.0471563764010487</v>
      </c>
      <c r="H9" s="19" t="n">
        <v>0.00694505039553305</v>
      </c>
      <c r="I9" s="19" t="n">
        <v>0.00952239801568703</v>
      </c>
      <c r="J9" s="19"/>
      <c r="K9" s="19" t="n">
        <v>0.0880069572285598</v>
      </c>
      <c r="L9" s="19" t="n">
        <v>0.0616554685870084</v>
      </c>
      <c r="M9" s="19"/>
      <c r="N9" s="19" t="n">
        <v>0.162620353644721</v>
      </c>
      <c r="O9" s="19" t="n">
        <v>0.0421709257643337</v>
      </c>
      <c r="P9" s="19" t="n">
        <v>0.0346870968396596</v>
      </c>
      <c r="Q9" s="19" t="n">
        <v>0.0896716804411689</v>
      </c>
      <c r="R9" s="19" t="n">
        <v>0.0359302007594945</v>
      </c>
      <c r="S9" s="19" t="n">
        <v>0.0610631829730885</v>
      </c>
      <c r="T9" s="19" t="n">
        <v>0.0435929129048397</v>
      </c>
      <c r="U9" s="19" t="n">
        <v>0.0713875378012708</v>
      </c>
      <c r="V9" s="19" t="n">
        <v>0.0804195785246913</v>
      </c>
      <c r="W9" s="19" t="n">
        <v>0.076657878695149</v>
      </c>
      <c r="X9" s="19" t="n">
        <v>0.049123862054591</v>
      </c>
      <c r="Y9" s="19" t="n">
        <v>0.100183083951308</v>
      </c>
      <c r="Z9" s="19"/>
      <c r="AA9" s="19" t="n">
        <v>0.1142479392643</v>
      </c>
      <c r="AB9" s="19" t="n">
        <v>0.0442647361719513</v>
      </c>
      <c r="AC9" s="19" t="n">
        <v>0.0790555103376995</v>
      </c>
      <c r="AD9" s="19" t="n">
        <v>0.0613821642611995</v>
      </c>
      <c r="AE9" s="19"/>
      <c r="AF9" s="19" t="n">
        <v>0.136696012279794</v>
      </c>
      <c r="AG9" s="19" t="n">
        <v>0.0163813954576256</v>
      </c>
      <c r="AH9" s="19" t="n">
        <v>0.0625089437739795</v>
      </c>
      <c r="AI9" s="19" t="n">
        <v>0.290820020459149</v>
      </c>
      <c r="AJ9" s="19" t="n">
        <v>0.107307700396884</v>
      </c>
      <c r="AK9" s="19" t="n">
        <v>0.104147227613088</v>
      </c>
      <c r="AL9" s="19" t="n">
        <v>0.142468063473107</v>
      </c>
      <c r="AM9" s="19" t="n">
        <v>0.465554238906898</v>
      </c>
      <c r="AN9" s="19" t="n">
        <v>0.126744102584983</v>
      </c>
      <c r="AO9" s="19" t="n">
        <v>0.0520423484339855</v>
      </c>
      <c r="AP9" s="19" t="n">
        <v>0.126786533744464</v>
      </c>
      <c r="AQ9" s="19" t="n">
        <v>0.0267465333358699</v>
      </c>
      <c r="AR9" s="19" t="n">
        <v>0</v>
      </c>
      <c r="AS9" s="19" t="n">
        <v>0.173507046397273</v>
      </c>
      <c r="AT9" s="19" t="n">
        <v>0.296096190633258</v>
      </c>
      <c r="AU9" s="19" t="n">
        <v>0.495619982425437</v>
      </c>
      <c r="AV9" s="19" t="n">
        <v>0.387566684837043</v>
      </c>
      <c r="AW9" s="19" t="n">
        <v>0.618526042532819</v>
      </c>
      <c r="AX9" s="19" t="n">
        <v>0.479792883083338</v>
      </c>
    </row>
    <row r="10">
      <c r="B10" s="20" t="s">
        <v>86</v>
      </c>
      <c r="C10" s="19" t="n">
        <v>0.164318168837099</v>
      </c>
      <c r="D10" s="19" t="n">
        <v>0.223776580110091</v>
      </c>
      <c r="E10" s="19" t="n">
        <v>0.206252914783131</v>
      </c>
      <c r="F10" s="19" t="n">
        <v>0.171879730549832</v>
      </c>
      <c r="G10" s="19" t="n">
        <v>0.176244036568455</v>
      </c>
      <c r="H10" s="19" t="n">
        <v>0.134498957261978</v>
      </c>
      <c r="I10" s="19" t="n">
        <v>0.0952298511158725</v>
      </c>
      <c r="J10" s="19"/>
      <c r="K10" s="19" t="n">
        <v>0.19306777062742</v>
      </c>
      <c r="L10" s="19" t="n">
        <v>0.136444758692019</v>
      </c>
      <c r="M10" s="19"/>
      <c r="N10" s="19" t="n">
        <v>0.248887949568575</v>
      </c>
      <c r="O10" s="19" t="n">
        <v>0.152306336502587</v>
      </c>
      <c r="P10" s="19" t="n">
        <v>0.154701342080973</v>
      </c>
      <c r="Q10" s="19" t="n">
        <v>0.107743869269535</v>
      </c>
      <c r="R10" s="19" t="n">
        <v>0.203209333065882</v>
      </c>
      <c r="S10" s="19" t="n">
        <v>0.175594882452031</v>
      </c>
      <c r="T10" s="19" t="n">
        <v>0.157392924526956</v>
      </c>
      <c r="U10" s="19" t="n">
        <v>0.222246252646193</v>
      </c>
      <c r="V10" s="19" t="n">
        <v>0.142035622815082</v>
      </c>
      <c r="W10" s="19" t="n">
        <v>0.132055162326289</v>
      </c>
      <c r="X10" s="19" t="n">
        <v>0.089103019418628</v>
      </c>
      <c r="Y10" s="19" t="n">
        <v>0.138566878417309</v>
      </c>
      <c r="Z10" s="19"/>
      <c r="AA10" s="19" t="n">
        <v>0.180462958137847</v>
      </c>
      <c r="AB10" s="19" t="n">
        <v>0.144803151143794</v>
      </c>
      <c r="AC10" s="19" t="n">
        <v>0.192129531805157</v>
      </c>
      <c r="AD10" s="19" t="n">
        <v>0.143027628973213</v>
      </c>
      <c r="AE10" s="19"/>
      <c r="AF10" s="19" t="n">
        <v>0.237211243493014</v>
      </c>
      <c r="AG10" s="19" t="n">
        <v>0.112533880084702</v>
      </c>
      <c r="AH10" s="19" t="n">
        <v>0.177793015558356</v>
      </c>
      <c r="AI10" s="19" t="n">
        <v>0.293446661527037</v>
      </c>
      <c r="AJ10" s="19" t="n">
        <v>0.110025783666786</v>
      </c>
      <c r="AK10" s="19" t="n">
        <v>0.31650718800074</v>
      </c>
      <c r="AL10" s="19" t="n">
        <v>0.207538774072424</v>
      </c>
      <c r="AM10" s="19" t="n">
        <v>0</v>
      </c>
      <c r="AN10" s="19" t="n">
        <v>0.18643273815532</v>
      </c>
      <c r="AO10" s="19" t="n">
        <v>0.149335805868808</v>
      </c>
      <c r="AP10" s="19" t="n">
        <v>0.317569068460457</v>
      </c>
      <c r="AQ10" s="19" t="n">
        <v>0.132284517850351</v>
      </c>
      <c r="AR10" s="19" t="n">
        <v>0.193420104217876</v>
      </c>
      <c r="AS10" s="19" t="n">
        <v>0.32038667295033</v>
      </c>
      <c r="AT10" s="19" t="n">
        <v>0</v>
      </c>
      <c r="AU10" s="19" t="n">
        <v>0</v>
      </c>
      <c r="AV10" s="19" t="n">
        <v>0.612433315162957</v>
      </c>
      <c r="AW10" s="19" t="n">
        <v>0.381473957467181</v>
      </c>
      <c r="AX10" s="19" t="n">
        <v>0.242293032388405</v>
      </c>
    </row>
    <row r="11">
      <c r="B11" s="20" t="s">
        <v>87</v>
      </c>
      <c r="C11" s="19" t="n">
        <v>0.181340816930239</v>
      </c>
      <c r="D11" s="19" t="n">
        <v>0.188999504854903</v>
      </c>
      <c r="E11" s="19" t="n">
        <v>0.186077785679491</v>
      </c>
      <c r="F11" s="19" t="n">
        <v>0.188369975480973</v>
      </c>
      <c r="G11" s="19" t="n">
        <v>0.152696708738935</v>
      </c>
      <c r="H11" s="19" t="n">
        <v>0.201149353237319</v>
      </c>
      <c r="I11" s="19" t="n">
        <v>0.176730780562437</v>
      </c>
      <c r="J11" s="19"/>
      <c r="K11" s="19" t="n">
        <v>0.174460833585804</v>
      </c>
      <c r="L11" s="19" t="n">
        <v>0.188223593387082</v>
      </c>
      <c r="M11" s="19"/>
      <c r="N11" s="19" t="n">
        <v>0.172471129439074</v>
      </c>
      <c r="O11" s="19" t="n">
        <v>0.175515571013317</v>
      </c>
      <c r="P11" s="19" t="n">
        <v>0.221969463371832</v>
      </c>
      <c r="Q11" s="19" t="n">
        <v>0.236071371751842</v>
      </c>
      <c r="R11" s="19" t="n">
        <v>0.176829445952201</v>
      </c>
      <c r="S11" s="19" t="n">
        <v>0.191869137239452</v>
      </c>
      <c r="T11" s="19" t="n">
        <v>0.176671386368651</v>
      </c>
      <c r="U11" s="19" t="n">
        <v>0.148636720713051</v>
      </c>
      <c r="V11" s="19" t="n">
        <v>0.158915260138125</v>
      </c>
      <c r="W11" s="19" t="n">
        <v>0.170194792232786</v>
      </c>
      <c r="X11" s="19" t="n">
        <v>0.174459260053543</v>
      </c>
      <c r="Y11" s="19" t="n">
        <v>0.137097984904172</v>
      </c>
      <c r="Z11" s="19"/>
      <c r="AA11" s="19" t="n">
        <v>0.147242153415429</v>
      </c>
      <c r="AB11" s="19" t="n">
        <v>0.221050384358817</v>
      </c>
      <c r="AC11" s="19" t="n">
        <v>0.146278778453398</v>
      </c>
      <c r="AD11" s="19" t="n">
        <v>0.210461711023111</v>
      </c>
      <c r="AE11" s="19"/>
      <c r="AF11" s="19" t="n">
        <v>0.190534730148233</v>
      </c>
      <c r="AG11" s="19" t="n">
        <v>0.185123745704506</v>
      </c>
      <c r="AH11" s="19" t="n">
        <v>0.183434424061705</v>
      </c>
      <c r="AI11" s="19" t="n">
        <v>0.152755727606134</v>
      </c>
      <c r="AJ11" s="19" t="n">
        <v>0.341841768521184</v>
      </c>
      <c r="AK11" s="19" t="n">
        <v>0.153812050158627</v>
      </c>
      <c r="AL11" s="19" t="n">
        <v>0.135252626697338</v>
      </c>
      <c r="AM11" s="19" t="n">
        <v>0</v>
      </c>
      <c r="AN11" s="19" t="n">
        <v>0.172034020177384</v>
      </c>
      <c r="AO11" s="19" t="n">
        <v>0.182357173826538</v>
      </c>
      <c r="AP11" s="19" t="n">
        <v>0.150712943494556</v>
      </c>
      <c r="AQ11" s="19" t="n">
        <v>0.167774300712057</v>
      </c>
      <c r="AR11" s="19" t="n">
        <v>0.0902426648588534</v>
      </c>
      <c r="AS11" s="19" t="n">
        <v>0.394569195648592</v>
      </c>
      <c r="AT11" s="19" t="n">
        <v>0.389102592068026</v>
      </c>
      <c r="AU11" s="19" t="n">
        <v>0.504380017574563</v>
      </c>
      <c r="AV11" s="19" t="n">
        <v>0</v>
      </c>
      <c r="AW11" s="19" t="n">
        <v>0</v>
      </c>
      <c r="AX11" s="19" t="n">
        <v>0</v>
      </c>
    </row>
    <row r="12">
      <c r="B12" s="20" t="s">
        <v>88</v>
      </c>
      <c r="C12" s="19" t="n">
        <v>0.30230486264087</v>
      </c>
      <c r="D12" s="19" t="n">
        <v>0.269597121967998</v>
      </c>
      <c r="E12" s="19" t="n">
        <v>0.233502058961478</v>
      </c>
      <c r="F12" s="19" t="n">
        <v>0.261289963760482</v>
      </c>
      <c r="G12" s="19" t="n">
        <v>0.321298939856673</v>
      </c>
      <c r="H12" s="19" t="n">
        <v>0.360820740422598</v>
      </c>
      <c r="I12" s="19" t="n">
        <v>0.35832672030874</v>
      </c>
      <c r="J12" s="19"/>
      <c r="K12" s="19" t="n">
        <v>0.298841058214191</v>
      </c>
      <c r="L12" s="19" t="n">
        <v>0.305010368655724</v>
      </c>
      <c r="M12" s="19"/>
      <c r="N12" s="19" t="n">
        <v>0.219759077624136</v>
      </c>
      <c r="O12" s="19" t="n">
        <v>0.357330400464308</v>
      </c>
      <c r="P12" s="19" t="n">
        <v>0.281330621139355</v>
      </c>
      <c r="Q12" s="19" t="n">
        <v>0.253928926657727</v>
      </c>
      <c r="R12" s="19" t="n">
        <v>0.334368338467008</v>
      </c>
      <c r="S12" s="19" t="n">
        <v>0.276793437904232</v>
      </c>
      <c r="T12" s="19" t="n">
        <v>0.334094934489083</v>
      </c>
      <c r="U12" s="19" t="n">
        <v>0.204519558225342</v>
      </c>
      <c r="V12" s="19" t="n">
        <v>0.329130621789831</v>
      </c>
      <c r="W12" s="19" t="n">
        <v>0.335523961815385</v>
      </c>
      <c r="X12" s="19" t="n">
        <v>0.365179242551819</v>
      </c>
      <c r="Y12" s="19" t="n">
        <v>0.394293976747602</v>
      </c>
      <c r="Z12" s="19"/>
      <c r="AA12" s="19" t="n">
        <v>0.304934316280997</v>
      </c>
      <c r="AB12" s="19" t="n">
        <v>0.313772560268238</v>
      </c>
      <c r="AC12" s="19" t="n">
        <v>0.305302801661543</v>
      </c>
      <c r="AD12" s="19" t="n">
        <v>0.287011112199184</v>
      </c>
      <c r="AE12" s="19"/>
      <c r="AF12" s="19" t="n">
        <v>0.265822999899826</v>
      </c>
      <c r="AG12" s="19" t="n">
        <v>0.349094010201689</v>
      </c>
      <c r="AH12" s="19" t="n">
        <v>0.292889625194226</v>
      </c>
      <c r="AI12" s="19" t="n">
        <v>0.159227826056622</v>
      </c>
      <c r="AJ12" s="19" t="n">
        <v>0.255116282179824</v>
      </c>
      <c r="AK12" s="19" t="n">
        <v>0.173399997254136</v>
      </c>
      <c r="AL12" s="19" t="n">
        <v>0.294301559451062</v>
      </c>
      <c r="AM12" s="19" t="n">
        <v>0</v>
      </c>
      <c r="AN12" s="19" t="n">
        <v>0.339648655548029</v>
      </c>
      <c r="AO12" s="19" t="n">
        <v>0.272970637928936</v>
      </c>
      <c r="AP12" s="19" t="n">
        <v>0.226401664104</v>
      </c>
      <c r="AQ12" s="19" t="n">
        <v>0.323015034568893</v>
      </c>
      <c r="AR12" s="19" t="n">
        <v>0.529283346617549</v>
      </c>
      <c r="AS12" s="19" t="n">
        <v>0</v>
      </c>
      <c r="AT12" s="19" t="n">
        <v>0</v>
      </c>
      <c r="AU12" s="19" t="n">
        <v>0</v>
      </c>
      <c r="AV12" s="19" t="n">
        <v>0</v>
      </c>
      <c r="AW12" s="19" t="n">
        <v>0</v>
      </c>
      <c r="AX12" s="19" t="n">
        <v>0</v>
      </c>
    </row>
    <row r="13">
      <c r="B13" s="20" t="s">
        <v>89</v>
      </c>
      <c r="C13" s="19" t="n">
        <v>0.259929902900926</v>
      </c>
      <c r="D13" s="19" t="n">
        <v>0.170216441180547</v>
      </c>
      <c r="E13" s="19" t="n">
        <v>0.175070478294513</v>
      </c>
      <c r="F13" s="19" t="n">
        <v>0.252035266829492</v>
      </c>
      <c r="G13" s="19" t="n">
        <v>0.288911898028655</v>
      </c>
      <c r="H13" s="19" t="n">
        <v>0.279701602133484</v>
      </c>
      <c r="I13" s="19" t="n">
        <v>0.357621932998889</v>
      </c>
      <c r="J13" s="19"/>
      <c r="K13" s="19" t="n">
        <v>0.230649047069489</v>
      </c>
      <c r="L13" s="19" t="n">
        <v>0.288729799280213</v>
      </c>
      <c r="M13" s="19"/>
      <c r="N13" s="19" t="n">
        <v>0.175352766787724</v>
      </c>
      <c r="O13" s="19" t="n">
        <v>0.265634805567392</v>
      </c>
      <c r="P13" s="19" t="n">
        <v>0.283221651360017</v>
      </c>
      <c r="Q13" s="19" t="n">
        <v>0.285559366849962</v>
      </c>
      <c r="R13" s="19" t="n">
        <v>0.243584849835724</v>
      </c>
      <c r="S13" s="19" t="n">
        <v>0.272998450032283</v>
      </c>
      <c r="T13" s="19" t="n">
        <v>0.276907372908964</v>
      </c>
      <c r="U13" s="19" t="n">
        <v>0.343028999473476</v>
      </c>
      <c r="V13" s="19" t="n">
        <v>0.266132250639131</v>
      </c>
      <c r="W13" s="19" t="n">
        <v>0.257715878334222</v>
      </c>
      <c r="X13" s="19" t="n">
        <v>0.322134615921419</v>
      </c>
      <c r="Y13" s="19" t="n">
        <v>0.212867379656687</v>
      </c>
      <c r="Z13" s="19"/>
      <c r="AA13" s="19" t="n">
        <v>0.237244030505315</v>
      </c>
      <c r="AB13" s="19" t="n">
        <v>0.261361526863353</v>
      </c>
      <c r="AC13" s="19" t="n">
        <v>0.265130722477684</v>
      </c>
      <c r="AD13" s="19" t="n">
        <v>0.274999723483622</v>
      </c>
      <c r="AE13" s="19"/>
      <c r="AF13" s="19" t="n">
        <v>0.162965754381451</v>
      </c>
      <c r="AG13" s="19" t="n">
        <v>0.325535318312697</v>
      </c>
      <c r="AH13" s="19" t="n">
        <v>0.283373991411733</v>
      </c>
      <c r="AI13" s="19" t="n">
        <v>0.0856381238959772</v>
      </c>
      <c r="AJ13" s="19" t="n">
        <v>0.0616061122837973</v>
      </c>
      <c r="AK13" s="19" t="n">
        <v>0.25213353697341</v>
      </c>
      <c r="AL13" s="19" t="n">
        <v>0.198394871339081</v>
      </c>
      <c r="AM13" s="19" t="n">
        <v>0</v>
      </c>
      <c r="AN13" s="19" t="n">
        <v>0.168223720880993</v>
      </c>
      <c r="AO13" s="19" t="n">
        <v>0.293711001605741</v>
      </c>
      <c r="AP13" s="19" t="n">
        <v>0.152565897161529</v>
      </c>
      <c r="AQ13" s="19" t="n">
        <v>0.350179613532828</v>
      </c>
      <c r="AR13" s="19" t="n">
        <v>0.187053884305722</v>
      </c>
      <c r="AS13" s="19" t="n">
        <v>0.111537085003805</v>
      </c>
      <c r="AT13" s="19" t="n">
        <v>0</v>
      </c>
      <c r="AU13" s="19" t="n">
        <v>0</v>
      </c>
      <c r="AV13" s="19" t="n">
        <v>0</v>
      </c>
      <c r="AW13" s="19" t="n">
        <v>0</v>
      </c>
      <c r="AX13" s="19" t="n">
        <v>0.277914084528257</v>
      </c>
    </row>
    <row r="14">
      <c r="B14" s="20" t="s">
        <v>77</v>
      </c>
      <c r="C14" s="21" t="n">
        <v>0.0174780204294916</v>
      </c>
      <c r="D14" s="21" t="n">
        <v>0.0457006547999709</v>
      </c>
      <c r="E14" s="21" t="n">
        <v>0.028965477939934</v>
      </c>
      <c r="F14" s="21" t="n">
        <v>0.00567919551526802</v>
      </c>
      <c r="G14" s="21" t="n">
        <v>0.0136920404062345</v>
      </c>
      <c r="H14" s="21" t="n">
        <v>0.0168842965490886</v>
      </c>
      <c r="I14" s="21" t="n">
        <v>0.00256831699837465</v>
      </c>
      <c r="J14" s="21"/>
      <c r="K14" s="21" t="n">
        <v>0.0149743332745362</v>
      </c>
      <c r="L14" s="21" t="n">
        <v>0.0199360113979537</v>
      </c>
      <c r="M14" s="21"/>
      <c r="N14" s="21" t="n">
        <v>0.0209087229357694</v>
      </c>
      <c r="O14" s="21" t="n">
        <v>0.00704196068806216</v>
      </c>
      <c r="P14" s="21" t="n">
        <v>0.0240898252081641</v>
      </c>
      <c r="Q14" s="21" t="n">
        <v>0.0270247850297655</v>
      </c>
      <c r="R14" s="21" t="n">
        <v>0.00607783191968993</v>
      </c>
      <c r="S14" s="21" t="n">
        <v>0.0216809093989139</v>
      </c>
      <c r="T14" s="21" t="n">
        <v>0.0113404688015058</v>
      </c>
      <c r="U14" s="21" t="n">
        <v>0.0101809311406672</v>
      </c>
      <c r="V14" s="21" t="n">
        <v>0.0233666660931388</v>
      </c>
      <c r="W14" s="21" t="n">
        <v>0.0278523265961692</v>
      </c>
      <c r="X14" s="21" t="n">
        <v>0</v>
      </c>
      <c r="Y14" s="21" t="n">
        <v>0.0169906963229217</v>
      </c>
      <c r="Z14" s="21"/>
      <c r="AA14" s="21" t="n">
        <v>0.0158686023961132</v>
      </c>
      <c r="AB14" s="21" t="n">
        <v>0.0147476411938477</v>
      </c>
      <c r="AC14" s="21" t="n">
        <v>0.0121026552645182</v>
      </c>
      <c r="AD14" s="21" t="n">
        <v>0.02311766005967</v>
      </c>
      <c r="AE14" s="21"/>
      <c r="AF14" s="21" t="n">
        <v>0.00676925979768195</v>
      </c>
      <c r="AG14" s="21" t="n">
        <v>0.0113316502387792</v>
      </c>
      <c r="AH14" s="21" t="n">
        <v>0</v>
      </c>
      <c r="AI14" s="21" t="n">
        <v>0.018111640455081</v>
      </c>
      <c r="AJ14" s="21" t="n">
        <v>0.124102352951525</v>
      </c>
      <c r="AK14" s="21" t="n">
        <v>0</v>
      </c>
      <c r="AL14" s="21" t="n">
        <v>0.022044104966987</v>
      </c>
      <c r="AM14" s="21" t="n">
        <v>0.534445761093102</v>
      </c>
      <c r="AN14" s="21" t="n">
        <v>0.00691676265329119</v>
      </c>
      <c r="AO14" s="21" t="n">
        <v>0.0495830323359917</v>
      </c>
      <c r="AP14" s="21" t="n">
        <v>0.0259638930349957</v>
      </c>
      <c r="AQ14" s="21" t="n">
        <v>0</v>
      </c>
      <c r="AR14" s="21" t="n">
        <v>0</v>
      </c>
      <c r="AS14" s="21" t="n">
        <v>0</v>
      </c>
      <c r="AT14" s="21" t="n">
        <v>0.314801217298716</v>
      </c>
      <c r="AU14" s="21" t="n">
        <v>0</v>
      </c>
      <c r="AV14" s="21" t="n">
        <v>0</v>
      </c>
      <c r="AW14" s="21" t="n">
        <v>0</v>
      </c>
      <c r="AX14" s="21" t="n">
        <v>0</v>
      </c>
    </row>
    <row r="15">
      <c r="B15" s="18"/>
    </row>
    <row r="16">
      <c r="B16" t="s">
        <v>80</v>
      </c>
    </row>
    <row r="17">
      <c r="B17" t="s">
        <v>81</v>
      </c>
    </row>
    <row r="19">
      <c r="B19" s="9" t="str">
        <f>=HYPERLINK("#'Contents'!A1", "Return to Contents")</f>
      </c>
    </row>
  </sheetData>
  <mergeCells count="6">
    <mergeCell ref="D5:I5"/>
    <mergeCell ref="K5:L5"/>
    <mergeCell ref="N5:Y5"/>
    <mergeCell ref="AA5:AD5"/>
    <mergeCell ref="AF5:AX5"/>
    <mergeCell ref="D2:AU2"/>
  </mergeCells>
  <pageMargins left="0.7" right="0.7" top="0.75" bottom="0.75" header="0.3" footer="0.3"/>
  <pageSetup paperSize="9" orientation="portrait" horizontalDpi="300" verticalDpi="300" r:id="rId2"/>
  <drawing r:id="rId1"/>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10.71" hidden="0" customWidth="1"/>
    <col min="8" max="8" width="10.71" hidden="0" customWidth="1"/>
    <col min="9" max="9" width="10.71" hidden="0" customWidth="1"/>
    <col min="10" max="10" width="2.2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10.71" hidden="0" customWidth="1"/>
    <col min="19" max="19" width="10.71" hidden="0" customWidth="1"/>
    <col min="20" max="20" width="10.71" hidden="0" customWidth="1"/>
    <col min="21" max="21" width="10.71" hidden="0" customWidth="1"/>
    <col min="22" max="22" width="10.71" hidden="0" customWidth="1"/>
    <col min="23" max="23" width="10.71" hidden="0" customWidth="1"/>
    <col min="24" max="24" width="10.71" hidden="0" customWidth="1"/>
    <col min="25" max="25" width="10.71" hidden="0" customWidth="1"/>
    <col min="26" max="26" width="2.2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10.71" hidden="0" customWidth="1"/>
    <col min="34" max="34" width="10.71" hidden="0" customWidth="1"/>
    <col min="35" max="35" width="10.7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10.71" hidden="0" customWidth="1"/>
    <col min="44" max="44" width="10.71" hidden="0" customWidth="1"/>
    <col min="45" max="45" width="10.71" hidden="0" customWidth="1"/>
    <col min="46" max="46" width="10.71" hidden="0" customWidth="1"/>
    <col min="47" max="47" width="10.71" hidden="0" customWidth="1"/>
    <col min="48" max="48" width="10.71" hidden="0" customWidth="1"/>
    <col min="49" max="49" width="10.71" hidden="0" customWidth="1"/>
    <col min="50" max="50" width="10.71" hidden="0" customWidth="1"/>
    <col min="51" max="51" width="2.21" hidden="0" customWidth="1"/>
  </cols>
  <sheetData>
    <row r="2" ht="40" customHeight="1">
      <c r="D2" s="16" t="s">
        <v>93</v>
      </c>
    </row>
    <row r="5" ht="30" customHeight="1">
      <c r="B5" s="17"/>
      <c r="C5" s="17"/>
      <c r="D5" s="17" t="s">
        <v>62</v>
      </c>
      <c r="E5" s="17"/>
      <c r="F5" s="17"/>
      <c r="G5" s="17"/>
      <c r="H5" s="17"/>
      <c r="I5" s="17"/>
      <c r="J5" s="17"/>
      <c r="K5" s="17" t="s">
        <v>63</v>
      </c>
      <c r="L5" s="17"/>
      <c r="M5" s="17"/>
      <c r="N5" s="17" t="s">
        <v>64</v>
      </c>
      <c r="O5" s="17"/>
      <c r="P5" s="17"/>
      <c r="Q5" s="17"/>
      <c r="R5" s="17"/>
      <c r="S5" s="17"/>
      <c r="T5" s="17"/>
      <c r="U5" s="17"/>
      <c r="V5" s="17"/>
      <c r="W5" s="17"/>
      <c r="X5" s="17"/>
      <c r="Y5" s="17"/>
      <c r="Z5" s="17"/>
      <c r="AA5" s="17" t="s">
        <v>65</v>
      </c>
      <c r="AB5" s="17"/>
      <c r="AC5" s="17"/>
      <c r="AD5" s="17"/>
      <c r="AE5" s="17"/>
      <c r="AF5" s="17" t="s">
        <v>66</v>
      </c>
      <c r="AG5" s="17"/>
      <c r="AH5" s="17"/>
      <c r="AI5" s="17"/>
      <c r="AJ5" s="17"/>
      <c r="AK5" s="17"/>
      <c r="AL5" s="17"/>
      <c r="AM5" s="17"/>
      <c r="AN5" s="17"/>
      <c r="AO5" s="17"/>
      <c r="AP5" s="17"/>
      <c r="AQ5" s="17"/>
      <c r="AR5" s="17"/>
      <c r="AS5" s="17"/>
      <c r="AT5" s="17"/>
      <c r="AU5" s="17"/>
      <c r="AV5" s="17"/>
      <c r="AW5" s="17"/>
      <c r="AX5" s="17"/>
    </row>
    <row r="6">
      <c r="B6" t="s">
        <v>15</v>
      </c>
      <c r="C6" s="10" t="s">
        <v>16</v>
      </c>
      <c r="D6" s="13" t="s">
        <v>17</v>
      </c>
      <c r="E6" s="13" t="s">
        <v>18</v>
      </c>
      <c r="F6" s="13" t="s">
        <v>19</v>
      </c>
      <c r="G6" s="13" t="s">
        <v>20</v>
      </c>
      <c r="H6" s="13" t="s">
        <v>21</v>
      </c>
      <c r="I6" s="13" t="s">
        <v>22</v>
      </c>
      <c r="K6" s="13" t="s">
        <v>25</v>
      </c>
      <c r="L6" s="13" t="s">
        <v>26</v>
      </c>
      <c r="N6" s="13" t="s">
        <v>27</v>
      </c>
      <c r="O6" s="13" t="s">
        <v>28</v>
      </c>
      <c r="P6" s="13" t="s">
        <v>29</v>
      </c>
      <c r="Q6" s="13" t="s">
        <v>30</v>
      </c>
      <c r="R6" s="13" t="s">
        <v>31</v>
      </c>
      <c r="S6" s="13" t="s">
        <v>32</v>
      </c>
      <c r="T6" s="13" t="s">
        <v>33</v>
      </c>
      <c r="U6" s="13" t="s">
        <v>34</v>
      </c>
      <c r="V6" s="13" t="s">
        <v>35</v>
      </c>
      <c r="W6" s="13" t="s">
        <v>36</v>
      </c>
      <c r="X6" s="13" t="s">
        <v>37</v>
      </c>
      <c r="Y6" s="13" t="s">
        <v>38</v>
      </c>
      <c r="AA6" s="13" t="s">
        <v>39</v>
      </c>
      <c r="AB6" s="13" t="s">
        <v>40</v>
      </c>
      <c r="AC6" s="13" t="s">
        <v>41</v>
      </c>
      <c r="AD6" s="13" t="s">
        <v>42</v>
      </c>
      <c r="AF6" s="13" t="s">
        <v>43</v>
      </c>
      <c r="AG6" s="13" t="s">
        <v>44</v>
      </c>
      <c r="AH6" s="13" t="s">
        <v>45</v>
      </c>
      <c r="AI6" s="13" t="s">
        <v>46</v>
      </c>
      <c r="AJ6" s="13" t="s">
        <v>47</v>
      </c>
      <c r="AK6" s="13" t="s">
        <v>48</v>
      </c>
      <c r="AL6" s="13" t="s">
        <v>49</v>
      </c>
      <c r="AM6" s="13" t="s">
        <v>50</v>
      </c>
      <c r="AN6" s="13" t="s">
        <v>51</v>
      </c>
      <c r="AO6" s="13" t="s">
        <v>52</v>
      </c>
      <c r="AP6" s="13" t="s">
        <v>53</v>
      </c>
      <c r="AQ6" s="13" t="s">
        <v>54</v>
      </c>
      <c r="AR6" s="13" t="s">
        <v>55</v>
      </c>
      <c r="AS6" s="13" t="s">
        <v>56</v>
      </c>
      <c r="AT6" s="13" t="s">
        <v>57</v>
      </c>
      <c r="AU6" s="13" t="s">
        <v>58</v>
      </c>
      <c r="AV6" s="13" t="s">
        <v>59</v>
      </c>
      <c r="AW6" s="13" t="s">
        <v>60</v>
      </c>
      <c r="AX6" s="13" t="s">
        <v>61</v>
      </c>
    </row>
    <row r="7" ht="30" customHeight="1">
      <c r="B7" s="11" t="s">
        <v>23</v>
      </c>
      <c r="C7" s="11" t="n">
        <v>2053</v>
      </c>
      <c r="D7" s="11" t="n">
        <v>282</v>
      </c>
      <c r="E7" s="11" t="n">
        <v>347</v>
      </c>
      <c r="F7" s="11" t="n">
        <v>347</v>
      </c>
      <c r="G7" s="11" t="n">
        <v>347</v>
      </c>
      <c r="H7" s="11" t="n">
        <v>295</v>
      </c>
      <c r="I7" s="11" t="n">
        <v>435</v>
      </c>
      <c r="J7" s="11"/>
      <c r="K7" s="11" t="n">
        <v>1018</v>
      </c>
      <c r="L7" s="11" t="n">
        <v>1034</v>
      </c>
      <c r="M7" s="11"/>
      <c r="N7" s="11" t="n">
        <v>284</v>
      </c>
      <c r="O7" s="11" t="n">
        <v>278</v>
      </c>
      <c r="P7" s="11" t="n">
        <v>169</v>
      </c>
      <c r="Q7" s="11" t="n">
        <v>188</v>
      </c>
      <c r="R7" s="11" t="n">
        <v>160</v>
      </c>
      <c r="S7" s="11" t="n">
        <v>187</v>
      </c>
      <c r="T7" s="11" t="n">
        <v>166</v>
      </c>
      <c r="U7" s="11" t="n">
        <v>87</v>
      </c>
      <c r="V7" s="11" t="n">
        <v>211</v>
      </c>
      <c r="W7" s="11" t="n">
        <v>174</v>
      </c>
      <c r="X7" s="11" t="n">
        <v>98</v>
      </c>
      <c r="Y7" s="11" t="n">
        <v>51</v>
      </c>
      <c r="Z7" s="11"/>
      <c r="AA7" s="11" t="n">
        <v>570</v>
      </c>
      <c r="AB7" s="11" t="n">
        <v>547</v>
      </c>
      <c r="AC7" s="11" t="n">
        <v>406</v>
      </c>
      <c r="AD7" s="11" t="n">
        <v>517</v>
      </c>
      <c r="AE7" s="11"/>
      <c r="AF7" s="11" t="n">
        <v>148</v>
      </c>
      <c r="AG7" s="11" t="n">
        <v>872</v>
      </c>
      <c r="AH7" s="11" t="n">
        <v>132</v>
      </c>
      <c r="AI7" s="11" t="n">
        <v>108</v>
      </c>
      <c r="AJ7" s="11" t="n">
        <v>65</v>
      </c>
      <c r="AK7" s="11" t="n">
        <v>65</v>
      </c>
      <c r="AL7" s="11" t="n">
        <v>139</v>
      </c>
      <c r="AM7" s="11" t="n">
        <v>2</v>
      </c>
      <c r="AN7" s="11" t="n">
        <v>139</v>
      </c>
      <c r="AO7" s="11" t="n">
        <v>159</v>
      </c>
      <c r="AP7" s="11" t="n">
        <v>39</v>
      </c>
      <c r="AQ7" s="11" t="n">
        <v>148</v>
      </c>
      <c r="AR7" s="11" t="n">
        <v>10</v>
      </c>
      <c r="AS7" s="11" t="n">
        <v>10</v>
      </c>
      <c r="AT7" s="11" t="n">
        <v>3</v>
      </c>
      <c r="AU7" s="11" t="n">
        <v>2</v>
      </c>
      <c r="AV7" s="11" t="n">
        <v>5</v>
      </c>
      <c r="AW7" s="11" t="n">
        <v>3</v>
      </c>
      <c r="AX7" s="11" t="n">
        <v>4</v>
      </c>
    </row>
    <row r="8" ht="30" customHeight="1">
      <c r="B8" s="12" t="s">
        <v>24</v>
      </c>
      <c r="C8" s="12" t="n">
        <v>2053</v>
      </c>
      <c r="D8" s="12" t="n">
        <v>284</v>
      </c>
      <c r="E8" s="12" t="n">
        <v>350</v>
      </c>
      <c r="F8" s="12" t="n">
        <v>349</v>
      </c>
      <c r="G8" s="12" t="n">
        <v>350</v>
      </c>
      <c r="H8" s="12" t="n">
        <v>289</v>
      </c>
      <c r="I8" s="12" t="n">
        <v>431</v>
      </c>
      <c r="J8" s="12"/>
      <c r="K8" s="12" t="n">
        <v>1013</v>
      </c>
      <c r="L8" s="12" t="n">
        <v>1039</v>
      </c>
      <c r="M8" s="12"/>
      <c r="N8" s="12" t="n">
        <v>287</v>
      </c>
      <c r="O8" s="12" t="n">
        <v>267</v>
      </c>
      <c r="P8" s="12" t="n">
        <v>164</v>
      </c>
      <c r="Q8" s="12" t="n">
        <v>185</v>
      </c>
      <c r="R8" s="12" t="n">
        <v>144</v>
      </c>
      <c r="S8" s="12" t="n">
        <v>185</v>
      </c>
      <c r="T8" s="12" t="n">
        <v>164</v>
      </c>
      <c r="U8" s="12" t="n">
        <v>82</v>
      </c>
      <c r="V8" s="12" t="n">
        <v>226</v>
      </c>
      <c r="W8" s="12" t="n">
        <v>185</v>
      </c>
      <c r="X8" s="12" t="n">
        <v>103</v>
      </c>
      <c r="Y8" s="12" t="n">
        <v>61</v>
      </c>
      <c r="Z8" s="12"/>
      <c r="AA8" s="12" t="n">
        <v>551</v>
      </c>
      <c r="AB8" s="12" t="n">
        <v>530</v>
      </c>
      <c r="AC8" s="12" t="n">
        <v>449</v>
      </c>
      <c r="AD8" s="12" t="n">
        <v>510</v>
      </c>
      <c r="AE8" s="12"/>
      <c r="AF8" s="12" t="n">
        <v>150</v>
      </c>
      <c r="AG8" s="12" t="n">
        <v>866</v>
      </c>
      <c r="AH8" s="12" t="n">
        <v>133</v>
      </c>
      <c r="AI8" s="12" t="n">
        <v>107</v>
      </c>
      <c r="AJ8" s="12" t="n">
        <v>66</v>
      </c>
      <c r="AK8" s="12" t="n">
        <v>64</v>
      </c>
      <c r="AL8" s="12" t="n">
        <v>140</v>
      </c>
      <c r="AM8" s="12" t="n">
        <v>2</v>
      </c>
      <c r="AN8" s="12" t="n">
        <v>140</v>
      </c>
      <c r="AO8" s="12" t="n">
        <v>160</v>
      </c>
      <c r="AP8" s="12" t="n">
        <v>39</v>
      </c>
      <c r="AQ8" s="12" t="n">
        <v>149</v>
      </c>
      <c r="AR8" s="12" t="n">
        <v>10</v>
      </c>
      <c r="AS8" s="12" t="n">
        <v>11</v>
      </c>
      <c r="AT8" s="12" t="n">
        <v>3</v>
      </c>
      <c r="AU8" s="12" t="n">
        <v>2</v>
      </c>
      <c r="AV8" s="12" t="n">
        <v>5</v>
      </c>
      <c r="AW8" s="12" t="n">
        <v>3</v>
      </c>
      <c r="AX8" s="12" t="n">
        <v>3</v>
      </c>
    </row>
    <row r="9">
      <c r="B9" s="20" t="s">
        <v>85</v>
      </c>
      <c r="C9" s="19" t="n">
        <v>0.0813702779822369</v>
      </c>
      <c r="D9" s="19" t="n">
        <v>0.110255056519802</v>
      </c>
      <c r="E9" s="19" t="n">
        <v>0.180860257082774</v>
      </c>
      <c r="F9" s="19" t="n">
        <v>0.117714314687855</v>
      </c>
      <c r="G9" s="19" t="n">
        <v>0.0545399367663818</v>
      </c>
      <c r="H9" s="19" t="n">
        <v>0.0177694239794804</v>
      </c>
      <c r="I9" s="19" t="n">
        <v>0.0164948203420461</v>
      </c>
      <c r="J9" s="19"/>
      <c r="K9" s="19" t="n">
        <v>0.093598382980858</v>
      </c>
      <c r="L9" s="19" t="n">
        <v>0.0695258991431154</v>
      </c>
      <c r="M9" s="19"/>
      <c r="N9" s="19" t="n">
        <v>0.164027411331705</v>
      </c>
      <c r="O9" s="19" t="n">
        <v>0.0440534716905459</v>
      </c>
      <c r="P9" s="19" t="n">
        <v>0.0410367192603657</v>
      </c>
      <c r="Q9" s="19" t="n">
        <v>0.0672550939162847</v>
      </c>
      <c r="R9" s="19" t="n">
        <v>0.061626458779381</v>
      </c>
      <c r="S9" s="19" t="n">
        <v>0.113392392763709</v>
      </c>
      <c r="T9" s="19" t="n">
        <v>0.0546520707872323</v>
      </c>
      <c r="U9" s="19" t="n">
        <v>0.0715024852471261</v>
      </c>
      <c r="V9" s="19" t="n">
        <v>0.0742060626738015</v>
      </c>
      <c r="W9" s="19" t="n">
        <v>0.0751482946915994</v>
      </c>
      <c r="X9" s="19" t="n">
        <v>0.0509928152792951</v>
      </c>
      <c r="Y9" s="19" t="n">
        <v>0.138314233754298</v>
      </c>
      <c r="Z9" s="19"/>
      <c r="AA9" s="19" t="n">
        <v>0.110345939875143</v>
      </c>
      <c r="AB9" s="19" t="n">
        <v>0.0522111812475933</v>
      </c>
      <c r="AC9" s="19" t="n">
        <v>0.0984232996305001</v>
      </c>
      <c r="AD9" s="19" t="n">
        <v>0.06555731141374</v>
      </c>
      <c r="AE9" s="19"/>
      <c r="AF9" s="19" t="n">
        <v>0.144132421778544</v>
      </c>
      <c r="AG9" s="19" t="n">
        <v>0.0212055475997205</v>
      </c>
      <c r="AH9" s="19" t="n">
        <v>0.067003328412894</v>
      </c>
      <c r="AI9" s="19" t="n">
        <v>0.283543562970447</v>
      </c>
      <c r="AJ9" s="19" t="n">
        <v>0.135260861568391</v>
      </c>
      <c r="AK9" s="19" t="n">
        <v>0.155784989486361</v>
      </c>
      <c r="AL9" s="19" t="n">
        <v>0.161976122398741</v>
      </c>
      <c r="AM9" s="19" t="n">
        <v>0.465554238906898</v>
      </c>
      <c r="AN9" s="19" t="n">
        <v>0.137742691487847</v>
      </c>
      <c r="AO9" s="19" t="n">
        <v>0.0444879645670536</v>
      </c>
      <c r="AP9" s="19" t="n">
        <v>0.205891423184041</v>
      </c>
      <c r="AQ9" s="19" t="n">
        <v>0.0128589938575415</v>
      </c>
      <c r="AR9" s="19" t="n">
        <v>0</v>
      </c>
      <c r="AS9" s="19" t="n">
        <v>0.363993290820671</v>
      </c>
      <c r="AT9" s="19" t="n">
        <v>0</v>
      </c>
      <c r="AU9" s="19" t="n">
        <v>0.495619982425437</v>
      </c>
      <c r="AV9" s="19" t="n">
        <v>0.159333969142837</v>
      </c>
      <c r="AW9" s="19" t="n">
        <v>0.705272611914786</v>
      </c>
      <c r="AX9" s="19" t="n">
        <v>0.259244151683178</v>
      </c>
    </row>
    <row r="10">
      <c r="B10" s="20" t="s">
        <v>86</v>
      </c>
      <c r="C10" s="19" t="n">
        <v>0.188994981875992</v>
      </c>
      <c r="D10" s="19" t="n">
        <v>0.306461842574339</v>
      </c>
      <c r="E10" s="19" t="n">
        <v>0.268964773517581</v>
      </c>
      <c r="F10" s="19" t="n">
        <v>0.209526476317966</v>
      </c>
      <c r="G10" s="19" t="n">
        <v>0.162799905918127</v>
      </c>
      <c r="H10" s="19" t="n">
        <v>0.0906642461206697</v>
      </c>
      <c r="I10" s="19" t="n">
        <v>0.117159790240115</v>
      </c>
      <c r="J10" s="19"/>
      <c r="K10" s="19" t="n">
        <v>0.212902078228572</v>
      </c>
      <c r="L10" s="19" t="n">
        <v>0.165866904471784</v>
      </c>
      <c r="M10" s="19"/>
      <c r="N10" s="19" t="n">
        <v>0.260847478681553</v>
      </c>
      <c r="O10" s="19" t="n">
        <v>0.157154177436704</v>
      </c>
      <c r="P10" s="19" t="n">
        <v>0.187684962493689</v>
      </c>
      <c r="Q10" s="19" t="n">
        <v>0.161935827509139</v>
      </c>
      <c r="R10" s="19" t="n">
        <v>0.224479050973451</v>
      </c>
      <c r="S10" s="19" t="n">
        <v>0.144137232662531</v>
      </c>
      <c r="T10" s="19" t="n">
        <v>0.214549735206755</v>
      </c>
      <c r="U10" s="19" t="n">
        <v>0.176663429088863</v>
      </c>
      <c r="V10" s="19" t="n">
        <v>0.209456712939068</v>
      </c>
      <c r="W10" s="19" t="n">
        <v>0.129155329999537</v>
      </c>
      <c r="X10" s="19" t="n">
        <v>0.110888917330573</v>
      </c>
      <c r="Y10" s="19" t="n">
        <v>0.313542483530168</v>
      </c>
      <c r="Z10" s="19"/>
      <c r="AA10" s="19" t="n">
        <v>0.210371580431534</v>
      </c>
      <c r="AB10" s="19" t="n">
        <v>0.166840061842187</v>
      </c>
      <c r="AC10" s="19" t="n">
        <v>0.192261651916191</v>
      </c>
      <c r="AD10" s="19" t="n">
        <v>0.188904713473264</v>
      </c>
      <c r="AE10" s="19"/>
      <c r="AF10" s="19" t="n">
        <v>0.348508951801643</v>
      </c>
      <c r="AG10" s="19" t="n">
        <v>0.107489562973926</v>
      </c>
      <c r="AH10" s="19" t="n">
        <v>0.246845855576088</v>
      </c>
      <c r="AI10" s="19" t="n">
        <v>0.344550486431981</v>
      </c>
      <c r="AJ10" s="19" t="n">
        <v>0.185914374555332</v>
      </c>
      <c r="AK10" s="19" t="n">
        <v>0.198987501967007</v>
      </c>
      <c r="AL10" s="19" t="n">
        <v>0.265536607344411</v>
      </c>
      <c r="AM10" s="19" t="n">
        <v>0</v>
      </c>
      <c r="AN10" s="19" t="n">
        <v>0.206405263423255</v>
      </c>
      <c r="AO10" s="19" t="n">
        <v>0.230203610362233</v>
      </c>
      <c r="AP10" s="19" t="n">
        <v>0.338582480917098</v>
      </c>
      <c r="AQ10" s="19" t="n">
        <v>0.110443292245025</v>
      </c>
      <c r="AR10" s="19" t="n">
        <v>0.409363163425734</v>
      </c>
      <c r="AS10" s="19" t="n">
        <v>0.320586645968487</v>
      </c>
      <c r="AT10" s="19" t="n">
        <v>0.610897407931974</v>
      </c>
      <c r="AU10" s="19" t="n">
        <v>0.504380017574563</v>
      </c>
      <c r="AV10" s="19" t="n">
        <v>0.620824482762103</v>
      </c>
      <c r="AW10" s="19" t="n">
        <v>0.294727388085214</v>
      </c>
      <c r="AX10" s="19" t="n">
        <v>0.242293032388405</v>
      </c>
    </row>
    <row r="11">
      <c r="B11" s="20" t="s">
        <v>87</v>
      </c>
      <c r="C11" s="19" t="n">
        <v>0.245980516105374</v>
      </c>
      <c r="D11" s="19" t="n">
        <v>0.277898023607179</v>
      </c>
      <c r="E11" s="19" t="n">
        <v>0.218687451164011</v>
      </c>
      <c r="F11" s="19" t="n">
        <v>0.242278236182549</v>
      </c>
      <c r="G11" s="19" t="n">
        <v>0.229544476813338</v>
      </c>
      <c r="H11" s="19" t="n">
        <v>0.281426779974907</v>
      </c>
      <c r="I11" s="19" t="n">
        <v>0.239690726546689</v>
      </c>
      <c r="J11" s="19"/>
      <c r="K11" s="19" t="n">
        <v>0.236784987841348</v>
      </c>
      <c r="L11" s="19" t="n">
        <v>0.255183250802342</v>
      </c>
      <c r="M11" s="19"/>
      <c r="N11" s="19" t="n">
        <v>0.218138380355426</v>
      </c>
      <c r="O11" s="19" t="n">
        <v>0.256646952457455</v>
      </c>
      <c r="P11" s="19" t="n">
        <v>0.258335187914348</v>
      </c>
      <c r="Q11" s="19" t="n">
        <v>0.30940098075047</v>
      </c>
      <c r="R11" s="19" t="n">
        <v>0.21171745140549</v>
      </c>
      <c r="S11" s="19" t="n">
        <v>0.301204405128845</v>
      </c>
      <c r="T11" s="19" t="n">
        <v>0.246682297995305</v>
      </c>
      <c r="U11" s="19" t="n">
        <v>0.241709541156547</v>
      </c>
      <c r="V11" s="19" t="n">
        <v>0.227453270228267</v>
      </c>
      <c r="W11" s="19" t="n">
        <v>0.263701991976386</v>
      </c>
      <c r="X11" s="19" t="n">
        <v>0.17147754164088</v>
      </c>
      <c r="Y11" s="19" t="n">
        <v>0.162685419471903</v>
      </c>
      <c r="Z11" s="19"/>
      <c r="AA11" s="19" t="n">
        <v>0.203409648328577</v>
      </c>
      <c r="AB11" s="19" t="n">
        <v>0.270308133457366</v>
      </c>
      <c r="AC11" s="19" t="n">
        <v>0.238757065848636</v>
      </c>
      <c r="AD11" s="19" t="n">
        <v>0.273556350657122</v>
      </c>
      <c r="AE11" s="19"/>
      <c r="AF11" s="19" t="n">
        <v>0.267311822219606</v>
      </c>
      <c r="AG11" s="19" t="n">
        <v>0.253511347638181</v>
      </c>
      <c r="AH11" s="19" t="n">
        <v>0.201645209649046</v>
      </c>
      <c r="AI11" s="19" t="n">
        <v>0.212318642874147</v>
      </c>
      <c r="AJ11" s="19" t="n">
        <v>0.351820754849218</v>
      </c>
      <c r="AK11" s="19" t="n">
        <v>0.128560381164573</v>
      </c>
      <c r="AL11" s="19" t="n">
        <v>0.195767182521076</v>
      </c>
      <c r="AM11" s="19" t="n">
        <v>0</v>
      </c>
      <c r="AN11" s="19" t="n">
        <v>0.208312289931351</v>
      </c>
      <c r="AO11" s="19" t="n">
        <v>0.243370272969252</v>
      </c>
      <c r="AP11" s="19" t="n">
        <v>0.248813292002359</v>
      </c>
      <c r="AQ11" s="19" t="n">
        <v>0.357494042424274</v>
      </c>
      <c r="AR11" s="19" t="n">
        <v>0.184661438639109</v>
      </c>
      <c r="AS11" s="19" t="n">
        <v>0.203882978207038</v>
      </c>
      <c r="AT11" s="19" t="n">
        <v>0</v>
      </c>
      <c r="AU11" s="19" t="n">
        <v>0</v>
      </c>
      <c r="AV11" s="19" t="n">
        <v>0.21984154809506</v>
      </c>
      <c r="AW11" s="19" t="n">
        <v>0</v>
      </c>
      <c r="AX11" s="19" t="n">
        <v>0.277914084528257</v>
      </c>
    </row>
    <row r="12">
      <c r="B12" s="20" t="s">
        <v>88</v>
      </c>
      <c r="C12" s="19" t="n">
        <v>0.296182011889729</v>
      </c>
      <c r="D12" s="19" t="n">
        <v>0.167330154714635</v>
      </c>
      <c r="E12" s="19" t="n">
        <v>0.208319818638948</v>
      </c>
      <c r="F12" s="19" t="n">
        <v>0.248522222843923</v>
      </c>
      <c r="G12" s="19" t="n">
        <v>0.289661567433486</v>
      </c>
      <c r="H12" s="19" t="n">
        <v>0.397959895770811</v>
      </c>
      <c r="I12" s="19" t="n">
        <v>0.428173528228956</v>
      </c>
      <c r="J12" s="19"/>
      <c r="K12" s="19" t="n">
        <v>0.286295386152492</v>
      </c>
      <c r="L12" s="19" t="n">
        <v>0.30610692300096</v>
      </c>
      <c r="M12" s="19"/>
      <c r="N12" s="19" t="n">
        <v>0.221043128578539</v>
      </c>
      <c r="O12" s="19" t="n">
        <v>0.359301787160482</v>
      </c>
      <c r="P12" s="19" t="n">
        <v>0.305897670921771</v>
      </c>
      <c r="Q12" s="19" t="n">
        <v>0.326954794215287</v>
      </c>
      <c r="R12" s="19" t="n">
        <v>0.287428857649119</v>
      </c>
      <c r="S12" s="19" t="n">
        <v>0.266764278482018</v>
      </c>
      <c r="T12" s="19" t="n">
        <v>0.261957493023808</v>
      </c>
      <c r="U12" s="19" t="n">
        <v>0.291924080915702</v>
      </c>
      <c r="V12" s="19" t="n">
        <v>0.273235312907299</v>
      </c>
      <c r="W12" s="19" t="n">
        <v>0.332544004395881</v>
      </c>
      <c r="X12" s="19" t="n">
        <v>0.403352531231676</v>
      </c>
      <c r="Y12" s="19" t="n">
        <v>0.255447417003728</v>
      </c>
      <c r="Z12" s="19"/>
      <c r="AA12" s="19" t="n">
        <v>0.320360806707983</v>
      </c>
      <c r="AB12" s="19" t="n">
        <v>0.326827134018372</v>
      </c>
      <c r="AC12" s="19" t="n">
        <v>0.2569929954497</v>
      </c>
      <c r="AD12" s="19" t="n">
        <v>0.274636607715381</v>
      </c>
      <c r="AE12" s="19"/>
      <c r="AF12" s="19" t="n">
        <v>0.145796176347247</v>
      </c>
      <c r="AG12" s="19" t="n">
        <v>0.381353441145238</v>
      </c>
      <c r="AH12" s="19" t="n">
        <v>0.312944514215339</v>
      </c>
      <c r="AI12" s="19" t="n">
        <v>0.101909131716649</v>
      </c>
      <c r="AJ12" s="19" t="n">
        <v>0.167738878964226</v>
      </c>
      <c r="AK12" s="19" t="n">
        <v>0.309854426754784</v>
      </c>
      <c r="AL12" s="19" t="n">
        <v>0.252023150862055</v>
      </c>
      <c r="AM12" s="19" t="n">
        <v>0</v>
      </c>
      <c r="AN12" s="19" t="n">
        <v>0.279587736542029</v>
      </c>
      <c r="AO12" s="19" t="n">
        <v>0.274690401610875</v>
      </c>
      <c r="AP12" s="19" t="n">
        <v>0.103631794356639</v>
      </c>
      <c r="AQ12" s="19" t="n">
        <v>0.308852768236002</v>
      </c>
      <c r="AR12" s="19" t="n">
        <v>0.312807179872142</v>
      </c>
      <c r="AS12" s="19" t="n">
        <v>0</v>
      </c>
      <c r="AT12" s="19" t="n">
        <v>0.389102592068026</v>
      </c>
      <c r="AU12" s="19" t="n">
        <v>0</v>
      </c>
      <c r="AV12" s="19" t="n">
        <v>0</v>
      </c>
      <c r="AW12" s="19" t="n">
        <v>0</v>
      </c>
      <c r="AX12" s="19" t="n">
        <v>0</v>
      </c>
    </row>
    <row r="13">
      <c r="B13" s="20" t="s">
        <v>89</v>
      </c>
      <c r="C13" s="19" t="n">
        <v>0.169398098746135</v>
      </c>
      <c r="D13" s="19" t="n">
        <v>0.0951846425574708</v>
      </c>
      <c r="E13" s="19" t="n">
        <v>0.10857514601436</v>
      </c>
      <c r="F13" s="19" t="n">
        <v>0.17070418052707</v>
      </c>
      <c r="G13" s="19" t="n">
        <v>0.234899833757372</v>
      </c>
      <c r="H13" s="19" t="n">
        <v>0.20246561122475</v>
      </c>
      <c r="I13" s="19" t="n">
        <v>0.191308540689473</v>
      </c>
      <c r="J13" s="19"/>
      <c r="K13" s="19" t="n">
        <v>0.154881952894895</v>
      </c>
      <c r="L13" s="19" t="n">
        <v>0.182751959376579</v>
      </c>
      <c r="M13" s="19"/>
      <c r="N13" s="19" t="n">
        <v>0.114734597633759</v>
      </c>
      <c r="O13" s="19" t="n">
        <v>0.175523388123308</v>
      </c>
      <c r="P13" s="19" t="n">
        <v>0.188684594551493</v>
      </c>
      <c r="Q13" s="19" t="n">
        <v>0.118281334630235</v>
      </c>
      <c r="R13" s="19" t="n">
        <v>0.201166509242882</v>
      </c>
      <c r="S13" s="19" t="n">
        <v>0.164244971034022</v>
      </c>
      <c r="T13" s="19" t="n">
        <v>0.205050439562895</v>
      </c>
      <c r="U13" s="19" t="n">
        <v>0.1965782781319</v>
      </c>
      <c r="V13" s="19" t="n">
        <v>0.187561220321484</v>
      </c>
      <c r="W13" s="19" t="n">
        <v>0.171629769671421</v>
      </c>
      <c r="X13" s="19" t="n">
        <v>0.253179750887028</v>
      </c>
      <c r="Y13" s="19" t="n">
        <v>0.0956857499516749</v>
      </c>
      <c r="Z13" s="19"/>
      <c r="AA13" s="19" t="n">
        <v>0.141317423509955</v>
      </c>
      <c r="AB13" s="19" t="n">
        <v>0.168545233942428</v>
      </c>
      <c r="AC13" s="19" t="n">
        <v>0.201502210904876</v>
      </c>
      <c r="AD13" s="19" t="n">
        <v>0.170525133823292</v>
      </c>
      <c r="AE13" s="19"/>
      <c r="AF13" s="19" t="n">
        <v>0.0942506278529605</v>
      </c>
      <c r="AG13" s="19" t="n">
        <v>0.22263828014109</v>
      </c>
      <c r="AH13" s="19" t="n">
        <v>0.165070773580772</v>
      </c>
      <c r="AI13" s="19" t="n">
        <v>0.0473799176434679</v>
      </c>
      <c r="AJ13" s="19" t="n">
        <v>0.0649385044050187</v>
      </c>
      <c r="AK13" s="19" t="n">
        <v>0.175476172932062</v>
      </c>
      <c r="AL13" s="19" t="n">
        <v>0.10265283190673</v>
      </c>
      <c r="AM13" s="19" t="n">
        <v>0.534445761093102</v>
      </c>
      <c r="AN13" s="19" t="n">
        <v>0.160569641066264</v>
      </c>
      <c r="AO13" s="19" t="n">
        <v>0.164055991564722</v>
      </c>
      <c r="AP13" s="19" t="n">
        <v>0.103081009539863</v>
      </c>
      <c r="AQ13" s="19" t="n">
        <v>0.183749274609673</v>
      </c>
      <c r="AR13" s="19" t="n">
        <v>0.0931682180630158</v>
      </c>
      <c r="AS13" s="19" t="n">
        <v>0.111537085003805</v>
      </c>
      <c r="AT13" s="19" t="n">
        <v>0</v>
      </c>
      <c r="AU13" s="19" t="n">
        <v>0</v>
      </c>
      <c r="AV13" s="19" t="n">
        <v>0</v>
      </c>
      <c r="AW13" s="19" t="n">
        <v>0</v>
      </c>
      <c r="AX13" s="19" t="n">
        <v>0.22054873140016</v>
      </c>
    </row>
    <row r="14">
      <c r="B14" s="20" t="s">
        <v>77</v>
      </c>
      <c r="C14" s="21" t="n">
        <v>0.018074113400533</v>
      </c>
      <c r="D14" s="21" t="n">
        <v>0.0428702800265734</v>
      </c>
      <c r="E14" s="21" t="n">
        <v>0.0145925535823259</v>
      </c>
      <c r="F14" s="21" t="n">
        <v>0.0112545694406379</v>
      </c>
      <c r="G14" s="21" t="n">
        <v>0.0285542793112949</v>
      </c>
      <c r="H14" s="21" t="n">
        <v>0.00971404292938276</v>
      </c>
      <c r="I14" s="21" t="n">
        <v>0.00717259395271996</v>
      </c>
      <c r="J14" s="21"/>
      <c r="K14" s="21" t="n">
        <v>0.0155372119018347</v>
      </c>
      <c r="L14" s="21" t="n">
        <v>0.0205650632052186</v>
      </c>
      <c r="M14" s="21"/>
      <c r="N14" s="21" t="n">
        <v>0.0212090034190173</v>
      </c>
      <c r="O14" s="21" t="n">
        <v>0.00732022313150494</v>
      </c>
      <c r="P14" s="21" t="n">
        <v>0.0183608648583338</v>
      </c>
      <c r="Q14" s="21" t="n">
        <v>0.0161719689785842</v>
      </c>
      <c r="R14" s="21" t="n">
        <v>0.0135816719496773</v>
      </c>
      <c r="S14" s="21" t="n">
        <v>0.0102567199288746</v>
      </c>
      <c r="T14" s="21" t="n">
        <v>0.0171079634240038</v>
      </c>
      <c r="U14" s="21" t="n">
        <v>0.0216221854598616</v>
      </c>
      <c r="V14" s="21" t="n">
        <v>0.0280874209300811</v>
      </c>
      <c r="W14" s="21" t="n">
        <v>0.0278206092651765</v>
      </c>
      <c r="X14" s="21" t="n">
        <v>0.0101084436305476</v>
      </c>
      <c r="Y14" s="21" t="n">
        <v>0.0343246962882282</v>
      </c>
      <c r="Z14" s="21"/>
      <c r="AA14" s="21" t="n">
        <v>0.0141946011468095</v>
      </c>
      <c r="AB14" s="21" t="n">
        <v>0.0152682554920529</v>
      </c>
      <c r="AC14" s="21" t="n">
        <v>0.0120627762500966</v>
      </c>
      <c r="AD14" s="21" t="n">
        <v>0.0268198829172011</v>
      </c>
      <c r="AE14" s="21"/>
      <c r="AF14" s="21" t="n">
        <v>0</v>
      </c>
      <c r="AG14" s="21" t="n">
        <v>0.013801820501844</v>
      </c>
      <c r="AH14" s="21" t="n">
        <v>0.00649031856586084</v>
      </c>
      <c r="AI14" s="21" t="n">
        <v>0.0102982583633089</v>
      </c>
      <c r="AJ14" s="21" t="n">
        <v>0.0943266256578154</v>
      </c>
      <c r="AK14" s="21" t="n">
        <v>0.031336527695213</v>
      </c>
      <c r="AL14" s="21" t="n">
        <v>0.022044104966987</v>
      </c>
      <c r="AM14" s="21" t="n">
        <v>0</v>
      </c>
      <c r="AN14" s="21" t="n">
        <v>0.00738237754925308</v>
      </c>
      <c r="AO14" s="21" t="n">
        <v>0.0431917589258652</v>
      </c>
      <c r="AP14" s="21" t="n">
        <v>0</v>
      </c>
      <c r="AQ14" s="21" t="n">
        <v>0.0266016286274849</v>
      </c>
      <c r="AR14" s="21" t="n">
        <v>0</v>
      </c>
      <c r="AS14" s="21" t="n">
        <v>0</v>
      </c>
      <c r="AT14" s="21" t="n">
        <v>0</v>
      </c>
      <c r="AU14" s="21" t="n">
        <v>0</v>
      </c>
      <c r="AV14" s="21" t="n">
        <v>0</v>
      </c>
      <c r="AW14" s="21" t="n">
        <v>0</v>
      </c>
      <c r="AX14" s="21" t="n">
        <v>0</v>
      </c>
    </row>
    <row r="15">
      <c r="B15" s="18"/>
    </row>
    <row r="16">
      <c r="B16" t="s">
        <v>80</v>
      </c>
    </row>
    <row r="17">
      <c r="B17" t="s">
        <v>81</v>
      </c>
    </row>
    <row r="19">
      <c r="B19" s="9" t="str">
        <f>=HYPERLINK("#'Contents'!A1", "Return to Contents")</f>
      </c>
    </row>
  </sheetData>
  <mergeCells count="6">
    <mergeCell ref="D5:I5"/>
    <mergeCell ref="K5:L5"/>
    <mergeCell ref="N5:Y5"/>
    <mergeCell ref="AA5:AD5"/>
    <mergeCell ref="AF5:AX5"/>
    <mergeCell ref="D2:AU2"/>
  </mergeCells>
  <pageMargins left="0.7" right="0.7" top="0.75" bottom="0.75" header="0.3" footer="0.3"/>
  <pageSetup paperSize="9" orientation="portrait" horizontalDpi="300" verticalDpi="300" r:id="rId2"/>
  <drawing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10.71" hidden="0" customWidth="1"/>
    <col min="8" max="8" width="10.71" hidden="0" customWidth="1"/>
    <col min="9" max="9" width="10.71" hidden="0" customWidth="1"/>
    <col min="10" max="10" width="2.2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10.71" hidden="0" customWidth="1"/>
    <col min="19" max="19" width="10.71" hidden="0" customWidth="1"/>
    <col min="20" max="20" width="10.71" hidden="0" customWidth="1"/>
    <col min="21" max="21" width="10.71" hidden="0" customWidth="1"/>
    <col min="22" max="22" width="10.71" hidden="0" customWidth="1"/>
    <col min="23" max="23" width="10.71" hidden="0" customWidth="1"/>
    <col min="24" max="24" width="10.71" hidden="0" customWidth="1"/>
    <col min="25" max="25" width="10.71" hidden="0" customWidth="1"/>
    <col min="26" max="26" width="2.2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10.71" hidden="0" customWidth="1"/>
    <col min="34" max="34" width="10.71" hidden="0" customWidth="1"/>
    <col min="35" max="35" width="10.7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10.71" hidden="0" customWidth="1"/>
    <col min="44" max="44" width="10.71" hidden="0" customWidth="1"/>
    <col min="45" max="45" width="10.71" hidden="0" customWidth="1"/>
    <col min="46" max="46" width="10.71" hidden="0" customWidth="1"/>
    <col min="47" max="47" width="10.71" hidden="0" customWidth="1"/>
    <col min="48" max="48" width="10.71" hidden="0" customWidth="1"/>
    <col min="49" max="49" width="10.71" hidden="0" customWidth="1"/>
    <col min="50" max="50" width="10.71" hidden="0" customWidth="1"/>
    <col min="51" max="51" width="2.21" hidden="0" customWidth="1"/>
  </cols>
  <sheetData>
    <row r="2" ht="40" customHeight="1">
      <c r="D2" s="16" t="s">
        <v>103</v>
      </c>
    </row>
    <row r="5" ht="30" customHeight="1">
      <c r="B5" s="17"/>
      <c r="C5" s="17"/>
      <c r="D5" s="17" t="s">
        <v>62</v>
      </c>
      <c r="E5" s="17"/>
      <c r="F5" s="17"/>
      <c r="G5" s="17"/>
      <c r="H5" s="17"/>
      <c r="I5" s="17"/>
      <c r="J5" s="17"/>
      <c r="K5" s="17" t="s">
        <v>63</v>
      </c>
      <c r="L5" s="17"/>
      <c r="M5" s="17"/>
      <c r="N5" s="17" t="s">
        <v>64</v>
      </c>
      <c r="O5" s="17"/>
      <c r="P5" s="17"/>
      <c r="Q5" s="17"/>
      <c r="R5" s="17"/>
      <c r="S5" s="17"/>
      <c r="T5" s="17"/>
      <c r="U5" s="17"/>
      <c r="V5" s="17"/>
      <c r="W5" s="17"/>
      <c r="X5" s="17"/>
      <c r="Y5" s="17"/>
      <c r="Z5" s="17"/>
      <c r="AA5" s="17" t="s">
        <v>65</v>
      </c>
      <c r="AB5" s="17"/>
      <c r="AC5" s="17"/>
      <c r="AD5" s="17"/>
      <c r="AE5" s="17"/>
      <c r="AF5" s="17" t="s">
        <v>66</v>
      </c>
      <c r="AG5" s="17"/>
      <c r="AH5" s="17"/>
      <c r="AI5" s="17"/>
      <c r="AJ5" s="17"/>
      <c r="AK5" s="17"/>
      <c r="AL5" s="17"/>
      <c r="AM5" s="17"/>
      <c r="AN5" s="17"/>
      <c r="AO5" s="17"/>
      <c r="AP5" s="17"/>
      <c r="AQ5" s="17"/>
      <c r="AR5" s="17"/>
      <c r="AS5" s="17"/>
      <c r="AT5" s="17"/>
      <c r="AU5" s="17"/>
      <c r="AV5" s="17"/>
      <c r="AW5" s="17"/>
      <c r="AX5" s="17"/>
    </row>
    <row r="6">
      <c r="B6" t="s">
        <v>15</v>
      </c>
      <c r="C6" s="10" t="s">
        <v>16</v>
      </c>
      <c r="D6" s="13" t="s">
        <v>17</v>
      </c>
      <c r="E6" s="13" t="s">
        <v>18</v>
      </c>
      <c r="F6" s="13" t="s">
        <v>19</v>
      </c>
      <c r="G6" s="13" t="s">
        <v>20</v>
      </c>
      <c r="H6" s="13" t="s">
        <v>21</v>
      </c>
      <c r="I6" s="13" t="s">
        <v>22</v>
      </c>
      <c r="K6" s="13" t="s">
        <v>25</v>
      </c>
      <c r="L6" s="13" t="s">
        <v>26</v>
      </c>
      <c r="N6" s="13" t="s">
        <v>27</v>
      </c>
      <c r="O6" s="13" t="s">
        <v>28</v>
      </c>
      <c r="P6" s="13" t="s">
        <v>29</v>
      </c>
      <c r="Q6" s="13" t="s">
        <v>30</v>
      </c>
      <c r="R6" s="13" t="s">
        <v>31</v>
      </c>
      <c r="S6" s="13" t="s">
        <v>32</v>
      </c>
      <c r="T6" s="13" t="s">
        <v>33</v>
      </c>
      <c r="U6" s="13" t="s">
        <v>34</v>
      </c>
      <c r="V6" s="13" t="s">
        <v>35</v>
      </c>
      <c r="W6" s="13" t="s">
        <v>36</v>
      </c>
      <c r="X6" s="13" t="s">
        <v>37</v>
      </c>
      <c r="Y6" s="13" t="s">
        <v>38</v>
      </c>
      <c r="AA6" s="13" t="s">
        <v>39</v>
      </c>
      <c r="AB6" s="13" t="s">
        <v>40</v>
      </c>
      <c r="AC6" s="13" t="s">
        <v>41</v>
      </c>
      <c r="AD6" s="13" t="s">
        <v>42</v>
      </c>
      <c r="AF6" s="13" t="s">
        <v>43</v>
      </c>
      <c r="AG6" s="13" t="s">
        <v>44</v>
      </c>
      <c r="AH6" s="13" t="s">
        <v>45</v>
      </c>
      <c r="AI6" s="13" t="s">
        <v>46</v>
      </c>
      <c r="AJ6" s="13" t="s">
        <v>47</v>
      </c>
      <c r="AK6" s="13" t="s">
        <v>48</v>
      </c>
      <c r="AL6" s="13" t="s">
        <v>49</v>
      </c>
      <c r="AM6" s="13" t="s">
        <v>50</v>
      </c>
      <c r="AN6" s="13" t="s">
        <v>51</v>
      </c>
      <c r="AO6" s="13" t="s">
        <v>52</v>
      </c>
      <c r="AP6" s="13" t="s">
        <v>53</v>
      </c>
      <c r="AQ6" s="13" t="s">
        <v>54</v>
      </c>
      <c r="AR6" s="13" t="s">
        <v>55</v>
      </c>
      <c r="AS6" s="13" t="s">
        <v>56</v>
      </c>
      <c r="AT6" s="13" t="s">
        <v>57</v>
      </c>
      <c r="AU6" s="13" t="s">
        <v>58</v>
      </c>
      <c r="AV6" s="13" t="s">
        <v>59</v>
      </c>
      <c r="AW6" s="13" t="s">
        <v>60</v>
      </c>
      <c r="AX6" s="13" t="s">
        <v>61</v>
      </c>
    </row>
    <row r="7" ht="30" customHeight="1">
      <c r="B7" s="11" t="s">
        <v>23</v>
      </c>
      <c r="C7" s="11" t="n">
        <v>555</v>
      </c>
      <c r="D7" s="11" t="n">
        <v>117</v>
      </c>
      <c r="E7" s="11" t="n">
        <v>157</v>
      </c>
      <c r="F7" s="11" t="n">
        <v>115</v>
      </c>
      <c r="G7" s="11" t="n">
        <v>76</v>
      </c>
      <c r="H7" s="11" t="n">
        <v>32</v>
      </c>
      <c r="I7" s="11" t="n">
        <v>58</v>
      </c>
      <c r="J7" s="11"/>
      <c r="K7" s="11" t="n">
        <v>310</v>
      </c>
      <c r="L7" s="11" t="n">
        <v>245</v>
      </c>
      <c r="M7" s="11"/>
      <c r="N7" s="11" t="n">
        <v>122</v>
      </c>
      <c r="O7" s="11" t="n">
        <v>56</v>
      </c>
      <c r="P7" s="11" t="n">
        <v>38</v>
      </c>
      <c r="Q7" s="11" t="n">
        <v>44</v>
      </c>
      <c r="R7" s="11" t="n">
        <v>46</v>
      </c>
      <c r="S7" s="11" t="n">
        <v>48</v>
      </c>
      <c r="T7" s="11" t="n">
        <v>45</v>
      </c>
      <c r="U7" s="11" t="n">
        <v>21</v>
      </c>
      <c r="V7" s="11" t="n">
        <v>60</v>
      </c>
      <c r="W7" s="11" t="n">
        <v>36</v>
      </c>
      <c r="X7" s="11" t="n">
        <v>16</v>
      </c>
      <c r="Y7" s="11" t="n">
        <v>23</v>
      </c>
      <c r="Z7" s="11"/>
      <c r="AA7" s="11" t="n">
        <v>186</v>
      </c>
      <c r="AB7" s="11" t="n">
        <v>120</v>
      </c>
      <c r="AC7" s="11" t="n">
        <v>118</v>
      </c>
      <c r="AD7" s="11" t="n">
        <v>129</v>
      </c>
      <c r="AE7" s="11"/>
      <c r="AF7" s="11" t="n">
        <v>73</v>
      </c>
      <c r="AG7" s="11" t="n">
        <v>112</v>
      </c>
      <c r="AH7" s="11" t="n">
        <v>42</v>
      </c>
      <c r="AI7" s="11" t="n">
        <v>68</v>
      </c>
      <c r="AJ7" s="11" t="n">
        <v>21</v>
      </c>
      <c r="AK7" s="11" t="n">
        <v>23</v>
      </c>
      <c r="AL7" s="11" t="n">
        <v>60</v>
      </c>
      <c r="AM7" s="11" t="n">
        <v>1</v>
      </c>
      <c r="AN7" s="11" t="n">
        <v>48</v>
      </c>
      <c r="AO7" s="11" t="n">
        <v>44</v>
      </c>
      <c r="AP7" s="11" t="n">
        <v>21</v>
      </c>
      <c r="AQ7" s="11" t="n">
        <v>18</v>
      </c>
      <c r="AR7" s="11" t="n">
        <v>4</v>
      </c>
      <c r="AS7" s="11" t="n">
        <v>7</v>
      </c>
      <c r="AT7" s="11" t="n">
        <v>2</v>
      </c>
      <c r="AU7" s="11" t="n">
        <v>2</v>
      </c>
      <c r="AV7" s="11" t="n">
        <v>4</v>
      </c>
      <c r="AW7" s="11" t="n">
        <v>3</v>
      </c>
      <c r="AX7" s="11" t="n">
        <v>2</v>
      </c>
    </row>
    <row r="8" ht="30" customHeight="1">
      <c r="B8" s="12" t="s">
        <v>24</v>
      </c>
      <c r="C8" s="12" t="n">
        <v>555</v>
      </c>
      <c r="D8" s="12" t="n">
        <v>118</v>
      </c>
      <c r="E8" s="12" t="n">
        <v>157</v>
      </c>
      <c r="F8" s="12" t="n">
        <v>114</v>
      </c>
      <c r="G8" s="12" t="n">
        <v>76</v>
      </c>
      <c r="H8" s="12" t="n">
        <v>31</v>
      </c>
      <c r="I8" s="12" t="n">
        <v>58</v>
      </c>
      <c r="J8" s="12"/>
      <c r="K8" s="12" t="n">
        <v>310</v>
      </c>
      <c r="L8" s="12" t="n">
        <v>245</v>
      </c>
      <c r="M8" s="12"/>
      <c r="N8" s="12" t="n">
        <v>122</v>
      </c>
      <c r="O8" s="12" t="n">
        <v>54</v>
      </c>
      <c r="P8" s="12" t="n">
        <v>38</v>
      </c>
      <c r="Q8" s="12" t="n">
        <v>42</v>
      </c>
      <c r="R8" s="12" t="n">
        <v>41</v>
      </c>
      <c r="S8" s="12" t="n">
        <v>48</v>
      </c>
      <c r="T8" s="12" t="n">
        <v>44</v>
      </c>
      <c r="U8" s="12" t="n">
        <v>20</v>
      </c>
      <c r="V8" s="12" t="n">
        <v>64</v>
      </c>
      <c r="W8" s="12" t="n">
        <v>38</v>
      </c>
      <c r="X8" s="12" t="n">
        <v>17</v>
      </c>
      <c r="Y8" s="12" t="n">
        <v>28</v>
      </c>
      <c r="Z8" s="12"/>
      <c r="AA8" s="12" t="n">
        <v>177</v>
      </c>
      <c r="AB8" s="12" t="n">
        <v>116</v>
      </c>
      <c r="AC8" s="12" t="n">
        <v>131</v>
      </c>
      <c r="AD8" s="12" t="n">
        <v>130</v>
      </c>
      <c r="AE8" s="12"/>
      <c r="AF8" s="12" t="n">
        <v>74</v>
      </c>
      <c r="AG8" s="12" t="n">
        <v>111</v>
      </c>
      <c r="AH8" s="12" t="n">
        <v>42</v>
      </c>
      <c r="AI8" s="12" t="n">
        <v>67</v>
      </c>
      <c r="AJ8" s="12" t="n">
        <v>21</v>
      </c>
      <c r="AK8" s="12" t="n">
        <v>23</v>
      </c>
      <c r="AL8" s="12" t="n">
        <v>60</v>
      </c>
      <c r="AM8" s="12" t="n">
        <v>1</v>
      </c>
      <c r="AN8" s="12" t="n">
        <v>48</v>
      </c>
      <c r="AO8" s="12" t="n">
        <v>44</v>
      </c>
      <c r="AP8" s="12" t="n">
        <v>21</v>
      </c>
      <c r="AQ8" s="12" t="n">
        <v>18</v>
      </c>
      <c r="AR8" s="12" t="n">
        <v>4</v>
      </c>
      <c r="AS8" s="12" t="n">
        <v>7</v>
      </c>
      <c r="AT8" s="12" t="n">
        <v>2</v>
      </c>
      <c r="AU8" s="12" t="n">
        <v>2</v>
      </c>
      <c r="AV8" s="12" t="n">
        <v>4</v>
      </c>
      <c r="AW8" s="12" t="n">
        <v>3</v>
      </c>
      <c r="AX8" s="12" t="n">
        <v>2</v>
      </c>
    </row>
    <row r="9">
      <c r="B9" s="20" t="s">
        <v>94</v>
      </c>
      <c r="C9" s="19" t="n">
        <v>0.468456647374526</v>
      </c>
      <c r="D9" s="19" t="n">
        <v>0.42910123880755</v>
      </c>
      <c r="E9" s="19" t="n">
        <v>0.436669117949683</v>
      </c>
      <c r="F9" s="19" t="n">
        <v>0.523537508964873</v>
      </c>
      <c r="G9" s="19" t="n">
        <v>0.488359049031027</v>
      </c>
      <c r="H9" s="19" t="n">
        <v>0.401681476457514</v>
      </c>
      <c r="I9" s="19" t="n">
        <v>0.537075600396422</v>
      </c>
      <c r="J9" s="19"/>
      <c r="K9" s="19" t="n">
        <v>0.468603154110744</v>
      </c>
      <c r="L9" s="19" t="n">
        <v>0.468270647761395</v>
      </c>
      <c r="M9" s="19"/>
      <c r="N9" s="19" t="n">
        <v>0.416549139019002</v>
      </c>
      <c r="O9" s="19" t="n">
        <v>0.536772133158159</v>
      </c>
      <c r="P9" s="19" t="n">
        <v>0.527146251752491</v>
      </c>
      <c r="Q9" s="19" t="n">
        <v>0.48823412872677</v>
      </c>
      <c r="R9" s="19" t="n">
        <v>0.413523116077925</v>
      </c>
      <c r="S9" s="19" t="n">
        <v>0.415654939182738</v>
      </c>
      <c r="T9" s="19" t="n">
        <v>0.418187826066831</v>
      </c>
      <c r="U9" s="19" t="n">
        <v>0.337863994444147</v>
      </c>
      <c r="V9" s="19" t="n">
        <v>0.439917268432052</v>
      </c>
      <c r="W9" s="19" t="n">
        <v>0.525473450787266</v>
      </c>
      <c r="X9" s="19" t="n">
        <v>0.690103521102245</v>
      </c>
      <c r="Y9" s="19" t="n">
        <v>0.659076915432117</v>
      </c>
      <c r="Z9" s="19"/>
      <c r="AA9" s="19" t="n">
        <v>0.515134280717321</v>
      </c>
      <c r="AB9" s="19" t="n">
        <v>0.445892194327709</v>
      </c>
      <c r="AC9" s="19" t="n">
        <v>0.435629677435327</v>
      </c>
      <c r="AD9" s="19" t="n">
        <v>0.457796801600284</v>
      </c>
      <c r="AE9" s="19"/>
      <c r="AF9" s="19" t="n">
        <v>0.46484207748046</v>
      </c>
      <c r="AG9" s="19" t="n">
        <v>0.471809429889953</v>
      </c>
      <c r="AH9" s="19" t="n">
        <v>0.505027792595828</v>
      </c>
      <c r="AI9" s="19" t="n">
        <v>0.455081387254523</v>
      </c>
      <c r="AJ9" s="19" t="n">
        <v>0.297514000975987</v>
      </c>
      <c r="AK9" s="19" t="n">
        <v>0.61121149754238</v>
      </c>
      <c r="AL9" s="19" t="n">
        <v>0.457328044248901</v>
      </c>
      <c r="AM9" s="19" t="n">
        <v>1</v>
      </c>
      <c r="AN9" s="19" t="n">
        <v>0.607421656869084</v>
      </c>
      <c r="AO9" s="19" t="n">
        <v>0.438324965426026</v>
      </c>
      <c r="AP9" s="19" t="n">
        <v>0.469022019974566</v>
      </c>
      <c r="AQ9" s="19" t="n">
        <v>0.334432918204795</v>
      </c>
      <c r="AR9" s="19" t="n">
        <v>0.544005890042829</v>
      </c>
      <c r="AS9" s="19" t="n">
        <v>0.448863351360485</v>
      </c>
      <c r="AT9" s="19" t="n">
        <v>0</v>
      </c>
      <c r="AU9" s="19" t="n">
        <v>0</v>
      </c>
      <c r="AV9" s="19" t="n">
        <v>0.456874657558812</v>
      </c>
      <c r="AW9" s="19" t="n">
        <v>0</v>
      </c>
      <c r="AX9" s="19" t="n">
        <v>0.516899165040127</v>
      </c>
    </row>
    <row r="10">
      <c r="B10" s="20" t="s">
        <v>95</v>
      </c>
      <c r="C10" s="19" t="n">
        <v>0.385822030180476</v>
      </c>
      <c r="D10" s="19" t="n">
        <v>0.359353728414067</v>
      </c>
      <c r="E10" s="19" t="n">
        <v>0.392511253280658</v>
      </c>
      <c r="F10" s="19" t="n">
        <v>0.359648811361385</v>
      </c>
      <c r="G10" s="19" t="n">
        <v>0.368192492543671</v>
      </c>
      <c r="H10" s="19" t="n">
        <v>0.4346759190321</v>
      </c>
      <c r="I10" s="19" t="n">
        <v>0.470557697498923</v>
      </c>
      <c r="J10" s="19"/>
      <c r="K10" s="19" t="n">
        <v>0.405061877361042</v>
      </c>
      <c r="L10" s="19" t="n">
        <v>0.361395821361325</v>
      </c>
      <c r="M10" s="19"/>
      <c r="N10" s="19" t="n">
        <v>0.435653538286702</v>
      </c>
      <c r="O10" s="19" t="n">
        <v>0.434865401759947</v>
      </c>
      <c r="P10" s="19" t="n">
        <v>0.479430524547538</v>
      </c>
      <c r="Q10" s="19" t="n">
        <v>0.334331089577836</v>
      </c>
      <c r="R10" s="19" t="n">
        <v>0.347239065536511</v>
      </c>
      <c r="S10" s="19" t="n">
        <v>0.22651956976391</v>
      </c>
      <c r="T10" s="19" t="n">
        <v>0.442733046316853</v>
      </c>
      <c r="U10" s="19" t="n">
        <v>0.427550251733425</v>
      </c>
      <c r="V10" s="19" t="n">
        <v>0.419854059981479</v>
      </c>
      <c r="W10" s="19" t="n">
        <v>0.224920926821768</v>
      </c>
      <c r="X10" s="19" t="n">
        <v>0.504922272540846</v>
      </c>
      <c r="Y10" s="19" t="n">
        <v>0.302112838359585</v>
      </c>
      <c r="Z10" s="19"/>
      <c r="AA10" s="19" t="n">
        <v>0.398640741995081</v>
      </c>
      <c r="AB10" s="19" t="n">
        <v>0.437307140267144</v>
      </c>
      <c r="AC10" s="19" t="n">
        <v>0.36461146054809</v>
      </c>
      <c r="AD10" s="19" t="n">
        <v>0.349449892395586</v>
      </c>
      <c r="AE10" s="19"/>
      <c r="AF10" s="19" t="n">
        <v>0.416469751699167</v>
      </c>
      <c r="AG10" s="19" t="n">
        <v>0.392836615656935</v>
      </c>
      <c r="AH10" s="19" t="n">
        <v>0.476340303900186</v>
      </c>
      <c r="AI10" s="19" t="n">
        <v>0.341635026881494</v>
      </c>
      <c r="AJ10" s="19" t="n">
        <v>0.296429906845262</v>
      </c>
      <c r="AK10" s="19" t="n">
        <v>0.337161801999288</v>
      </c>
      <c r="AL10" s="19" t="n">
        <v>0.352439244435505</v>
      </c>
      <c r="AM10" s="19" t="n">
        <v>0</v>
      </c>
      <c r="AN10" s="19" t="n">
        <v>0.306578750694223</v>
      </c>
      <c r="AO10" s="19" t="n">
        <v>0.514517374120415</v>
      </c>
      <c r="AP10" s="19" t="n">
        <v>0.277580781395432</v>
      </c>
      <c r="AQ10" s="19" t="n">
        <v>0.278997478967624</v>
      </c>
      <c r="AR10" s="19" t="n">
        <v>0.754158194736371</v>
      </c>
      <c r="AS10" s="19" t="n">
        <v>0.721747258155382</v>
      </c>
      <c r="AT10" s="19" t="n">
        <v>0.484690533612855</v>
      </c>
      <c r="AU10" s="19" t="n">
        <v>0.504380017574563</v>
      </c>
      <c r="AV10" s="19" t="n">
        <v>0.250578725613642</v>
      </c>
      <c r="AW10" s="19" t="n">
        <v>0.618526042532819</v>
      </c>
      <c r="AX10" s="19" t="n">
        <v>0</v>
      </c>
    </row>
    <row r="11">
      <c r="B11" s="20" t="s">
        <v>96</v>
      </c>
      <c r="C11" s="19" t="n">
        <v>0.359365268547016</v>
      </c>
      <c r="D11" s="19" t="n">
        <v>0.301951047086085</v>
      </c>
      <c r="E11" s="19" t="n">
        <v>0.468844345589184</v>
      </c>
      <c r="F11" s="19" t="n">
        <v>0.360338007504227</v>
      </c>
      <c r="G11" s="19" t="n">
        <v>0.350258698280426</v>
      </c>
      <c r="H11" s="19" t="n">
        <v>0.228277565427279</v>
      </c>
      <c r="I11" s="19" t="n">
        <v>0.259438598009963</v>
      </c>
      <c r="J11" s="19"/>
      <c r="K11" s="19" t="n">
        <v>0.348374658141913</v>
      </c>
      <c r="L11" s="19" t="n">
        <v>0.373318546984495</v>
      </c>
      <c r="M11" s="19"/>
      <c r="N11" s="19" t="n">
        <v>0.42369907594605</v>
      </c>
      <c r="O11" s="19" t="n">
        <v>0.387703754356621</v>
      </c>
      <c r="P11" s="19" t="n">
        <v>0.310726834229435</v>
      </c>
      <c r="Q11" s="19" t="n">
        <v>0.494610110838624</v>
      </c>
      <c r="R11" s="19" t="n">
        <v>0.303638169583378</v>
      </c>
      <c r="S11" s="19" t="n">
        <v>0.31915707636791</v>
      </c>
      <c r="T11" s="19" t="n">
        <v>0.326410084091449</v>
      </c>
      <c r="U11" s="19" t="n">
        <v>0.533597393505958</v>
      </c>
      <c r="V11" s="19" t="n">
        <v>0.233530860549804</v>
      </c>
      <c r="W11" s="19" t="n">
        <v>0.313920666855209</v>
      </c>
      <c r="X11" s="19" t="n">
        <v>0.238192116214438</v>
      </c>
      <c r="Y11" s="19" t="n">
        <v>0.382923324134976</v>
      </c>
      <c r="Z11" s="19"/>
      <c r="AA11" s="19" t="n">
        <v>0.466420790623462</v>
      </c>
      <c r="AB11" s="19" t="n">
        <v>0.332746686973428</v>
      </c>
      <c r="AC11" s="19" t="n">
        <v>0.354406542070708</v>
      </c>
      <c r="AD11" s="19" t="n">
        <v>0.247799301700168</v>
      </c>
      <c r="AE11" s="19"/>
      <c r="AF11" s="19" t="n">
        <v>0.431515144170859</v>
      </c>
      <c r="AG11" s="19" t="n">
        <v>0.279236951712712</v>
      </c>
      <c r="AH11" s="19" t="n">
        <v>0.248738809829852</v>
      </c>
      <c r="AI11" s="19" t="n">
        <v>0.399304502705601</v>
      </c>
      <c r="AJ11" s="19" t="n">
        <v>0.334215560909938</v>
      </c>
      <c r="AK11" s="19" t="n">
        <v>0.296320525754657</v>
      </c>
      <c r="AL11" s="19" t="n">
        <v>0.45218259768319</v>
      </c>
      <c r="AM11" s="19" t="n">
        <v>0</v>
      </c>
      <c r="AN11" s="19" t="n">
        <v>0.279785490372556</v>
      </c>
      <c r="AO11" s="19" t="n">
        <v>0.236018238246165</v>
      </c>
      <c r="AP11" s="19" t="n">
        <v>0.426422825613387</v>
      </c>
      <c r="AQ11" s="19" t="n">
        <v>0.444488696225545</v>
      </c>
      <c r="AR11" s="19" t="n">
        <v>0.2981640847792</v>
      </c>
      <c r="AS11" s="19" t="n">
        <v>1</v>
      </c>
      <c r="AT11" s="19" t="n">
        <v>0.484690533612855</v>
      </c>
      <c r="AU11" s="19" t="n">
        <v>0</v>
      </c>
      <c r="AV11" s="19" t="n">
        <v>0.74735817328957</v>
      </c>
      <c r="AW11" s="19" t="n">
        <v>1</v>
      </c>
      <c r="AX11" s="19" t="n">
        <v>1</v>
      </c>
    </row>
    <row r="12">
      <c r="B12" s="20" t="s">
        <v>97</v>
      </c>
      <c r="C12" s="19" t="n">
        <v>0.355363089842492</v>
      </c>
      <c r="D12" s="19" t="n">
        <v>0.316657149395377</v>
      </c>
      <c r="E12" s="19" t="n">
        <v>0.361112794879302</v>
      </c>
      <c r="F12" s="19" t="n">
        <v>0.310599896722965</v>
      </c>
      <c r="G12" s="19" t="n">
        <v>0.350506636251688</v>
      </c>
      <c r="H12" s="19" t="n">
        <v>0.436761079040641</v>
      </c>
      <c r="I12" s="19" t="n">
        <v>0.470118301362032</v>
      </c>
      <c r="J12" s="19"/>
      <c r="K12" s="19" t="n">
        <v>0.356078109561717</v>
      </c>
      <c r="L12" s="19" t="n">
        <v>0.354455326864559</v>
      </c>
      <c r="M12" s="19"/>
      <c r="N12" s="19" t="n">
        <v>0.352423711935642</v>
      </c>
      <c r="O12" s="19" t="n">
        <v>0.28185010079884</v>
      </c>
      <c r="P12" s="19" t="n">
        <v>0.423856948952779</v>
      </c>
      <c r="Q12" s="19" t="n">
        <v>0.425006333728736</v>
      </c>
      <c r="R12" s="19" t="n">
        <v>0.284352835855928</v>
      </c>
      <c r="S12" s="19" t="n">
        <v>0.265222927984163</v>
      </c>
      <c r="T12" s="19" t="n">
        <v>0.341104808403733</v>
      </c>
      <c r="U12" s="19" t="n">
        <v>0.192895620862353</v>
      </c>
      <c r="V12" s="19" t="n">
        <v>0.315508203333608</v>
      </c>
      <c r="W12" s="19" t="n">
        <v>0.560869556898626</v>
      </c>
      <c r="X12" s="19" t="n">
        <v>0.500814741363393</v>
      </c>
      <c r="Y12" s="19" t="n">
        <v>0.438951520072515</v>
      </c>
      <c r="Z12" s="19"/>
      <c r="AA12" s="19" t="n">
        <v>0.394214217459243</v>
      </c>
      <c r="AB12" s="19" t="n">
        <v>0.369576242773014</v>
      </c>
      <c r="AC12" s="19" t="n">
        <v>0.361676668082837</v>
      </c>
      <c r="AD12" s="19" t="n">
        <v>0.288745937088902</v>
      </c>
      <c r="AE12" s="19"/>
      <c r="AF12" s="19" t="n">
        <v>0.257899968736397</v>
      </c>
      <c r="AG12" s="19" t="n">
        <v>0.473283842495315</v>
      </c>
      <c r="AH12" s="19" t="n">
        <v>0.155151902799271</v>
      </c>
      <c r="AI12" s="19" t="n">
        <v>0.350173979318445</v>
      </c>
      <c r="AJ12" s="19" t="n">
        <v>0.279541149005057</v>
      </c>
      <c r="AK12" s="19" t="n">
        <v>0.490553730614019</v>
      </c>
      <c r="AL12" s="19" t="n">
        <v>0.428014775665656</v>
      </c>
      <c r="AM12" s="19" t="n">
        <v>1</v>
      </c>
      <c r="AN12" s="19" t="n">
        <v>0.319172997994238</v>
      </c>
      <c r="AO12" s="19" t="n">
        <v>0.294722918822857</v>
      </c>
      <c r="AP12" s="19" t="n">
        <v>0.486582651938447</v>
      </c>
      <c r="AQ12" s="19" t="n">
        <v>0.378431909995815</v>
      </c>
      <c r="AR12" s="19" t="n">
        <v>0.527509748070026</v>
      </c>
      <c r="AS12" s="19" t="n">
        <v>0.150469082998483</v>
      </c>
      <c r="AT12" s="19" t="n">
        <v>0</v>
      </c>
      <c r="AU12" s="19" t="n">
        <v>0.504380017574563</v>
      </c>
      <c r="AV12" s="19" t="n">
        <v>0.250578725613642</v>
      </c>
      <c r="AW12" s="19" t="n">
        <v>0</v>
      </c>
      <c r="AX12" s="19" t="n">
        <v>0.483100834959872</v>
      </c>
    </row>
    <row r="13">
      <c r="B13" s="20" t="s">
        <v>98</v>
      </c>
      <c r="C13" s="19" t="n">
        <v>0.351006708621905</v>
      </c>
      <c r="D13" s="19" t="n">
        <v>0.327896017096468</v>
      </c>
      <c r="E13" s="19" t="n">
        <v>0.376066262879821</v>
      </c>
      <c r="F13" s="19" t="n">
        <v>0.268588952798646</v>
      </c>
      <c r="G13" s="19" t="n">
        <v>0.414183660166049</v>
      </c>
      <c r="H13" s="19" t="n">
        <v>0.473828906998227</v>
      </c>
      <c r="I13" s="19" t="n">
        <v>0.343187015284837</v>
      </c>
      <c r="J13" s="19"/>
      <c r="K13" s="19" t="n">
        <v>0.316248318480178</v>
      </c>
      <c r="L13" s="19" t="n">
        <v>0.395134694039423</v>
      </c>
      <c r="M13" s="19"/>
      <c r="N13" s="19" t="n">
        <v>0.408325389942578</v>
      </c>
      <c r="O13" s="19" t="n">
        <v>0.305115873100386</v>
      </c>
      <c r="P13" s="19" t="n">
        <v>0.383544994805737</v>
      </c>
      <c r="Q13" s="19" t="n">
        <v>0.314838738204809</v>
      </c>
      <c r="R13" s="19" t="n">
        <v>0.303165279972229</v>
      </c>
      <c r="S13" s="19" t="n">
        <v>0.425046797012507</v>
      </c>
      <c r="T13" s="19" t="n">
        <v>0.327573000890979</v>
      </c>
      <c r="U13" s="19" t="n">
        <v>0.381928263447552</v>
      </c>
      <c r="V13" s="19" t="n">
        <v>0.270707619046821</v>
      </c>
      <c r="W13" s="19" t="n">
        <v>0.399299932615528</v>
      </c>
      <c r="X13" s="19" t="n">
        <v>0.314131940554528</v>
      </c>
      <c r="Y13" s="19" t="n">
        <v>0.299311266601308</v>
      </c>
      <c r="Z13" s="19"/>
      <c r="AA13" s="19" t="n">
        <v>0.358681531903504</v>
      </c>
      <c r="AB13" s="19" t="n">
        <v>0.378169810125619</v>
      </c>
      <c r="AC13" s="19" t="n">
        <v>0.300141558516737</v>
      </c>
      <c r="AD13" s="19" t="n">
        <v>0.365343443248179</v>
      </c>
      <c r="AE13" s="19"/>
      <c r="AF13" s="19" t="n">
        <v>0.383270332188471</v>
      </c>
      <c r="AG13" s="19" t="n">
        <v>0.365646435078559</v>
      </c>
      <c r="AH13" s="19" t="n">
        <v>0.359637667366137</v>
      </c>
      <c r="AI13" s="19" t="n">
        <v>0.361206212254104</v>
      </c>
      <c r="AJ13" s="19" t="n">
        <v>0.289017555071344</v>
      </c>
      <c r="AK13" s="19" t="n">
        <v>0.425814681660266</v>
      </c>
      <c r="AL13" s="19" t="n">
        <v>0.371701095351965</v>
      </c>
      <c r="AM13" s="19" t="n">
        <v>1</v>
      </c>
      <c r="AN13" s="19" t="n">
        <v>0.303736911120758</v>
      </c>
      <c r="AO13" s="19" t="n">
        <v>0.323345978178543</v>
      </c>
      <c r="AP13" s="19" t="n">
        <v>0.273322579913669</v>
      </c>
      <c r="AQ13" s="19" t="n">
        <v>0.313075449074878</v>
      </c>
      <c r="AR13" s="19" t="n">
        <v>0.2981640847792</v>
      </c>
      <c r="AS13" s="19" t="n">
        <v>0.139834731951369</v>
      </c>
      <c r="AT13" s="19" t="n">
        <v>0.484690533612855</v>
      </c>
      <c r="AU13" s="19" t="n">
        <v>0.495619982425437</v>
      </c>
      <c r="AV13" s="19" t="n">
        <v>0.707453383172454</v>
      </c>
      <c r="AW13" s="19" t="n">
        <v>0</v>
      </c>
      <c r="AX13" s="19" t="n">
        <v>0</v>
      </c>
    </row>
    <row r="14">
      <c r="B14" s="20" t="s">
        <v>99</v>
      </c>
      <c r="C14" s="19" t="n">
        <v>0.289815417903849</v>
      </c>
      <c r="D14" s="19" t="n">
        <v>0.250325985576567</v>
      </c>
      <c r="E14" s="19" t="n">
        <v>0.268772184751718</v>
      </c>
      <c r="F14" s="19" t="n">
        <v>0.330769137850959</v>
      </c>
      <c r="G14" s="19" t="n">
        <v>0.273756494929562</v>
      </c>
      <c r="H14" s="19" t="n">
        <v>0.275348047234261</v>
      </c>
      <c r="I14" s="19" t="n">
        <v>0.376389160769174</v>
      </c>
      <c r="J14" s="19"/>
      <c r="K14" s="19" t="n">
        <v>0.279557438163269</v>
      </c>
      <c r="L14" s="19" t="n">
        <v>0.302838575149042</v>
      </c>
      <c r="M14" s="19"/>
      <c r="N14" s="19" t="n">
        <v>0.335288976867022</v>
      </c>
      <c r="O14" s="19" t="n">
        <v>0.399678590520761</v>
      </c>
      <c r="P14" s="19" t="n">
        <v>0.269254317845676</v>
      </c>
      <c r="Q14" s="19" t="n">
        <v>0.241502786460107</v>
      </c>
      <c r="R14" s="19" t="n">
        <v>0.281630895344556</v>
      </c>
      <c r="S14" s="19" t="n">
        <v>0.227972865950514</v>
      </c>
      <c r="T14" s="19" t="n">
        <v>0.223836685354812</v>
      </c>
      <c r="U14" s="19" t="n">
        <v>0.145229846430927</v>
      </c>
      <c r="V14" s="19" t="n">
        <v>0.250529534996167</v>
      </c>
      <c r="W14" s="19" t="n">
        <v>0.333690125893807</v>
      </c>
      <c r="X14" s="19" t="n">
        <v>0.364617229498288</v>
      </c>
      <c r="Y14" s="19" t="n">
        <v>0.294352783818839</v>
      </c>
      <c r="Z14" s="19"/>
      <c r="AA14" s="19" t="n">
        <v>0.275268911697194</v>
      </c>
      <c r="AB14" s="19" t="n">
        <v>0.325492238822582</v>
      </c>
      <c r="AC14" s="19" t="n">
        <v>0.252250976859606</v>
      </c>
      <c r="AD14" s="19" t="n">
        <v>0.319850227372498</v>
      </c>
      <c r="AE14" s="19"/>
      <c r="AF14" s="19" t="n">
        <v>0.22259616224814</v>
      </c>
      <c r="AG14" s="19" t="n">
        <v>0.290381611770255</v>
      </c>
      <c r="AH14" s="19" t="n">
        <v>0.283987255187105</v>
      </c>
      <c r="AI14" s="19" t="n">
        <v>0.356052685430297</v>
      </c>
      <c r="AJ14" s="19" t="n">
        <v>0.277807117230252</v>
      </c>
      <c r="AK14" s="19" t="n">
        <v>0.43054639254552</v>
      </c>
      <c r="AL14" s="19" t="n">
        <v>0.308831216753456</v>
      </c>
      <c r="AM14" s="19" t="n">
        <v>0</v>
      </c>
      <c r="AN14" s="19" t="n">
        <v>0.287737925637951</v>
      </c>
      <c r="AO14" s="19" t="n">
        <v>0.116156922861495</v>
      </c>
      <c r="AP14" s="19" t="n">
        <v>0.374930154849385</v>
      </c>
      <c r="AQ14" s="19" t="n">
        <v>0.264046958476601</v>
      </c>
      <c r="AR14" s="19" t="n">
        <v>0.472490251929974</v>
      </c>
      <c r="AS14" s="19" t="n">
        <v>0.449217711595113</v>
      </c>
      <c r="AT14" s="19" t="n">
        <v>0</v>
      </c>
      <c r="AU14" s="19" t="n">
        <v>0</v>
      </c>
      <c r="AV14" s="19" t="n">
        <v>0.503220552324072</v>
      </c>
      <c r="AW14" s="19" t="n">
        <v>0.676201345552395</v>
      </c>
      <c r="AX14" s="19" t="n">
        <v>0.516899165040127</v>
      </c>
    </row>
    <row r="15">
      <c r="B15" s="20" t="s">
        <v>100</v>
      </c>
      <c r="C15" s="19" t="n">
        <v>0.251074117389939</v>
      </c>
      <c r="D15" s="19" t="n">
        <v>0.284268048347719</v>
      </c>
      <c r="E15" s="19" t="n">
        <v>0.258402240067777</v>
      </c>
      <c r="F15" s="19" t="n">
        <v>0.244933655161685</v>
      </c>
      <c r="G15" s="19" t="n">
        <v>0.288641841365943</v>
      </c>
      <c r="H15" s="19" t="n">
        <v>0.0958353414354421</v>
      </c>
      <c r="I15" s="19" t="n">
        <v>0.209819190643924</v>
      </c>
      <c r="J15" s="19"/>
      <c r="K15" s="19" t="n">
        <v>0.26041566541259</v>
      </c>
      <c r="L15" s="19" t="n">
        <v>0.239214428456137</v>
      </c>
      <c r="M15" s="19"/>
      <c r="N15" s="19" t="n">
        <v>0.254354385512817</v>
      </c>
      <c r="O15" s="19" t="n">
        <v>0.295886428752604</v>
      </c>
      <c r="P15" s="19" t="n">
        <v>0.208664241756288</v>
      </c>
      <c r="Q15" s="19" t="n">
        <v>0.303145234962792</v>
      </c>
      <c r="R15" s="19" t="n">
        <v>0.176367180229402</v>
      </c>
      <c r="S15" s="19" t="n">
        <v>0.321920963844739</v>
      </c>
      <c r="T15" s="19" t="n">
        <v>0.159554064891971</v>
      </c>
      <c r="U15" s="19" t="n">
        <v>0.0504649394589187</v>
      </c>
      <c r="V15" s="19" t="n">
        <v>0.248965504468517</v>
      </c>
      <c r="W15" s="19" t="n">
        <v>0.240144046143864</v>
      </c>
      <c r="X15" s="19" t="n">
        <v>0.371128182326609</v>
      </c>
      <c r="Y15" s="19" t="n">
        <v>0.357981378438333</v>
      </c>
      <c r="Z15" s="19"/>
      <c r="AA15" s="19" t="n">
        <v>0.23425522617814</v>
      </c>
      <c r="AB15" s="19" t="n">
        <v>0.152275685761649</v>
      </c>
      <c r="AC15" s="19" t="n">
        <v>0.346008415743217</v>
      </c>
      <c r="AD15" s="19" t="n">
        <v>0.270665073035668</v>
      </c>
      <c r="AE15" s="19"/>
      <c r="AF15" s="19" t="n">
        <v>0.32053357671643</v>
      </c>
      <c r="AG15" s="19" t="n">
        <v>0.19173226532728</v>
      </c>
      <c r="AH15" s="19" t="n">
        <v>0.268562097716015</v>
      </c>
      <c r="AI15" s="19" t="n">
        <v>0.222774702662145</v>
      </c>
      <c r="AJ15" s="19" t="n">
        <v>0.298860978406288</v>
      </c>
      <c r="AK15" s="19" t="n">
        <v>0.0848891063870735</v>
      </c>
      <c r="AL15" s="19" t="n">
        <v>0.224791842446742</v>
      </c>
      <c r="AM15" s="19" t="n">
        <v>0</v>
      </c>
      <c r="AN15" s="19" t="n">
        <v>0.287039525544619</v>
      </c>
      <c r="AO15" s="19" t="n">
        <v>0.295247514239443</v>
      </c>
      <c r="AP15" s="19" t="n">
        <v>0.279314495078232</v>
      </c>
      <c r="AQ15" s="19" t="n">
        <v>0.10683924857131</v>
      </c>
      <c r="AR15" s="19" t="n">
        <v>0.524812531445544</v>
      </c>
      <c r="AS15" s="19" t="n">
        <v>0.309028619409116</v>
      </c>
      <c r="AT15" s="19" t="n">
        <v>0</v>
      </c>
      <c r="AU15" s="19" t="n">
        <v>1</v>
      </c>
      <c r="AV15" s="19" t="n">
        <v>0.292546616827546</v>
      </c>
      <c r="AW15" s="19" t="n">
        <v>0.705272611914786</v>
      </c>
      <c r="AX15" s="19" t="n">
        <v>1</v>
      </c>
    </row>
    <row r="16">
      <c r="B16" s="20" t="s">
        <v>101</v>
      </c>
      <c r="C16" s="19" t="n">
        <v>0.250060428731291</v>
      </c>
      <c r="D16" s="19" t="n">
        <v>0.245093986788436</v>
      </c>
      <c r="E16" s="19" t="n">
        <v>0.261980743505524</v>
      </c>
      <c r="F16" s="19" t="n">
        <v>0.236321254947344</v>
      </c>
      <c r="G16" s="19" t="n">
        <v>0.281314354804339</v>
      </c>
      <c r="H16" s="19" t="n">
        <v>0.0923454936434911</v>
      </c>
      <c r="I16" s="19" t="n">
        <v>0.299450508784253</v>
      </c>
      <c r="J16" s="19"/>
      <c r="K16" s="19" t="n">
        <v>0.271369178463049</v>
      </c>
      <c r="L16" s="19" t="n">
        <v>0.223007616630545</v>
      </c>
      <c r="M16" s="19"/>
      <c r="N16" s="19" t="n">
        <v>0.260204575562955</v>
      </c>
      <c r="O16" s="19" t="n">
        <v>0.233687047324144</v>
      </c>
      <c r="P16" s="19" t="n">
        <v>0.232777740290055</v>
      </c>
      <c r="Q16" s="19" t="n">
        <v>0.142422003142144</v>
      </c>
      <c r="R16" s="19" t="n">
        <v>0.280751107407152</v>
      </c>
      <c r="S16" s="19" t="n">
        <v>0.281521376864841</v>
      </c>
      <c r="T16" s="19" t="n">
        <v>0.29223483336918</v>
      </c>
      <c r="U16" s="19" t="n">
        <v>0.239746329762598</v>
      </c>
      <c r="V16" s="19" t="n">
        <v>0.24933987019667</v>
      </c>
      <c r="W16" s="19" t="n">
        <v>0.287846807363834</v>
      </c>
      <c r="X16" s="19" t="n">
        <v>0.256778922510106</v>
      </c>
      <c r="Y16" s="19" t="n">
        <v>0.211791201157492</v>
      </c>
      <c r="Z16" s="19"/>
      <c r="AA16" s="19" t="n">
        <v>0.284937139583799</v>
      </c>
      <c r="AB16" s="19" t="n">
        <v>0.21433422993313</v>
      </c>
      <c r="AC16" s="19" t="n">
        <v>0.265038669115854</v>
      </c>
      <c r="AD16" s="19" t="n">
        <v>0.208172844971899</v>
      </c>
      <c r="AE16" s="19"/>
      <c r="AF16" s="19" t="n">
        <v>0.198132409467131</v>
      </c>
      <c r="AG16" s="19" t="n">
        <v>0.239260379670918</v>
      </c>
      <c r="AH16" s="19" t="n">
        <v>0.300242425417275</v>
      </c>
      <c r="AI16" s="19" t="n">
        <v>0.226493208571899</v>
      </c>
      <c r="AJ16" s="19" t="n">
        <v>0.100442241303896</v>
      </c>
      <c r="AK16" s="19" t="n">
        <v>0.470863134333928</v>
      </c>
      <c r="AL16" s="19" t="n">
        <v>0.199485940655621</v>
      </c>
      <c r="AM16" s="19" t="n">
        <v>0</v>
      </c>
      <c r="AN16" s="19" t="n">
        <v>0.2204838344919</v>
      </c>
      <c r="AO16" s="19" t="n">
        <v>0.364083408928495</v>
      </c>
      <c r="AP16" s="19" t="n">
        <v>0.374496444833518</v>
      </c>
      <c r="AQ16" s="19" t="n">
        <v>0.17400473020873</v>
      </c>
      <c r="AR16" s="19" t="n">
        <v>0.472490251929974</v>
      </c>
      <c r="AS16" s="19" t="n">
        <v>0.412364278511638</v>
      </c>
      <c r="AT16" s="19" t="n">
        <v>0</v>
      </c>
      <c r="AU16" s="19" t="n">
        <v>0.495619982425437</v>
      </c>
      <c r="AV16" s="19" t="n">
        <v>0.292546616827546</v>
      </c>
      <c r="AW16" s="19" t="n">
        <v>0</v>
      </c>
      <c r="AX16" s="19" t="n">
        <v>0</v>
      </c>
    </row>
    <row r="17">
      <c r="B17" s="20" t="s">
        <v>102</v>
      </c>
      <c r="C17" s="19" t="n">
        <v>0.00697253249030099</v>
      </c>
      <c r="D17" s="19" t="n">
        <v>0</v>
      </c>
      <c r="E17" s="19" t="n">
        <v>0</v>
      </c>
      <c r="F17" s="19" t="n">
        <v>0.00892455043191052</v>
      </c>
      <c r="G17" s="19" t="n">
        <v>0</v>
      </c>
      <c r="H17" s="19" t="n">
        <v>0.0284848761575022</v>
      </c>
      <c r="I17" s="19" t="n">
        <v>0.0340056724945067</v>
      </c>
      <c r="J17" s="19"/>
      <c r="K17" s="19" t="n">
        <v>0.00630714231062959</v>
      </c>
      <c r="L17" s="19" t="n">
        <v>0.00781728761347484</v>
      </c>
      <c r="M17" s="19"/>
      <c r="N17" s="19" t="n">
        <v>0</v>
      </c>
      <c r="O17" s="19" t="n">
        <v>0</v>
      </c>
      <c r="P17" s="19" t="n">
        <v>0.0271761215245154</v>
      </c>
      <c r="Q17" s="19" t="n">
        <v>0</v>
      </c>
      <c r="R17" s="19" t="n">
        <v>0.0433888454170541</v>
      </c>
      <c r="S17" s="19" t="n">
        <v>0</v>
      </c>
      <c r="T17" s="19" t="n">
        <v>0</v>
      </c>
      <c r="U17" s="19" t="n">
        <v>0.0522580891025047</v>
      </c>
      <c r="V17" s="19" t="n">
        <v>0</v>
      </c>
      <c r="W17" s="19" t="n">
        <v>0</v>
      </c>
      <c r="X17" s="19" t="n">
        <v>0</v>
      </c>
      <c r="Y17" s="19" t="n">
        <v>0</v>
      </c>
      <c r="Z17" s="19"/>
      <c r="AA17" s="19" t="n">
        <v>0.00506482957429758</v>
      </c>
      <c r="AB17" s="19" t="n">
        <v>0.00768738720198043</v>
      </c>
      <c r="AC17" s="19" t="n">
        <v>0.00814672806799741</v>
      </c>
      <c r="AD17" s="19" t="n">
        <v>0.00785482698201583</v>
      </c>
      <c r="AE17" s="19"/>
      <c r="AF17" s="19" t="n">
        <v>0</v>
      </c>
      <c r="AG17" s="19" t="n">
        <v>0.0347446371302179</v>
      </c>
      <c r="AH17" s="19" t="n">
        <v>0</v>
      </c>
      <c r="AI17" s="19" t="n">
        <v>0</v>
      </c>
      <c r="AJ17" s="19" t="n">
        <v>0</v>
      </c>
      <c r="AK17" s="19" t="n">
        <v>0</v>
      </c>
      <c r="AL17" s="19" t="n">
        <v>0</v>
      </c>
      <c r="AM17" s="19" t="n">
        <v>0</v>
      </c>
      <c r="AN17" s="19" t="n">
        <v>0</v>
      </c>
      <c r="AO17" s="19" t="n">
        <v>0</v>
      </c>
      <c r="AP17" s="19" t="n">
        <v>0</v>
      </c>
      <c r="AQ17" s="19" t="n">
        <v>0</v>
      </c>
      <c r="AR17" s="19" t="n">
        <v>0</v>
      </c>
      <c r="AS17" s="19" t="n">
        <v>0</v>
      </c>
      <c r="AT17" s="19" t="n">
        <v>0</v>
      </c>
      <c r="AU17" s="19" t="n">
        <v>0</v>
      </c>
      <c r="AV17" s="19" t="n">
        <v>0</v>
      </c>
      <c r="AW17" s="19" t="n">
        <v>0</v>
      </c>
      <c r="AX17" s="19" t="n">
        <v>0</v>
      </c>
    </row>
    <row r="18">
      <c r="B18" s="20" t="s">
        <v>77</v>
      </c>
      <c r="C18" s="21" t="n">
        <v>0.0203044759564464</v>
      </c>
      <c r="D18" s="21" t="n">
        <v>0.0308744421659851</v>
      </c>
      <c r="E18" s="21" t="n">
        <v>0</v>
      </c>
      <c r="F18" s="21" t="n">
        <v>0.0328437816053231</v>
      </c>
      <c r="G18" s="21" t="n">
        <v>0</v>
      </c>
      <c r="H18" s="21" t="n">
        <v>0.0640488363911187</v>
      </c>
      <c r="I18" s="21" t="n">
        <v>0.0322471099156961</v>
      </c>
      <c r="J18" s="21"/>
      <c r="K18" s="21" t="n">
        <v>0.0118398678707181</v>
      </c>
      <c r="L18" s="21" t="n">
        <v>0.0310508339048144</v>
      </c>
      <c r="M18" s="21"/>
      <c r="N18" s="21" t="n">
        <v>0.0168367783902173</v>
      </c>
      <c r="O18" s="21" t="n">
        <v>0.0351277594806068</v>
      </c>
      <c r="P18" s="21" t="n">
        <v>0</v>
      </c>
      <c r="Q18" s="21" t="n">
        <v>0.0245906714623157</v>
      </c>
      <c r="R18" s="21" t="n">
        <v>0.065965838597606</v>
      </c>
      <c r="S18" s="21" t="n">
        <v>0</v>
      </c>
      <c r="T18" s="21" t="n">
        <v>0</v>
      </c>
      <c r="U18" s="21" t="n">
        <v>0.0831554971180033</v>
      </c>
      <c r="V18" s="21" t="n">
        <v>0.0150388735566951</v>
      </c>
      <c r="W18" s="21" t="n">
        <v>0.0241767447129319</v>
      </c>
      <c r="X18" s="21" t="n">
        <v>0</v>
      </c>
      <c r="Y18" s="21" t="n">
        <v>0</v>
      </c>
      <c r="Z18" s="21"/>
      <c r="AA18" s="21" t="n">
        <v>0.00543518449870724</v>
      </c>
      <c r="AB18" s="21" t="n">
        <v>0.0310285587417466</v>
      </c>
      <c r="AC18" s="21" t="n">
        <v>0.0157354664463286</v>
      </c>
      <c r="AD18" s="21" t="n">
        <v>0.0358591006219314</v>
      </c>
      <c r="AE18" s="21"/>
      <c r="AF18" s="21" t="n">
        <v>0.0130823788034163</v>
      </c>
      <c r="AG18" s="21" t="n">
        <v>0.0519801954203663</v>
      </c>
      <c r="AH18" s="21" t="n">
        <v>0.0206328155869651</v>
      </c>
      <c r="AI18" s="21" t="n">
        <v>0</v>
      </c>
      <c r="AJ18" s="21" t="n">
        <v>0.043831401427743</v>
      </c>
      <c r="AK18" s="21" t="n">
        <v>0</v>
      </c>
      <c r="AL18" s="21" t="n">
        <v>0.0141366010225331</v>
      </c>
      <c r="AM18" s="21" t="n">
        <v>0</v>
      </c>
      <c r="AN18" s="21" t="n">
        <v>0</v>
      </c>
      <c r="AO18" s="21" t="n">
        <v>0</v>
      </c>
      <c r="AP18" s="21" t="n">
        <v>0</v>
      </c>
      <c r="AQ18" s="21" t="n">
        <v>0.0525379049281669</v>
      </c>
      <c r="AR18" s="21" t="n">
        <v>0</v>
      </c>
      <c r="AS18" s="21" t="n">
        <v>0</v>
      </c>
      <c r="AT18" s="21" t="n">
        <v>0.515309466387145</v>
      </c>
      <c r="AU18" s="21" t="n">
        <v>0</v>
      </c>
      <c r="AV18" s="21" t="n">
        <v>0</v>
      </c>
      <c r="AW18" s="21" t="n">
        <v>0</v>
      </c>
      <c r="AX18" s="21" t="n">
        <v>0</v>
      </c>
    </row>
    <row r="19">
      <c r="B19" s="18" t="s">
        <v>104</v>
      </c>
    </row>
    <row r="20">
      <c r="B20" t="s">
        <v>105</v>
      </c>
    </row>
    <row r="21">
      <c r="B21" t="s">
        <v>81</v>
      </c>
    </row>
    <row r="23">
      <c r="B23" s="9" t="str">
        <f>=HYPERLINK("#'Contents'!A1", "Return to Contents")</f>
      </c>
    </row>
  </sheetData>
  <mergeCells count="6">
    <mergeCell ref="D5:I5"/>
    <mergeCell ref="K5:L5"/>
    <mergeCell ref="N5:Y5"/>
    <mergeCell ref="AA5:AD5"/>
    <mergeCell ref="AF5:AX5"/>
    <mergeCell ref="D2:AU2"/>
  </mergeCells>
  <pageMargins left="0.7" right="0.7" top="0.75" bottom="0.75" header="0.3" footer="0.3"/>
  <pageSetup paperSize="9" orientation="portrait" horizontalDpi="300" verticalDpi="300" r:id="rId2"/>
  <drawing r:id="rId1"/>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10.71" hidden="0" customWidth="1"/>
    <col min="8" max="8" width="10.71" hidden="0" customWidth="1"/>
    <col min="9" max="9" width="10.71" hidden="0" customWidth="1"/>
    <col min="10" max="10" width="2.2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10.71" hidden="0" customWidth="1"/>
    <col min="19" max="19" width="10.71" hidden="0" customWidth="1"/>
    <col min="20" max="20" width="10.71" hidden="0" customWidth="1"/>
    <col min="21" max="21" width="10.71" hidden="0" customWidth="1"/>
    <col min="22" max="22" width="10.71" hidden="0" customWidth="1"/>
    <col min="23" max="23" width="10.71" hidden="0" customWidth="1"/>
    <col min="24" max="24" width="10.71" hidden="0" customWidth="1"/>
    <col min="25" max="25" width="10.71" hidden="0" customWidth="1"/>
    <col min="26" max="26" width="2.2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10.71" hidden="0" customWidth="1"/>
    <col min="34" max="34" width="10.71" hidden="0" customWidth="1"/>
    <col min="35" max="35" width="10.7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10.71" hidden="0" customWidth="1"/>
    <col min="44" max="44" width="10.71" hidden="0" customWidth="1"/>
    <col min="45" max="45" width="10.71" hidden="0" customWidth="1"/>
    <col min="46" max="46" width="10.71" hidden="0" customWidth="1"/>
    <col min="47" max="47" width="10.71" hidden="0" customWidth="1"/>
    <col min="48" max="48" width="10.71" hidden="0" customWidth="1"/>
    <col min="49" max="49" width="10.71" hidden="0" customWidth="1"/>
    <col min="50" max="50" width="10.71" hidden="0" customWidth="1"/>
    <col min="51" max="51" width="2.21" hidden="0" customWidth="1"/>
  </cols>
  <sheetData>
    <row r="2" ht="40" customHeight="1">
      <c r="D2" s="16" t="s">
        <v>106</v>
      </c>
    </row>
    <row r="5" ht="30" customHeight="1">
      <c r="B5" s="17"/>
      <c r="C5" s="17"/>
      <c r="D5" s="17" t="s">
        <v>62</v>
      </c>
      <c r="E5" s="17"/>
      <c r="F5" s="17"/>
      <c r="G5" s="17"/>
      <c r="H5" s="17"/>
      <c r="I5" s="17"/>
      <c r="J5" s="17"/>
      <c r="K5" s="17" t="s">
        <v>63</v>
      </c>
      <c r="L5" s="17"/>
      <c r="M5" s="17"/>
      <c r="N5" s="17" t="s">
        <v>64</v>
      </c>
      <c r="O5" s="17"/>
      <c r="P5" s="17"/>
      <c r="Q5" s="17"/>
      <c r="R5" s="17"/>
      <c r="S5" s="17"/>
      <c r="T5" s="17"/>
      <c r="U5" s="17"/>
      <c r="V5" s="17"/>
      <c r="W5" s="17"/>
      <c r="X5" s="17"/>
      <c r="Y5" s="17"/>
      <c r="Z5" s="17"/>
      <c r="AA5" s="17" t="s">
        <v>65</v>
      </c>
      <c r="AB5" s="17"/>
      <c r="AC5" s="17"/>
      <c r="AD5" s="17"/>
      <c r="AE5" s="17"/>
      <c r="AF5" s="17" t="s">
        <v>66</v>
      </c>
      <c r="AG5" s="17"/>
      <c r="AH5" s="17"/>
      <c r="AI5" s="17"/>
      <c r="AJ5" s="17"/>
      <c r="AK5" s="17"/>
      <c r="AL5" s="17"/>
      <c r="AM5" s="17"/>
      <c r="AN5" s="17"/>
      <c r="AO5" s="17"/>
      <c r="AP5" s="17"/>
      <c r="AQ5" s="17"/>
      <c r="AR5" s="17"/>
      <c r="AS5" s="17"/>
      <c r="AT5" s="17"/>
      <c r="AU5" s="17"/>
      <c r="AV5" s="17"/>
      <c r="AW5" s="17"/>
      <c r="AX5" s="17"/>
    </row>
    <row r="6">
      <c r="B6" t="s">
        <v>15</v>
      </c>
      <c r="C6" s="10" t="s">
        <v>16</v>
      </c>
      <c r="D6" s="13" t="s">
        <v>17</v>
      </c>
      <c r="E6" s="13" t="s">
        <v>18</v>
      </c>
      <c r="F6" s="13" t="s">
        <v>19</v>
      </c>
      <c r="G6" s="13" t="s">
        <v>20</v>
      </c>
      <c r="H6" s="13" t="s">
        <v>21</v>
      </c>
      <c r="I6" s="13" t="s">
        <v>22</v>
      </c>
      <c r="K6" s="13" t="s">
        <v>25</v>
      </c>
      <c r="L6" s="13" t="s">
        <v>26</v>
      </c>
      <c r="N6" s="13" t="s">
        <v>27</v>
      </c>
      <c r="O6" s="13" t="s">
        <v>28</v>
      </c>
      <c r="P6" s="13" t="s">
        <v>29</v>
      </c>
      <c r="Q6" s="13" t="s">
        <v>30</v>
      </c>
      <c r="R6" s="13" t="s">
        <v>31</v>
      </c>
      <c r="S6" s="13" t="s">
        <v>32</v>
      </c>
      <c r="T6" s="13" t="s">
        <v>33</v>
      </c>
      <c r="U6" s="13" t="s">
        <v>34</v>
      </c>
      <c r="V6" s="13" t="s">
        <v>35</v>
      </c>
      <c r="W6" s="13" t="s">
        <v>36</v>
      </c>
      <c r="X6" s="13" t="s">
        <v>37</v>
      </c>
      <c r="Y6" s="13" t="s">
        <v>38</v>
      </c>
      <c r="AA6" s="13" t="s">
        <v>39</v>
      </c>
      <c r="AB6" s="13" t="s">
        <v>40</v>
      </c>
      <c r="AC6" s="13" t="s">
        <v>41</v>
      </c>
      <c r="AD6" s="13" t="s">
        <v>42</v>
      </c>
      <c r="AF6" s="13" t="s">
        <v>43</v>
      </c>
      <c r="AG6" s="13" t="s">
        <v>44</v>
      </c>
      <c r="AH6" s="13" t="s">
        <v>45</v>
      </c>
      <c r="AI6" s="13" t="s">
        <v>46</v>
      </c>
      <c r="AJ6" s="13" t="s">
        <v>47</v>
      </c>
      <c r="AK6" s="13" t="s">
        <v>48</v>
      </c>
      <c r="AL6" s="13" t="s">
        <v>49</v>
      </c>
      <c r="AM6" s="13" t="s">
        <v>50</v>
      </c>
      <c r="AN6" s="13" t="s">
        <v>51</v>
      </c>
      <c r="AO6" s="13" t="s">
        <v>52</v>
      </c>
      <c r="AP6" s="13" t="s">
        <v>53</v>
      </c>
      <c r="AQ6" s="13" t="s">
        <v>54</v>
      </c>
      <c r="AR6" s="13" t="s">
        <v>55</v>
      </c>
      <c r="AS6" s="13" t="s">
        <v>56</v>
      </c>
      <c r="AT6" s="13" t="s">
        <v>57</v>
      </c>
      <c r="AU6" s="13" t="s">
        <v>58</v>
      </c>
      <c r="AV6" s="13" t="s">
        <v>59</v>
      </c>
      <c r="AW6" s="13" t="s">
        <v>60</v>
      </c>
      <c r="AX6" s="13" t="s">
        <v>61</v>
      </c>
    </row>
    <row r="7" ht="30" customHeight="1">
      <c r="B7" s="11" t="s">
        <v>23</v>
      </c>
      <c r="C7" s="11" t="n">
        <v>954</v>
      </c>
      <c r="D7" s="11" t="n">
        <v>74</v>
      </c>
      <c r="E7" s="11" t="n">
        <v>110</v>
      </c>
      <c r="F7" s="11" t="n">
        <v>144</v>
      </c>
      <c r="G7" s="11" t="n">
        <v>180</v>
      </c>
      <c r="H7" s="11" t="n">
        <v>176</v>
      </c>
      <c r="I7" s="11" t="n">
        <v>270</v>
      </c>
      <c r="J7" s="11"/>
      <c r="K7" s="11" t="n">
        <v>450</v>
      </c>
      <c r="L7" s="11" t="n">
        <v>503</v>
      </c>
      <c r="M7" s="11"/>
      <c r="N7" s="11" t="n">
        <v>94</v>
      </c>
      <c r="O7" s="11" t="n">
        <v>148</v>
      </c>
      <c r="P7" s="11" t="n">
        <v>84</v>
      </c>
      <c r="Q7" s="11" t="n">
        <v>83</v>
      </c>
      <c r="R7" s="11" t="n">
        <v>78</v>
      </c>
      <c r="S7" s="11" t="n">
        <v>81</v>
      </c>
      <c r="T7" s="11" t="n">
        <v>77</v>
      </c>
      <c r="U7" s="11" t="n">
        <v>43</v>
      </c>
      <c r="V7" s="11" t="n">
        <v>97</v>
      </c>
      <c r="W7" s="11" t="n">
        <v>87</v>
      </c>
      <c r="X7" s="11" t="n">
        <v>64</v>
      </c>
      <c r="Y7" s="11" t="n">
        <v>18</v>
      </c>
      <c r="Z7" s="11"/>
      <c r="AA7" s="11" t="n">
        <v>259</v>
      </c>
      <c r="AB7" s="11" t="n">
        <v>271</v>
      </c>
      <c r="AC7" s="11" t="n">
        <v>186</v>
      </c>
      <c r="AD7" s="11" t="n">
        <v>232</v>
      </c>
      <c r="AE7" s="11"/>
      <c r="AF7" s="11" t="n">
        <v>36</v>
      </c>
      <c r="AG7" s="11" t="n">
        <v>525</v>
      </c>
      <c r="AH7" s="11" t="n">
        <v>63</v>
      </c>
      <c r="AI7" s="11" t="n">
        <v>16</v>
      </c>
      <c r="AJ7" s="11" t="n">
        <v>15</v>
      </c>
      <c r="AK7" s="11" t="n">
        <v>31</v>
      </c>
      <c r="AL7" s="11" t="n">
        <v>49</v>
      </c>
      <c r="AM7" s="11" t="n">
        <v>1</v>
      </c>
      <c r="AN7" s="11" t="n">
        <v>61</v>
      </c>
      <c r="AO7" s="11" t="n">
        <v>69</v>
      </c>
      <c r="AP7" s="11" t="n">
        <v>8</v>
      </c>
      <c r="AQ7" s="11" t="n">
        <v>73</v>
      </c>
      <c r="AR7" s="11" t="n">
        <v>4</v>
      </c>
      <c r="AS7" s="11" t="n">
        <v>1</v>
      </c>
      <c r="AT7" s="11" t="n">
        <v>1</v>
      </c>
      <c r="AU7" s="11" t="n">
        <v>0</v>
      </c>
      <c r="AV7" s="11" t="n">
        <v>0</v>
      </c>
      <c r="AW7" s="11" t="n">
        <v>0</v>
      </c>
      <c r="AX7" s="11" t="n">
        <v>1</v>
      </c>
    </row>
    <row r="8" ht="30" customHeight="1">
      <c r="B8" s="12" t="s">
        <v>24</v>
      </c>
      <c r="C8" s="12" t="n">
        <v>956</v>
      </c>
      <c r="D8" s="12" t="n">
        <v>75</v>
      </c>
      <c r="E8" s="12" t="n">
        <v>111</v>
      </c>
      <c r="F8" s="12" t="n">
        <v>146</v>
      </c>
      <c r="G8" s="12" t="n">
        <v>184</v>
      </c>
      <c r="H8" s="12" t="n">
        <v>173</v>
      </c>
      <c r="I8" s="12" t="n">
        <v>267</v>
      </c>
      <c r="J8" s="12"/>
      <c r="K8" s="12" t="n">
        <v>447</v>
      </c>
      <c r="L8" s="12" t="n">
        <v>508</v>
      </c>
      <c r="M8" s="12"/>
      <c r="N8" s="12" t="n">
        <v>96</v>
      </c>
      <c r="O8" s="12" t="n">
        <v>143</v>
      </c>
      <c r="P8" s="12" t="n">
        <v>81</v>
      </c>
      <c r="Q8" s="12" t="n">
        <v>82</v>
      </c>
      <c r="R8" s="12" t="n">
        <v>70</v>
      </c>
      <c r="S8" s="12" t="n">
        <v>80</v>
      </c>
      <c r="T8" s="12" t="n">
        <v>77</v>
      </c>
      <c r="U8" s="12" t="n">
        <v>40</v>
      </c>
      <c r="V8" s="12" t="n">
        <v>104</v>
      </c>
      <c r="W8" s="12" t="n">
        <v>93</v>
      </c>
      <c r="X8" s="12" t="n">
        <v>68</v>
      </c>
      <c r="Y8" s="12" t="n">
        <v>21</v>
      </c>
      <c r="Z8" s="12"/>
      <c r="AA8" s="12" t="n">
        <v>254</v>
      </c>
      <c r="AB8" s="12" t="n">
        <v>263</v>
      </c>
      <c r="AC8" s="12" t="n">
        <v>206</v>
      </c>
      <c r="AD8" s="12" t="n">
        <v>227</v>
      </c>
      <c r="AE8" s="12"/>
      <c r="AF8" s="12" t="n">
        <v>36</v>
      </c>
      <c r="AG8" s="12" t="n">
        <v>523</v>
      </c>
      <c r="AH8" s="12" t="n">
        <v>64</v>
      </c>
      <c r="AI8" s="12" t="n">
        <v>16</v>
      </c>
      <c r="AJ8" s="12" t="n">
        <v>15</v>
      </c>
      <c r="AK8" s="12" t="n">
        <v>31</v>
      </c>
      <c r="AL8" s="12" t="n">
        <v>50</v>
      </c>
      <c r="AM8" s="12" t="n">
        <v>1</v>
      </c>
      <c r="AN8" s="12" t="n">
        <v>62</v>
      </c>
      <c r="AO8" s="12" t="n">
        <v>70</v>
      </c>
      <c r="AP8" s="12" t="n">
        <v>8</v>
      </c>
      <c r="AQ8" s="12" t="n">
        <v>73</v>
      </c>
      <c r="AR8" s="12" t="n">
        <v>4</v>
      </c>
      <c r="AS8" s="12" t="n">
        <v>1</v>
      </c>
      <c r="AT8" s="12" t="n">
        <v>1</v>
      </c>
      <c r="AU8" s="12" t="n">
        <v>0</v>
      </c>
      <c r="AV8" s="12" t="n">
        <v>0</v>
      </c>
      <c r="AW8" s="12" t="n">
        <v>0</v>
      </c>
      <c r="AX8" s="12" t="n">
        <v>1</v>
      </c>
    </row>
    <row r="9">
      <c r="B9" s="20" t="s">
        <v>98</v>
      </c>
      <c r="C9" s="19" t="n">
        <v>0.75199539415412</v>
      </c>
      <c r="D9" s="19" t="n">
        <v>0.675654507587949</v>
      </c>
      <c r="E9" s="19" t="n">
        <v>0.565828015134424</v>
      </c>
      <c r="F9" s="19" t="n">
        <v>0.702636369607506</v>
      </c>
      <c r="G9" s="19" t="n">
        <v>0.725983835491093</v>
      </c>
      <c r="H9" s="19" t="n">
        <v>0.821916112395434</v>
      </c>
      <c r="I9" s="19" t="n">
        <v>0.850203051280298</v>
      </c>
      <c r="J9" s="19"/>
      <c r="K9" s="19" t="n">
        <v>0.734400998059421</v>
      </c>
      <c r="L9" s="19" t="n">
        <v>0.766988680803887</v>
      </c>
      <c r="M9" s="19"/>
      <c r="N9" s="19" t="n">
        <v>0.605229202535925</v>
      </c>
      <c r="O9" s="19" t="n">
        <v>0.801456825202066</v>
      </c>
      <c r="P9" s="19" t="n">
        <v>0.787291674102588</v>
      </c>
      <c r="Q9" s="19" t="n">
        <v>0.761211195590499</v>
      </c>
      <c r="R9" s="19" t="n">
        <v>0.82322363918691</v>
      </c>
      <c r="S9" s="19" t="n">
        <v>0.593576836375739</v>
      </c>
      <c r="T9" s="19" t="n">
        <v>0.736642815866578</v>
      </c>
      <c r="U9" s="19" t="n">
        <v>0.784354769548687</v>
      </c>
      <c r="V9" s="19" t="n">
        <v>0.823842268270338</v>
      </c>
      <c r="W9" s="19" t="n">
        <v>0.761345261263531</v>
      </c>
      <c r="X9" s="19" t="n">
        <v>0.767277022904999</v>
      </c>
      <c r="Y9" s="19" t="n">
        <v>0.825447925567005</v>
      </c>
      <c r="Z9" s="19"/>
      <c r="AA9" s="19" t="n">
        <v>0.759313030912896</v>
      </c>
      <c r="AB9" s="19" t="n">
        <v>0.752789973840356</v>
      </c>
      <c r="AC9" s="19" t="n">
        <v>0.731876853814936</v>
      </c>
      <c r="AD9" s="19" t="n">
        <v>0.758909514993408</v>
      </c>
      <c r="AE9" s="19"/>
      <c r="AF9" s="19" t="n">
        <v>0.634836703059274</v>
      </c>
      <c r="AG9" s="19" t="n">
        <v>0.81167390609819</v>
      </c>
      <c r="AH9" s="19" t="n">
        <v>0.808837056187137</v>
      </c>
      <c r="AI9" s="19" t="n">
        <v>0.421768182031106</v>
      </c>
      <c r="AJ9" s="19" t="n">
        <v>0.606021297150968</v>
      </c>
      <c r="AK9" s="19" t="n">
        <v>0.743831290018199</v>
      </c>
      <c r="AL9" s="19" t="n">
        <v>0.654858784269985</v>
      </c>
      <c r="AM9" s="19" t="n">
        <v>1</v>
      </c>
      <c r="AN9" s="19" t="n">
        <v>0.634656129054865</v>
      </c>
      <c r="AO9" s="19" t="n">
        <v>0.615940858286008</v>
      </c>
      <c r="AP9" s="19" t="n">
        <v>0.613605655844983</v>
      </c>
      <c r="AQ9" s="19" t="n">
        <v>0.748239096976081</v>
      </c>
      <c r="AR9" s="19" t="n">
        <v>1</v>
      </c>
      <c r="AS9" s="19" t="n">
        <v>1</v>
      </c>
      <c r="AT9" s="19" t="n">
        <v>0</v>
      </c>
      <c r="AU9" s="19" t="n">
        <v>0</v>
      </c>
      <c r="AV9" s="19" t="n">
        <v>0</v>
      </c>
      <c r="AW9" s="19" t="n">
        <v>0</v>
      </c>
      <c r="AX9" s="19" t="n">
        <v>0</v>
      </c>
    </row>
    <row r="10">
      <c r="B10" s="20" t="s">
        <v>95</v>
      </c>
      <c r="C10" s="19" t="n">
        <v>0.46570691322126</v>
      </c>
      <c r="D10" s="19" t="n">
        <v>0.432267856566705</v>
      </c>
      <c r="E10" s="19" t="n">
        <v>0.383350121872217</v>
      </c>
      <c r="F10" s="19" t="n">
        <v>0.414340212920874</v>
      </c>
      <c r="G10" s="19" t="n">
        <v>0.408329340394298</v>
      </c>
      <c r="H10" s="19" t="n">
        <v>0.476086323990472</v>
      </c>
      <c r="I10" s="19" t="n">
        <v>0.570156476019709</v>
      </c>
      <c r="J10" s="19"/>
      <c r="K10" s="19" t="n">
        <v>0.454916209374626</v>
      </c>
      <c r="L10" s="19" t="n">
        <v>0.47611921220341</v>
      </c>
      <c r="M10" s="19"/>
      <c r="N10" s="19" t="n">
        <v>0.480867935405459</v>
      </c>
      <c r="O10" s="19" t="n">
        <v>0.474653472862742</v>
      </c>
      <c r="P10" s="19" t="n">
        <v>0.477922327353895</v>
      </c>
      <c r="Q10" s="19" t="n">
        <v>0.47147328147919</v>
      </c>
      <c r="R10" s="19" t="n">
        <v>0.523369205754666</v>
      </c>
      <c r="S10" s="19" t="n">
        <v>0.367113213164864</v>
      </c>
      <c r="T10" s="19" t="n">
        <v>0.398968437420734</v>
      </c>
      <c r="U10" s="19" t="n">
        <v>0.445921906410518</v>
      </c>
      <c r="V10" s="19" t="n">
        <v>0.439720765673449</v>
      </c>
      <c r="W10" s="19" t="n">
        <v>0.53424551875996</v>
      </c>
      <c r="X10" s="19" t="n">
        <v>0.481031300944659</v>
      </c>
      <c r="Y10" s="19" t="n">
        <v>0.502281980560811</v>
      </c>
      <c r="Z10" s="19"/>
      <c r="AA10" s="19" t="n">
        <v>0.523358175069914</v>
      </c>
      <c r="AB10" s="19" t="n">
        <v>0.464756785727684</v>
      </c>
      <c r="AC10" s="19" t="n">
        <v>0.42675382453156</v>
      </c>
      <c r="AD10" s="19" t="n">
        <v>0.436744395604038</v>
      </c>
      <c r="AE10" s="19"/>
      <c r="AF10" s="19" t="n">
        <v>0.507310073152304</v>
      </c>
      <c r="AG10" s="19" t="n">
        <v>0.498689363415286</v>
      </c>
      <c r="AH10" s="19" t="n">
        <v>0.47727218345761</v>
      </c>
      <c r="AI10" s="19" t="n">
        <v>0.308234432938532</v>
      </c>
      <c r="AJ10" s="19" t="n">
        <v>0.277052149443178</v>
      </c>
      <c r="AK10" s="19" t="n">
        <v>0.523161638326099</v>
      </c>
      <c r="AL10" s="19" t="n">
        <v>0.46629939971252</v>
      </c>
      <c r="AM10" s="19" t="n">
        <v>0</v>
      </c>
      <c r="AN10" s="19" t="n">
        <v>0.385194229958599</v>
      </c>
      <c r="AO10" s="19" t="n">
        <v>0.349891940542327</v>
      </c>
      <c r="AP10" s="19" t="n">
        <v>0.5073936832696</v>
      </c>
      <c r="AQ10" s="19" t="n">
        <v>0.460494057255732</v>
      </c>
      <c r="AR10" s="19" t="n">
        <v>0.257569225638047</v>
      </c>
      <c r="AS10" s="19" t="n">
        <v>0</v>
      </c>
      <c r="AT10" s="19" t="n">
        <v>0</v>
      </c>
      <c r="AU10" s="19" t="n">
        <v>0</v>
      </c>
      <c r="AV10" s="19" t="n">
        <v>0</v>
      </c>
      <c r="AW10" s="19" t="n">
        <v>0</v>
      </c>
      <c r="AX10" s="19" t="n">
        <v>0</v>
      </c>
    </row>
    <row r="11">
      <c r="B11" s="20" t="s">
        <v>100</v>
      </c>
      <c r="C11" s="19" t="n">
        <v>0.372071848512265</v>
      </c>
      <c r="D11" s="19" t="n">
        <v>0.382131193340498</v>
      </c>
      <c r="E11" s="19" t="n">
        <v>0.347424355838579</v>
      </c>
      <c r="F11" s="19" t="n">
        <v>0.350425285699174</v>
      </c>
      <c r="G11" s="19" t="n">
        <v>0.493937871094382</v>
      </c>
      <c r="H11" s="19" t="n">
        <v>0.316111216718836</v>
      </c>
      <c r="I11" s="19" t="n">
        <v>0.343927214064575</v>
      </c>
      <c r="J11" s="19"/>
      <c r="K11" s="19" t="n">
        <v>0.352632233249565</v>
      </c>
      <c r="L11" s="19" t="n">
        <v>0.389910122232964</v>
      </c>
      <c r="M11" s="19"/>
      <c r="N11" s="19" t="n">
        <v>0.553929959663845</v>
      </c>
      <c r="O11" s="19" t="n">
        <v>0.387982264311111</v>
      </c>
      <c r="P11" s="19" t="n">
        <v>0.492589348636672</v>
      </c>
      <c r="Q11" s="19" t="n">
        <v>0.338404163886827</v>
      </c>
      <c r="R11" s="19" t="n">
        <v>0.330161075030978</v>
      </c>
      <c r="S11" s="19" t="n">
        <v>0.378952818164162</v>
      </c>
      <c r="T11" s="19" t="n">
        <v>0.408516475202136</v>
      </c>
      <c r="U11" s="19" t="n">
        <v>0.507424427202157</v>
      </c>
      <c r="V11" s="19" t="n">
        <v>0.358258855977418</v>
      </c>
      <c r="W11" s="19" t="n">
        <v>0.198418400578517</v>
      </c>
      <c r="X11" s="19" t="n">
        <v>0.268441547131317</v>
      </c>
      <c r="Y11" s="19" t="n">
        <v>0</v>
      </c>
      <c r="Z11" s="19"/>
      <c r="AA11" s="19" t="n">
        <v>0.366220433883524</v>
      </c>
      <c r="AB11" s="19" t="n">
        <v>0.352843842838224</v>
      </c>
      <c r="AC11" s="19" t="n">
        <v>0.391337007448226</v>
      </c>
      <c r="AD11" s="19" t="n">
        <v>0.379804542419409</v>
      </c>
      <c r="AE11" s="19"/>
      <c r="AF11" s="19" t="n">
        <v>0.284060566157816</v>
      </c>
      <c r="AG11" s="19" t="n">
        <v>0.377637743493739</v>
      </c>
      <c r="AH11" s="19" t="n">
        <v>0.396159923454761</v>
      </c>
      <c r="AI11" s="19" t="n">
        <v>0.249210885791127</v>
      </c>
      <c r="AJ11" s="19" t="n">
        <v>0.212651278178908</v>
      </c>
      <c r="AK11" s="19" t="n">
        <v>0.450782382277375</v>
      </c>
      <c r="AL11" s="19" t="n">
        <v>0.509684922421121</v>
      </c>
      <c r="AM11" s="19" t="n">
        <v>1</v>
      </c>
      <c r="AN11" s="19" t="n">
        <v>0.418775727964113</v>
      </c>
      <c r="AO11" s="19" t="n">
        <v>0.278929721273663</v>
      </c>
      <c r="AP11" s="19" t="n">
        <v>0.603409102389918</v>
      </c>
      <c r="AQ11" s="19" t="n">
        <v>0.32976632739717</v>
      </c>
      <c r="AR11" s="19" t="n">
        <v>0</v>
      </c>
      <c r="AS11" s="19" t="n">
        <v>0</v>
      </c>
      <c r="AT11" s="19" t="n">
        <v>0</v>
      </c>
      <c r="AU11" s="19" t="n">
        <v>0</v>
      </c>
      <c r="AV11" s="19" t="n">
        <v>0</v>
      </c>
      <c r="AW11" s="19" t="n">
        <v>0</v>
      </c>
      <c r="AX11" s="19" t="n">
        <v>1</v>
      </c>
    </row>
    <row r="12">
      <c r="B12" s="20" t="s">
        <v>96</v>
      </c>
      <c r="C12" s="19" t="n">
        <v>0.321037448858995</v>
      </c>
      <c r="D12" s="19" t="n">
        <v>0.324683334888489</v>
      </c>
      <c r="E12" s="19" t="n">
        <v>0.369090678210032</v>
      </c>
      <c r="F12" s="19" t="n">
        <v>0.349401099869222</v>
      </c>
      <c r="G12" s="19" t="n">
        <v>0.319586325051298</v>
      </c>
      <c r="H12" s="19" t="n">
        <v>0.269735629025205</v>
      </c>
      <c r="I12" s="19" t="n">
        <v>0.318840830379114</v>
      </c>
      <c r="J12" s="19"/>
      <c r="K12" s="19" t="n">
        <v>0.35816540519805</v>
      </c>
      <c r="L12" s="19" t="n">
        <v>0.288999922180872</v>
      </c>
      <c r="M12" s="19"/>
      <c r="N12" s="19" t="n">
        <v>0.249907351921763</v>
      </c>
      <c r="O12" s="19" t="n">
        <v>0.303916677788559</v>
      </c>
      <c r="P12" s="19" t="n">
        <v>0.298604756848323</v>
      </c>
      <c r="Q12" s="19" t="n">
        <v>0.236578933175652</v>
      </c>
      <c r="R12" s="19" t="n">
        <v>0.41633808500061</v>
      </c>
      <c r="S12" s="19" t="n">
        <v>0.286777613046907</v>
      </c>
      <c r="T12" s="19" t="n">
        <v>0.28561846233546</v>
      </c>
      <c r="U12" s="19" t="n">
        <v>0.438942848514851</v>
      </c>
      <c r="V12" s="19" t="n">
        <v>0.378089540247138</v>
      </c>
      <c r="W12" s="19" t="n">
        <v>0.300699616053255</v>
      </c>
      <c r="X12" s="19" t="n">
        <v>0.474347456637506</v>
      </c>
      <c r="Y12" s="19" t="n">
        <v>0.212832635719003</v>
      </c>
      <c r="Z12" s="19"/>
      <c r="AA12" s="19" t="n">
        <v>0.311208464557603</v>
      </c>
      <c r="AB12" s="19" t="n">
        <v>0.347067135680294</v>
      </c>
      <c r="AC12" s="19" t="n">
        <v>0.303945042265693</v>
      </c>
      <c r="AD12" s="19" t="n">
        <v>0.303834577687173</v>
      </c>
      <c r="AE12" s="19"/>
      <c r="AF12" s="19" t="n">
        <v>0.355485939381131</v>
      </c>
      <c r="AG12" s="19" t="n">
        <v>0.296273386140967</v>
      </c>
      <c r="AH12" s="19" t="n">
        <v>0.368632118620737</v>
      </c>
      <c r="AI12" s="19" t="n">
        <v>0.371468454374495</v>
      </c>
      <c r="AJ12" s="19" t="n">
        <v>0.412606028801019</v>
      </c>
      <c r="AK12" s="19" t="n">
        <v>0.478004550646156</v>
      </c>
      <c r="AL12" s="19" t="n">
        <v>0.249188673095354</v>
      </c>
      <c r="AM12" s="19" t="n">
        <v>1</v>
      </c>
      <c r="AN12" s="19" t="n">
        <v>0.365134352920694</v>
      </c>
      <c r="AO12" s="19" t="n">
        <v>0.336982447339679</v>
      </c>
      <c r="AP12" s="19" t="n">
        <v>0.485213653884229</v>
      </c>
      <c r="AQ12" s="19" t="n">
        <v>0.282009937504127</v>
      </c>
      <c r="AR12" s="19" t="n">
        <v>0.513787907969731</v>
      </c>
      <c r="AS12" s="19" t="n">
        <v>1</v>
      </c>
      <c r="AT12" s="19" t="n">
        <v>1</v>
      </c>
      <c r="AU12" s="19" t="n">
        <v>0</v>
      </c>
      <c r="AV12" s="19" t="n">
        <v>0</v>
      </c>
      <c r="AW12" s="19" t="n">
        <v>0</v>
      </c>
      <c r="AX12" s="19" t="n">
        <v>0</v>
      </c>
    </row>
    <row r="13">
      <c r="B13" s="20" t="s">
        <v>94</v>
      </c>
      <c r="C13" s="19" t="n">
        <v>0.280410891669668</v>
      </c>
      <c r="D13" s="19" t="n">
        <v>0.354310396502362</v>
      </c>
      <c r="E13" s="19" t="n">
        <v>0.329453634138914</v>
      </c>
      <c r="F13" s="19" t="n">
        <v>0.306486758212241</v>
      </c>
      <c r="G13" s="19" t="n">
        <v>0.322909465417354</v>
      </c>
      <c r="H13" s="19" t="n">
        <v>0.24820144556344</v>
      </c>
      <c r="I13" s="19" t="n">
        <v>0.216790675192834</v>
      </c>
      <c r="J13" s="19"/>
      <c r="K13" s="19" t="n">
        <v>0.273688589652492</v>
      </c>
      <c r="L13" s="19" t="n">
        <v>0.286878330411378</v>
      </c>
      <c r="M13" s="19"/>
      <c r="N13" s="19" t="n">
        <v>0.40318550952458</v>
      </c>
      <c r="O13" s="19" t="n">
        <v>0.306999131712343</v>
      </c>
      <c r="P13" s="19" t="n">
        <v>0.2336980745058</v>
      </c>
      <c r="Q13" s="19" t="n">
        <v>0.243329245722279</v>
      </c>
      <c r="R13" s="19" t="n">
        <v>0.278048393925328</v>
      </c>
      <c r="S13" s="19" t="n">
        <v>0.29624804889296</v>
      </c>
      <c r="T13" s="19" t="n">
        <v>0.314484155218569</v>
      </c>
      <c r="U13" s="19" t="n">
        <v>0.281972403725462</v>
      </c>
      <c r="V13" s="19" t="n">
        <v>0.285446643408824</v>
      </c>
      <c r="W13" s="19" t="n">
        <v>0.196259968599201</v>
      </c>
      <c r="X13" s="19" t="n">
        <v>0.253979250567723</v>
      </c>
      <c r="Y13" s="19" t="n">
        <v>0.119683184829922</v>
      </c>
      <c r="Z13" s="19"/>
      <c r="AA13" s="19" t="n">
        <v>0.233199062228002</v>
      </c>
      <c r="AB13" s="19" t="n">
        <v>0.277248980182078</v>
      </c>
      <c r="AC13" s="19" t="n">
        <v>0.317181739582278</v>
      </c>
      <c r="AD13" s="19" t="n">
        <v>0.301960401699727</v>
      </c>
      <c r="AE13" s="19"/>
      <c r="AF13" s="19" t="n">
        <v>0.199315707535924</v>
      </c>
      <c r="AG13" s="19" t="n">
        <v>0.240877812489607</v>
      </c>
      <c r="AH13" s="19" t="n">
        <v>0.33157718733775</v>
      </c>
      <c r="AI13" s="19" t="n">
        <v>0.446648701759413</v>
      </c>
      <c r="AJ13" s="19" t="n">
        <v>0.341020286351838</v>
      </c>
      <c r="AK13" s="19" t="n">
        <v>0.300060248805953</v>
      </c>
      <c r="AL13" s="19" t="n">
        <v>0.407461945513513</v>
      </c>
      <c r="AM13" s="19" t="n">
        <v>1</v>
      </c>
      <c r="AN13" s="19" t="n">
        <v>0.386489353782416</v>
      </c>
      <c r="AO13" s="19" t="n">
        <v>0.314466157443508</v>
      </c>
      <c r="AP13" s="19" t="n">
        <v>0.258115950333959</v>
      </c>
      <c r="AQ13" s="19" t="n">
        <v>0.297752693776379</v>
      </c>
      <c r="AR13" s="19" t="n">
        <v>0.256719816052757</v>
      </c>
      <c r="AS13" s="19" t="n">
        <v>0</v>
      </c>
      <c r="AT13" s="19" t="n">
        <v>0</v>
      </c>
      <c r="AU13" s="19" t="n">
        <v>0</v>
      </c>
      <c r="AV13" s="19" t="n">
        <v>0</v>
      </c>
      <c r="AW13" s="19" t="n">
        <v>0</v>
      </c>
      <c r="AX13" s="19" t="n">
        <v>0</v>
      </c>
    </row>
    <row r="14">
      <c r="B14" s="20" t="s">
        <v>97</v>
      </c>
      <c r="C14" s="19" t="n">
        <v>0.177234146096412</v>
      </c>
      <c r="D14" s="19" t="n">
        <v>0.158632572556372</v>
      </c>
      <c r="E14" s="19" t="n">
        <v>0.232011429933915</v>
      </c>
      <c r="F14" s="19" t="n">
        <v>0.179697959467641</v>
      </c>
      <c r="G14" s="19" t="n">
        <v>0.187771223619468</v>
      </c>
      <c r="H14" s="19" t="n">
        <v>0.156995396799594</v>
      </c>
      <c r="I14" s="19" t="n">
        <v>0.164221256106975</v>
      </c>
      <c r="J14" s="19"/>
      <c r="K14" s="19" t="n">
        <v>0.215025862892166</v>
      </c>
      <c r="L14" s="19" t="n">
        <v>0.144329317802242</v>
      </c>
      <c r="M14" s="19"/>
      <c r="N14" s="19" t="n">
        <v>0.179474982884672</v>
      </c>
      <c r="O14" s="19" t="n">
        <v>0.189825787284793</v>
      </c>
      <c r="P14" s="19" t="n">
        <v>0.108062711175254</v>
      </c>
      <c r="Q14" s="19" t="n">
        <v>0.179642734584297</v>
      </c>
      <c r="R14" s="19" t="n">
        <v>0.16437403264788</v>
      </c>
      <c r="S14" s="19" t="n">
        <v>0.126403736379713</v>
      </c>
      <c r="T14" s="19" t="n">
        <v>0.16968864619242</v>
      </c>
      <c r="U14" s="19" t="n">
        <v>0.219050014602771</v>
      </c>
      <c r="V14" s="19" t="n">
        <v>0.186745891401826</v>
      </c>
      <c r="W14" s="19" t="n">
        <v>0.25970909774741</v>
      </c>
      <c r="X14" s="19" t="n">
        <v>0.158405430060534</v>
      </c>
      <c r="Y14" s="19" t="n">
        <v>0.170242829561013</v>
      </c>
      <c r="Z14" s="19"/>
      <c r="AA14" s="19" t="n">
        <v>0.220494827078241</v>
      </c>
      <c r="AB14" s="19" t="n">
        <v>0.155554968308118</v>
      </c>
      <c r="AC14" s="19" t="n">
        <v>0.204514560678349</v>
      </c>
      <c r="AD14" s="19" t="n">
        <v>0.119995305896589</v>
      </c>
      <c r="AE14" s="19"/>
      <c r="AF14" s="19" t="n">
        <v>0.0815003021815576</v>
      </c>
      <c r="AG14" s="19" t="n">
        <v>0.155185947746203</v>
      </c>
      <c r="AH14" s="19" t="n">
        <v>0.242932386347606</v>
      </c>
      <c r="AI14" s="19" t="n">
        <v>0.190361938200568</v>
      </c>
      <c r="AJ14" s="19" t="n">
        <v>0.0585971250645445</v>
      </c>
      <c r="AK14" s="19" t="n">
        <v>0.257492114213432</v>
      </c>
      <c r="AL14" s="19" t="n">
        <v>0.266604269653544</v>
      </c>
      <c r="AM14" s="19" t="n">
        <v>1</v>
      </c>
      <c r="AN14" s="19" t="n">
        <v>0.238002990724108</v>
      </c>
      <c r="AO14" s="19" t="n">
        <v>0.237508166227077</v>
      </c>
      <c r="AP14" s="19" t="n">
        <v>0.232590400198319</v>
      </c>
      <c r="AQ14" s="19" t="n">
        <v>0.11699266718475</v>
      </c>
      <c r="AR14" s="19" t="n">
        <v>0</v>
      </c>
      <c r="AS14" s="19" t="n">
        <v>0</v>
      </c>
      <c r="AT14" s="19" t="n">
        <v>1</v>
      </c>
      <c r="AU14" s="19" t="n">
        <v>0</v>
      </c>
      <c r="AV14" s="19" t="n">
        <v>0</v>
      </c>
      <c r="AW14" s="19" t="n">
        <v>0</v>
      </c>
      <c r="AX14" s="19" t="n">
        <v>1</v>
      </c>
    </row>
    <row r="15">
      <c r="B15" s="20" t="s">
        <v>101</v>
      </c>
      <c r="C15" s="19" t="n">
        <v>0.156567875542201</v>
      </c>
      <c r="D15" s="19" t="n">
        <v>0.170107309820744</v>
      </c>
      <c r="E15" s="19" t="n">
        <v>0.180338079994351</v>
      </c>
      <c r="F15" s="19" t="n">
        <v>0.138787658681267</v>
      </c>
      <c r="G15" s="19" t="n">
        <v>0.144991469987018</v>
      </c>
      <c r="H15" s="19" t="n">
        <v>0.155503596658284</v>
      </c>
      <c r="I15" s="19" t="n">
        <v>0.161306728697755</v>
      </c>
      <c r="J15" s="19"/>
      <c r="K15" s="19" t="n">
        <v>0.174959092840405</v>
      </c>
      <c r="L15" s="19" t="n">
        <v>0.138723702000946</v>
      </c>
      <c r="M15" s="19"/>
      <c r="N15" s="19" t="n">
        <v>0.212996753797245</v>
      </c>
      <c r="O15" s="19" t="n">
        <v>0.184236243390959</v>
      </c>
      <c r="P15" s="19" t="n">
        <v>0.160481642184756</v>
      </c>
      <c r="Q15" s="19" t="n">
        <v>0.153814942521992</v>
      </c>
      <c r="R15" s="19" t="n">
        <v>0.0891106069332594</v>
      </c>
      <c r="S15" s="19" t="n">
        <v>0.124188266653145</v>
      </c>
      <c r="T15" s="19" t="n">
        <v>0.186762369837579</v>
      </c>
      <c r="U15" s="19" t="n">
        <v>0.0492576436212577</v>
      </c>
      <c r="V15" s="19" t="n">
        <v>0.138093786715027</v>
      </c>
      <c r="W15" s="19" t="n">
        <v>0.149401579005817</v>
      </c>
      <c r="X15" s="19" t="n">
        <v>0.205797251468339</v>
      </c>
      <c r="Y15" s="19" t="n">
        <v>0.1144211659674</v>
      </c>
      <c r="Z15" s="19"/>
      <c r="AA15" s="19" t="n">
        <v>0.140044812682202</v>
      </c>
      <c r="AB15" s="19" t="n">
        <v>0.142905542531498</v>
      </c>
      <c r="AC15" s="19" t="n">
        <v>0.198890324802333</v>
      </c>
      <c r="AD15" s="19" t="n">
        <v>0.151857963122123</v>
      </c>
      <c r="AE15" s="19"/>
      <c r="AF15" s="19" t="n">
        <v>0.202405014650156</v>
      </c>
      <c r="AG15" s="19" t="n">
        <v>0.1577604000308</v>
      </c>
      <c r="AH15" s="19" t="n">
        <v>0.193828694163048</v>
      </c>
      <c r="AI15" s="19" t="n">
        <v>0.129133544783818</v>
      </c>
      <c r="AJ15" s="19" t="n">
        <v>0.269083543359071</v>
      </c>
      <c r="AK15" s="19" t="n">
        <v>0.0982796522426072</v>
      </c>
      <c r="AL15" s="19" t="n">
        <v>0.125205479155172</v>
      </c>
      <c r="AM15" s="19" t="n">
        <v>0</v>
      </c>
      <c r="AN15" s="19" t="n">
        <v>0.0961891170179761</v>
      </c>
      <c r="AO15" s="19" t="n">
        <v>0.169536439711646</v>
      </c>
      <c r="AP15" s="19" t="n">
        <v>0.38924148384099</v>
      </c>
      <c r="AQ15" s="19" t="n">
        <v>0.152295031395427</v>
      </c>
      <c r="AR15" s="19" t="n">
        <v>0</v>
      </c>
      <c r="AS15" s="19" t="n">
        <v>0</v>
      </c>
      <c r="AT15" s="19" t="n">
        <v>0</v>
      </c>
      <c r="AU15" s="19" t="n">
        <v>0</v>
      </c>
      <c r="AV15" s="19" t="n">
        <v>0</v>
      </c>
      <c r="AW15" s="19" t="n">
        <v>0</v>
      </c>
      <c r="AX15" s="19" t="n">
        <v>0</v>
      </c>
    </row>
    <row r="16">
      <c r="B16" s="20" t="s">
        <v>99</v>
      </c>
      <c r="C16" s="19" t="n">
        <v>0.124074454120217</v>
      </c>
      <c r="D16" s="19" t="n">
        <v>0.18764132868257</v>
      </c>
      <c r="E16" s="19" t="n">
        <v>0.154927241796792</v>
      </c>
      <c r="F16" s="19" t="n">
        <v>0.137622056127235</v>
      </c>
      <c r="G16" s="19" t="n">
        <v>0.11597970220481</v>
      </c>
      <c r="H16" s="19" t="n">
        <v>0.0966200819355733</v>
      </c>
      <c r="I16" s="19" t="n">
        <v>0.109476504263455</v>
      </c>
      <c r="J16" s="19"/>
      <c r="K16" s="19" t="n">
        <v>0.120360042426918</v>
      </c>
      <c r="L16" s="19" t="n">
        <v>0.125617599219404</v>
      </c>
      <c r="M16" s="19"/>
      <c r="N16" s="19" t="n">
        <v>0.155401180361806</v>
      </c>
      <c r="O16" s="19" t="n">
        <v>0.0958338059305999</v>
      </c>
      <c r="P16" s="19" t="n">
        <v>0.0705983627166752</v>
      </c>
      <c r="Q16" s="19" t="n">
        <v>0.103989017413664</v>
      </c>
      <c r="R16" s="19" t="n">
        <v>0.0908270923002283</v>
      </c>
      <c r="S16" s="19" t="n">
        <v>0.17517637479433</v>
      </c>
      <c r="T16" s="19" t="n">
        <v>0.10516740293482</v>
      </c>
      <c r="U16" s="19" t="n">
        <v>0.158587643886041</v>
      </c>
      <c r="V16" s="19" t="n">
        <v>0.172830432633833</v>
      </c>
      <c r="W16" s="19" t="n">
        <v>0.0893234083509775</v>
      </c>
      <c r="X16" s="19" t="n">
        <v>0.159278551910742</v>
      </c>
      <c r="Y16" s="19" t="n">
        <v>0.176272811841627</v>
      </c>
      <c r="Z16" s="19"/>
      <c r="AA16" s="19" t="n">
        <v>0.124791064377233</v>
      </c>
      <c r="AB16" s="19" t="n">
        <v>0.0885953121414546</v>
      </c>
      <c r="AC16" s="19" t="n">
        <v>0.15266639279899</v>
      </c>
      <c r="AD16" s="19" t="n">
        <v>0.136868065817158</v>
      </c>
      <c r="AE16" s="19"/>
      <c r="AF16" s="19" t="n">
        <v>0.163547062145637</v>
      </c>
      <c r="AG16" s="19" t="n">
        <v>0.103839041162503</v>
      </c>
      <c r="AH16" s="19" t="n">
        <v>0.155804454944117</v>
      </c>
      <c r="AI16" s="19" t="n">
        <v>0.249415121494304</v>
      </c>
      <c r="AJ16" s="19" t="n">
        <v>0.117496272418935</v>
      </c>
      <c r="AK16" s="19" t="n">
        <v>0.0695176899200992</v>
      </c>
      <c r="AL16" s="19" t="n">
        <v>0.171036165555962</v>
      </c>
      <c r="AM16" s="19" t="n">
        <v>0</v>
      </c>
      <c r="AN16" s="19" t="n">
        <v>0.0931418297725258</v>
      </c>
      <c r="AO16" s="19" t="n">
        <v>0.157658318642576</v>
      </c>
      <c r="AP16" s="19" t="n">
        <v>0</v>
      </c>
      <c r="AQ16" s="19" t="n">
        <v>0.192868886062573</v>
      </c>
      <c r="AR16" s="19" t="n">
        <v>0</v>
      </c>
      <c r="AS16" s="19" t="n">
        <v>0</v>
      </c>
      <c r="AT16" s="19" t="n">
        <v>1</v>
      </c>
      <c r="AU16" s="19" t="n">
        <v>0</v>
      </c>
      <c r="AV16" s="19" t="n">
        <v>0</v>
      </c>
      <c r="AW16" s="19" t="n">
        <v>0</v>
      </c>
      <c r="AX16" s="19" t="n">
        <v>0</v>
      </c>
    </row>
    <row r="17">
      <c r="B17" s="20" t="s">
        <v>102</v>
      </c>
      <c r="C17" s="19" t="n">
        <v>0.0295009450222336</v>
      </c>
      <c r="D17" s="19" t="n">
        <v>0.0124073110583752</v>
      </c>
      <c r="E17" s="19" t="n">
        <v>0.0267030951878269</v>
      </c>
      <c r="F17" s="19" t="n">
        <v>0.0228813478603783</v>
      </c>
      <c r="G17" s="19" t="n">
        <v>0.017988164269999</v>
      </c>
      <c r="H17" s="19" t="n">
        <v>0.0448050369974151</v>
      </c>
      <c r="I17" s="19" t="n">
        <v>0.0370395884933651</v>
      </c>
      <c r="J17" s="19"/>
      <c r="K17" s="19" t="n">
        <v>0.0388274602016289</v>
      </c>
      <c r="L17" s="19" t="n">
        <v>0.0213524076073522</v>
      </c>
      <c r="M17" s="19"/>
      <c r="N17" s="19" t="n">
        <v>0.0107846699696566</v>
      </c>
      <c r="O17" s="19" t="n">
        <v>0.0341143309122737</v>
      </c>
      <c r="P17" s="19" t="n">
        <v>0</v>
      </c>
      <c r="Q17" s="19" t="n">
        <v>0.0133063714941212</v>
      </c>
      <c r="R17" s="19" t="n">
        <v>0.0114338100627343</v>
      </c>
      <c r="S17" s="19" t="n">
        <v>0.0482692020150831</v>
      </c>
      <c r="T17" s="19" t="n">
        <v>0.039334337304914</v>
      </c>
      <c r="U17" s="19" t="n">
        <v>0.0242749375694359</v>
      </c>
      <c r="V17" s="19" t="n">
        <v>0.0488457166743397</v>
      </c>
      <c r="W17" s="19" t="n">
        <v>0.0463099276106381</v>
      </c>
      <c r="X17" s="19" t="n">
        <v>0.028277230144014</v>
      </c>
      <c r="Y17" s="19" t="n">
        <v>0.0576331529250748</v>
      </c>
      <c r="Z17" s="19"/>
      <c r="AA17" s="19" t="n">
        <v>0.0278902723752359</v>
      </c>
      <c r="AB17" s="19" t="n">
        <v>0.0217328730405252</v>
      </c>
      <c r="AC17" s="19" t="n">
        <v>0.0268609596714208</v>
      </c>
      <c r="AD17" s="19" t="n">
        <v>0.0434633096585263</v>
      </c>
      <c r="AE17" s="19"/>
      <c r="AF17" s="19" t="n">
        <v>0</v>
      </c>
      <c r="AG17" s="19" t="n">
        <v>0.0322556512821373</v>
      </c>
      <c r="AH17" s="19" t="n">
        <v>0.0321042026180954</v>
      </c>
      <c r="AI17" s="19" t="n">
        <v>0</v>
      </c>
      <c r="AJ17" s="19" t="n">
        <v>0</v>
      </c>
      <c r="AK17" s="19" t="n">
        <v>0</v>
      </c>
      <c r="AL17" s="19" t="n">
        <v>0.063528192953621</v>
      </c>
      <c r="AM17" s="19" t="n">
        <v>0</v>
      </c>
      <c r="AN17" s="19" t="n">
        <v>0.0173664345127956</v>
      </c>
      <c r="AO17" s="19" t="n">
        <v>0.0272274871957629</v>
      </c>
      <c r="AP17" s="19" t="n">
        <v>0</v>
      </c>
      <c r="AQ17" s="19" t="n">
        <v>0.043188480250064</v>
      </c>
      <c r="AR17" s="19" t="n">
        <v>0</v>
      </c>
      <c r="AS17" s="19" t="n">
        <v>0</v>
      </c>
      <c r="AT17" s="19" t="n">
        <v>0</v>
      </c>
      <c r="AU17" s="19" t="n">
        <v>0</v>
      </c>
      <c r="AV17" s="19" t="n">
        <v>0</v>
      </c>
      <c r="AW17" s="19" t="n">
        <v>0</v>
      </c>
      <c r="AX17" s="19" t="n">
        <v>0</v>
      </c>
    </row>
    <row r="18">
      <c r="B18" s="20" t="s">
        <v>77</v>
      </c>
      <c r="C18" s="21" t="n">
        <v>0.00816201898044548</v>
      </c>
      <c r="D18" s="21" t="n">
        <v>0</v>
      </c>
      <c r="E18" s="21" t="n">
        <v>0.0091767601071834</v>
      </c>
      <c r="F18" s="21" t="n">
        <v>0.0126878116304729</v>
      </c>
      <c r="G18" s="21" t="n">
        <v>0.00592751855860104</v>
      </c>
      <c r="H18" s="21" t="n">
        <v>0.0170822396914456</v>
      </c>
      <c r="I18" s="21" t="n">
        <v>0.00327847232395518</v>
      </c>
      <c r="J18" s="21"/>
      <c r="K18" s="21" t="n">
        <v>0.0133839867447376</v>
      </c>
      <c r="L18" s="21" t="n">
        <v>0.00358314971105451</v>
      </c>
      <c r="M18" s="21"/>
      <c r="N18" s="21" t="n">
        <v>0.0208081343840743</v>
      </c>
      <c r="O18" s="21" t="n">
        <v>0</v>
      </c>
      <c r="P18" s="21" t="n">
        <v>0</v>
      </c>
      <c r="Q18" s="21" t="n">
        <v>0.0132115256860192</v>
      </c>
      <c r="R18" s="21" t="n">
        <v>0.0124381076938032</v>
      </c>
      <c r="S18" s="21" t="n">
        <v>0.0109014662583381</v>
      </c>
      <c r="T18" s="21" t="n">
        <v>0.0262804754584365</v>
      </c>
      <c r="U18" s="21" t="n">
        <v>0.023733867574344</v>
      </c>
      <c r="V18" s="21" t="n">
        <v>0</v>
      </c>
      <c r="W18" s="21" t="n">
        <v>0</v>
      </c>
      <c r="X18" s="21" t="n">
        <v>0</v>
      </c>
      <c r="Y18" s="21" t="n">
        <v>0</v>
      </c>
      <c r="Z18" s="21"/>
      <c r="AA18" s="21" t="n">
        <v>0.00400202710836541</v>
      </c>
      <c r="AB18" s="21" t="n">
        <v>0.0107138942569734</v>
      </c>
      <c r="AC18" s="21" t="n">
        <v>0.0103087428120293</v>
      </c>
      <c r="AD18" s="21" t="n">
        <v>0.00814152028513746</v>
      </c>
      <c r="AE18" s="21"/>
      <c r="AF18" s="21" t="n">
        <v>0</v>
      </c>
      <c r="AG18" s="21" t="n">
        <v>0.00741313798462545</v>
      </c>
      <c r="AH18" s="21" t="n">
        <v>0</v>
      </c>
      <c r="AI18" s="21" t="n">
        <v>0</v>
      </c>
      <c r="AJ18" s="21" t="n">
        <v>0</v>
      </c>
      <c r="AK18" s="21" t="n">
        <v>0</v>
      </c>
      <c r="AL18" s="21" t="n">
        <v>0.0205190386007508</v>
      </c>
      <c r="AM18" s="21" t="n">
        <v>0</v>
      </c>
      <c r="AN18" s="21" t="n">
        <v>0.0154096232103786</v>
      </c>
      <c r="AO18" s="21" t="n">
        <v>0</v>
      </c>
      <c r="AP18" s="21" t="n">
        <v>0</v>
      </c>
      <c r="AQ18" s="21" t="n">
        <v>0.0267006372739417</v>
      </c>
      <c r="AR18" s="21" t="n">
        <v>0</v>
      </c>
      <c r="AS18" s="21" t="n">
        <v>0</v>
      </c>
      <c r="AT18" s="21" t="n">
        <v>0</v>
      </c>
      <c r="AU18" s="21" t="n">
        <v>0</v>
      </c>
      <c r="AV18" s="21" t="n">
        <v>0</v>
      </c>
      <c r="AW18" s="21" t="n">
        <v>0</v>
      </c>
      <c r="AX18" s="21" t="n">
        <v>0</v>
      </c>
    </row>
    <row r="19">
      <c r="B19" s="18" t="s">
        <v>107</v>
      </c>
    </row>
    <row r="20">
      <c r="B20" t="s">
        <v>105</v>
      </c>
    </row>
    <row r="21">
      <c r="B21" t="s">
        <v>81</v>
      </c>
    </row>
    <row r="23">
      <c r="B23" s="9" t="str">
        <f>=HYPERLINK("#'Contents'!A1", "Return to Contents")</f>
      </c>
    </row>
  </sheetData>
  <mergeCells count="6">
    <mergeCell ref="D5:I5"/>
    <mergeCell ref="K5:L5"/>
    <mergeCell ref="N5:Y5"/>
    <mergeCell ref="AA5:AD5"/>
    <mergeCell ref="AF5:AX5"/>
    <mergeCell ref="D2:AU2"/>
  </mergeCells>
  <pageMargins left="0.7" right="0.7" top="0.75" bottom="0.75" header="0.3" footer="0.3"/>
  <pageSetup paperSize="9" orientation="portrait" horizontalDpi="300" verticalDpi="300" r:id="rId2"/>
  <drawing r:id="rId1"/>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10.71" hidden="0" customWidth="1"/>
    <col min="8" max="8" width="10.71" hidden="0" customWidth="1"/>
    <col min="9" max="9" width="10.71" hidden="0" customWidth="1"/>
    <col min="10" max="10" width="2.2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10.71" hidden="0" customWidth="1"/>
    <col min="19" max="19" width="10.71" hidden="0" customWidth="1"/>
    <col min="20" max="20" width="10.71" hidden="0" customWidth="1"/>
    <col min="21" max="21" width="10.71" hidden="0" customWidth="1"/>
    <col min="22" max="22" width="10.71" hidden="0" customWidth="1"/>
    <col min="23" max="23" width="10.71" hidden="0" customWidth="1"/>
    <col min="24" max="24" width="10.71" hidden="0" customWidth="1"/>
    <col min="25" max="25" width="10.71" hidden="0" customWidth="1"/>
    <col min="26" max="26" width="2.2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10.71" hidden="0" customWidth="1"/>
    <col min="34" max="34" width="10.71" hidden="0" customWidth="1"/>
    <col min="35" max="35" width="10.7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10.71" hidden="0" customWidth="1"/>
    <col min="44" max="44" width="10.71" hidden="0" customWidth="1"/>
    <col min="45" max="45" width="10.71" hidden="0" customWidth="1"/>
    <col min="46" max="46" width="10.71" hidden="0" customWidth="1"/>
    <col min="47" max="47" width="10.71" hidden="0" customWidth="1"/>
    <col min="48" max="48" width="10.71" hidden="0" customWidth="1"/>
    <col min="49" max="49" width="10.71" hidden="0" customWidth="1"/>
    <col min="50" max="50" width="10.71" hidden="0" customWidth="1"/>
    <col min="51" max="51" width="2.21" hidden="0" customWidth="1"/>
  </cols>
  <sheetData>
    <row r="2" ht="40" customHeight="1">
      <c r="D2" s="16" t="s">
        <v>108</v>
      </c>
    </row>
    <row r="5" ht="30" customHeight="1">
      <c r="B5" s="17"/>
      <c r="C5" s="17"/>
      <c r="D5" s="17" t="s">
        <v>62</v>
      </c>
      <c r="E5" s="17"/>
      <c r="F5" s="17"/>
      <c r="G5" s="17"/>
      <c r="H5" s="17"/>
      <c r="I5" s="17"/>
      <c r="J5" s="17"/>
      <c r="K5" s="17" t="s">
        <v>63</v>
      </c>
      <c r="L5" s="17"/>
      <c r="M5" s="17"/>
      <c r="N5" s="17" t="s">
        <v>64</v>
      </c>
      <c r="O5" s="17"/>
      <c r="P5" s="17"/>
      <c r="Q5" s="17"/>
      <c r="R5" s="17"/>
      <c r="S5" s="17"/>
      <c r="T5" s="17"/>
      <c r="U5" s="17"/>
      <c r="V5" s="17"/>
      <c r="W5" s="17"/>
      <c r="X5" s="17"/>
      <c r="Y5" s="17"/>
      <c r="Z5" s="17"/>
      <c r="AA5" s="17" t="s">
        <v>65</v>
      </c>
      <c r="AB5" s="17"/>
      <c r="AC5" s="17"/>
      <c r="AD5" s="17"/>
      <c r="AE5" s="17"/>
      <c r="AF5" s="17" t="s">
        <v>66</v>
      </c>
      <c r="AG5" s="17"/>
      <c r="AH5" s="17"/>
      <c r="AI5" s="17"/>
      <c r="AJ5" s="17"/>
      <c r="AK5" s="17"/>
      <c r="AL5" s="17"/>
      <c r="AM5" s="17"/>
      <c r="AN5" s="17"/>
      <c r="AO5" s="17"/>
      <c r="AP5" s="17"/>
      <c r="AQ5" s="17"/>
      <c r="AR5" s="17"/>
      <c r="AS5" s="17"/>
      <c r="AT5" s="17"/>
      <c r="AU5" s="17"/>
      <c r="AV5" s="17"/>
      <c r="AW5" s="17"/>
      <c r="AX5" s="17"/>
    </row>
    <row r="6">
      <c r="B6" t="s">
        <v>15</v>
      </c>
      <c r="C6" s="10" t="s">
        <v>16</v>
      </c>
      <c r="D6" s="13" t="s">
        <v>17</v>
      </c>
      <c r="E6" s="13" t="s">
        <v>18</v>
      </c>
      <c r="F6" s="13" t="s">
        <v>19</v>
      </c>
      <c r="G6" s="13" t="s">
        <v>20</v>
      </c>
      <c r="H6" s="13" t="s">
        <v>21</v>
      </c>
      <c r="I6" s="13" t="s">
        <v>22</v>
      </c>
      <c r="K6" s="13" t="s">
        <v>25</v>
      </c>
      <c r="L6" s="13" t="s">
        <v>26</v>
      </c>
      <c r="N6" s="13" t="s">
        <v>27</v>
      </c>
      <c r="O6" s="13" t="s">
        <v>28</v>
      </c>
      <c r="P6" s="13" t="s">
        <v>29</v>
      </c>
      <c r="Q6" s="13" t="s">
        <v>30</v>
      </c>
      <c r="R6" s="13" t="s">
        <v>31</v>
      </c>
      <c r="S6" s="13" t="s">
        <v>32</v>
      </c>
      <c r="T6" s="13" t="s">
        <v>33</v>
      </c>
      <c r="U6" s="13" t="s">
        <v>34</v>
      </c>
      <c r="V6" s="13" t="s">
        <v>35</v>
      </c>
      <c r="W6" s="13" t="s">
        <v>36</v>
      </c>
      <c r="X6" s="13" t="s">
        <v>37</v>
      </c>
      <c r="Y6" s="13" t="s">
        <v>38</v>
      </c>
      <c r="AA6" s="13" t="s">
        <v>39</v>
      </c>
      <c r="AB6" s="13" t="s">
        <v>40</v>
      </c>
      <c r="AC6" s="13" t="s">
        <v>41</v>
      </c>
      <c r="AD6" s="13" t="s">
        <v>42</v>
      </c>
      <c r="AF6" s="13" t="s">
        <v>43</v>
      </c>
      <c r="AG6" s="13" t="s">
        <v>44</v>
      </c>
      <c r="AH6" s="13" t="s">
        <v>45</v>
      </c>
      <c r="AI6" s="13" t="s">
        <v>46</v>
      </c>
      <c r="AJ6" s="13" t="s">
        <v>47</v>
      </c>
      <c r="AK6" s="13" t="s">
        <v>48</v>
      </c>
      <c r="AL6" s="13" t="s">
        <v>49</v>
      </c>
      <c r="AM6" s="13" t="s">
        <v>50</v>
      </c>
      <c r="AN6" s="13" t="s">
        <v>51</v>
      </c>
      <c r="AO6" s="13" t="s">
        <v>52</v>
      </c>
      <c r="AP6" s="13" t="s">
        <v>53</v>
      </c>
      <c r="AQ6" s="13" t="s">
        <v>54</v>
      </c>
      <c r="AR6" s="13" t="s">
        <v>55</v>
      </c>
      <c r="AS6" s="13" t="s">
        <v>56</v>
      </c>
      <c r="AT6" s="13" t="s">
        <v>57</v>
      </c>
      <c r="AU6" s="13" t="s">
        <v>58</v>
      </c>
      <c r="AV6" s="13" t="s">
        <v>59</v>
      </c>
      <c r="AW6" s="13" t="s">
        <v>60</v>
      </c>
      <c r="AX6" s="13" t="s">
        <v>61</v>
      </c>
    </row>
    <row r="7" ht="30" customHeight="1">
      <c r="B7" s="11" t="s">
        <v>23</v>
      </c>
      <c r="C7" s="11" t="n">
        <v>507</v>
      </c>
      <c r="D7" s="11" t="n">
        <v>79</v>
      </c>
      <c r="E7" s="11" t="n">
        <v>75</v>
      </c>
      <c r="F7" s="11" t="n">
        <v>84</v>
      </c>
      <c r="G7" s="11" t="n">
        <v>81</v>
      </c>
      <c r="H7" s="11" t="n">
        <v>84</v>
      </c>
      <c r="I7" s="11" t="n">
        <v>104</v>
      </c>
      <c r="J7" s="11"/>
      <c r="K7" s="11" t="n">
        <v>242</v>
      </c>
      <c r="L7" s="11" t="n">
        <v>265</v>
      </c>
      <c r="M7" s="11"/>
      <c r="N7" s="11" t="n">
        <v>62</v>
      </c>
      <c r="O7" s="11" t="n">
        <v>72</v>
      </c>
      <c r="P7" s="11" t="n">
        <v>44</v>
      </c>
      <c r="Q7" s="11" t="n">
        <v>58</v>
      </c>
      <c r="R7" s="11" t="n">
        <v>34</v>
      </c>
      <c r="S7" s="11" t="n">
        <v>56</v>
      </c>
      <c r="T7" s="11" t="n">
        <v>41</v>
      </c>
      <c r="U7" s="11" t="n">
        <v>21</v>
      </c>
      <c r="V7" s="11" t="n">
        <v>48</v>
      </c>
      <c r="W7" s="11" t="n">
        <v>46</v>
      </c>
      <c r="X7" s="11" t="n">
        <v>17</v>
      </c>
      <c r="Y7" s="11" t="n">
        <v>8</v>
      </c>
      <c r="Z7" s="11"/>
      <c r="AA7" s="11" t="n">
        <v>117</v>
      </c>
      <c r="AB7" s="11" t="n">
        <v>148</v>
      </c>
      <c r="AC7" s="11" t="n">
        <v>97</v>
      </c>
      <c r="AD7" s="11" t="n">
        <v>142</v>
      </c>
      <c r="AE7" s="11"/>
      <c r="AF7" s="11" t="n">
        <v>39</v>
      </c>
      <c r="AG7" s="11" t="n">
        <v>223</v>
      </c>
      <c r="AH7" s="11" t="n">
        <v>26</v>
      </c>
      <c r="AI7" s="11" t="n">
        <v>23</v>
      </c>
      <c r="AJ7" s="11" t="n">
        <v>23</v>
      </c>
      <c r="AK7" s="11" t="n">
        <v>9</v>
      </c>
      <c r="AL7" s="11" t="n">
        <v>27</v>
      </c>
      <c r="AM7" s="11" t="n">
        <v>0</v>
      </c>
      <c r="AN7" s="11" t="n">
        <v>29</v>
      </c>
      <c r="AO7" s="11" t="n">
        <v>39</v>
      </c>
      <c r="AP7" s="11" t="n">
        <v>10</v>
      </c>
      <c r="AQ7" s="11" t="n">
        <v>53</v>
      </c>
      <c r="AR7" s="11" t="n">
        <v>2</v>
      </c>
      <c r="AS7" s="11" t="n">
        <v>2</v>
      </c>
      <c r="AT7" s="11" t="n">
        <v>0</v>
      </c>
      <c r="AU7" s="11" t="n">
        <v>0</v>
      </c>
      <c r="AV7" s="11" t="n">
        <v>1</v>
      </c>
      <c r="AW7" s="11" t="n">
        <v>0</v>
      </c>
      <c r="AX7" s="11" t="n">
        <v>1</v>
      </c>
    </row>
    <row r="8" ht="30" customHeight="1">
      <c r="B8" s="12" t="s">
        <v>24</v>
      </c>
      <c r="C8" s="12" t="n">
        <v>505</v>
      </c>
      <c r="D8" s="12" t="n">
        <v>79</v>
      </c>
      <c r="E8" s="12" t="n">
        <v>77</v>
      </c>
      <c r="F8" s="12" t="n">
        <v>85</v>
      </c>
      <c r="G8" s="12" t="n">
        <v>80</v>
      </c>
      <c r="H8" s="12" t="n">
        <v>81</v>
      </c>
      <c r="I8" s="12" t="n">
        <v>103</v>
      </c>
      <c r="J8" s="12"/>
      <c r="K8" s="12" t="n">
        <v>240</v>
      </c>
      <c r="L8" s="12" t="n">
        <v>265</v>
      </c>
      <c r="M8" s="12"/>
      <c r="N8" s="12" t="n">
        <v>63</v>
      </c>
      <c r="O8" s="12" t="n">
        <v>69</v>
      </c>
      <c r="P8" s="12" t="n">
        <v>42</v>
      </c>
      <c r="Q8" s="12" t="n">
        <v>57</v>
      </c>
      <c r="R8" s="12" t="n">
        <v>30</v>
      </c>
      <c r="S8" s="12" t="n">
        <v>56</v>
      </c>
      <c r="T8" s="12" t="n">
        <v>40</v>
      </c>
      <c r="U8" s="12" t="n">
        <v>20</v>
      </c>
      <c r="V8" s="12" t="n">
        <v>51</v>
      </c>
      <c r="W8" s="12" t="n">
        <v>49</v>
      </c>
      <c r="X8" s="12" t="n">
        <v>18</v>
      </c>
      <c r="Y8" s="12" t="n">
        <v>10</v>
      </c>
      <c r="Z8" s="12"/>
      <c r="AA8" s="12" t="n">
        <v>112</v>
      </c>
      <c r="AB8" s="12" t="n">
        <v>143</v>
      </c>
      <c r="AC8" s="12" t="n">
        <v>107</v>
      </c>
      <c r="AD8" s="12" t="n">
        <v>140</v>
      </c>
      <c r="AE8" s="12"/>
      <c r="AF8" s="12" t="n">
        <v>40</v>
      </c>
      <c r="AG8" s="12" t="n">
        <v>219</v>
      </c>
      <c r="AH8" s="12" t="n">
        <v>27</v>
      </c>
      <c r="AI8" s="12" t="n">
        <v>23</v>
      </c>
      <c r="AJ8" s="12" t="n">
        <v>23</v>
      </c>
      <c r="AK8" s="12" t="n">
        <v>8</v>
      </c>
      <c r="AL8" s="12" t="n">
        <v>27</v>
      </c>
      <c r="AM8" s="12" t="n">
        <v>0</v>
      </c>
      <c r="AN8" s="12" t="n">
        <v>29</v>
      </c>
      <c r="AO8" s="12" t="n">
        <v>39</v>
      </c>
      <c r="AP8" s="12" t="n">
        <v>10</v>
      </c>
      <c r="AQ8" s="12" t="n">
        <v>53</v>
      </c>
      <c r="AR8" s="12" t="n">
        <v>2</v>
      </c>
      <c r="AS8" s="12" t="n">
        <v>2</v>
      </c>
      <c r="AT8" s="12" t="n">
        <v>0</v>
      </c>
      <c r="AU8" s="12" t="n">
        <v>0</v>
      </c>
      <c r="AV8" s="12" t="n">
        <v>1</v>
      </c>
      <c r="AW8" s="12" t="n">
        <v>0</v>
      </c>
      <c r="AX8" s="12" t="n">
        <v>1</v>
      </c>
    </row>
    <row r="9">
      <c r="B9" s="20" t="s">
        <v>98</v>
      </c>
      <c r="C9" s="19" t="n">
        <v>0.447296570197263</v>
      </c>
      <c r="D9" s="19" t="n">
        <v>0.375786048890268</v>
      </c>
      <c r="E9" s="19" t="n">
        <v>0.414911791853747</v>
      </c>
      <c r="F9" s="19" t="n">
        <v>0.357161131208681</v>
      </c>
      <c r="G9" s="19" t="n">
        <v>0.400228412299921</v>
      </c>
      <c r="H9" s="19" t="n">
        <v>0.465501631170961</v>
      </c>
      <c r="I9" s="19" t="n">
        <v>0.622049939219392</v>
      </c>
      <c r="J9" s="19"/>
      <c r="K9" s="19" t="n">
        <v>0.427023016453213</v>
      </c>
      <c r="L9" s="19" t="n">
        <v>0.465638641537366</v>
      </c>
      <c r="M9" s="19"/>
      <c r="N9" s="19" t="n">
        <v>0.427987319628248</v>
      </c>
      <c r="O9" s="19" t="n">
        <v>0.486049470354329</v>
      </c>
      <c r="P9" s="19" t="n">
        <v>0.56221054338544</v>
      </c>
      <c r="Q9" s="19" t="n">
        <v>0.52790304225452</v>
      </c>
      <c r="R9" s="19" t="n">
        <v>0.578088784385067</v>
      </c>
      <c r="S9" s="19" t="n">
        <v>0.373363658486822</v>
      </c>
      <c r="T9" s="19" t="n">
        <v>0.42390602282503</v>
      </c>
      <c r="U9" s="19" t="n">
        <v>0.377453746369902</v>
      </c>
      <c r="V9" s="19" t="n">
        <v>0.417628027804821</v>
      </c>
      <c r="W9" s="19" t="n">
        <v>0.370428912931767</v>
      </c>
      <c r="X9" s="19" t="n">
        <v>0.238535011267139</v>
      </c>
      <c r="Y9" s="19" t="n">
        <v>0.49731834813888</v>
      </c>
      <c r="Z9" s="19"/>
      <c r="AA9" s="19" t="n">
        <v>0.461444470823689</v>
      </c>
      <c r="AB9" s="19" t="n">
        <v>0.475249794584089</v>
      </c>
      <c r="AC9" s="19" t="n">
        <v>0.361706769455415</v>
      </c>
      <c r="AD9" s="19" t="n">
        <v>0.461344800222576</v>
      </c>
      <c r="AE9" s="19"/>
      <c r="AF9" s="19" t="n">
        <v>0.323606970731491</v>
      </c>
      <c r="AG9" s="19" t="n">
        <v>0.500508112011106</v>
      </c>
      <c r="AH9" s="19" t="n">
        <v>0.5290159190537</v>
      </c>
      <c r="AI9" s="19" t="n">
        <v>0.425209273706167</v>
      </c>
      <c r="AJ9" s="19" t="n">
        <v>0.249287271134947</v>
      </c>
      <c r="AK9" s="19" t="n">
        <v>0.348414061775323</v>
      </c>
      <c r="AL9" s="19" t="n">
        <v>0.418264103383223</v>
      </c>
      <c r="AM9" s="19" t="n">
        <v>0</v>
      </c>
      <c r="AN9" s="19" t="n">
        <v>0.337561492023047</v>
      </c>
      <c r="AO9" s="19" t="n">
        <v>0.403272145725762</v>
      </c>
      <c r="AP9" s="19" t="n">
        <v>0.566022345335915</v>
      </c>
      <c r="AQ9" s="19" t="n">
        <v>0.432479946007841</v>
      </c>
      <c r="AR9" s="19" t="n">
        <v>1</v>
      </c>
      <c r="AS9" s="19" t="n">
        <v>0.533795813491999</v>
      </c>
      <c r="AT9" s="19" t="n">
        <v>0</v>
      </c>
      <c r="AU9" s="19" t="n">
        <v>0</v>
      </c>
      <c r="AV9" s="19" t="n">
        <v>1</v>
      </c>
      <c r="AW9" s="19" t="n">
        <v>0</v>
      </c>
      <c r="AX9" s="19" t="n">
        <v>1</v>
      </c>
    </row>
    <row r="10">
      <c r="B10" s="20" t="s">
        <v>95</v>
      </c>
      <c r="C10" s="19" t="n">
        <v>0.275619444030684</v>
      </c>
      <c r="D10" s="19" t="n">
        <v>0.263369447178526</v>
      </c>
      <c r="E10" s="19" t="n">
        <v>0.165701330385147</v>
      </c>
      <c r="F10" s="19" t="n">
        <v>0.166233512853722</v>
      </c>
      <c r="G10" s="19" t="n">
        <v>0.336948899471448</v>
      </c>
      <c r="H10" s="19" t="n">
        <v>0.338336396966409</v>
      </c>
      <c r="I10" s="19" t="n">
        <v>0.358944048582511</v>
      </c>
      <c r="J10" s="19"/>
      <c r="K10" s="19" t="n">
        <v>0.306836397987088</v>
      </c>
      <c r="L10" s="19" t="n">
        <v>0.247376561518922</v>
      </c>
      <c r="M10" s="19"/>
      <c r="N10" s="19" t="n">
        <v>0.187581119820454</v>
      </c>
      <c r="O10" s="19" t="n">
        <v>0.310986691453144</v>
      </c>
      <c r="P10" s="19" t="n">
        <v>0.200196386791126</v>
      </c>
      <c r="Q10" s="19" t="n">
        <v>0.290171668354175</v>
      </c>
      <c r="R10" s="19" t="n">
        <v>0.199034635951931</v>
      </c>
      <c r="S10" s="19" t="n">
        <v>0.349346050073908</v>
      </c>
      <c r="T10" s="19" t="n">
        <v>0.306961550909567</v>
      </c>
      <c r="U10" s="19" t="n">
        <v>0.189054786618905</v>
      </c>
      <c r="V10" s="19" t="n">
        <v>0.340945735045849</v>
      </c>
      <c r="W10" s="19" t="n">
        <v>0.290356481483129</v>
      </c>
      <c r="X10" s="19" t="n">
        <v>0.286249464459372</v>
      </c>
      <c r="Y10" s="19" t="n">
        <v>0.261475339083261</v>
      </c>
      <c r="Z10" s="19"/>
      <c r="AA10" s="19" t="n">
        <v>0.342326564353936</v>
      </c>
      <c r="AB10" s="19" t="n">
        <v>0.229093613754402</v>
      </c>
      <c r="AC10" s="19" t="n">
        <v>0.274521104351435</v>
      </c>
      <c r="AD10" s="19" t="n">
        <v>0.262486391229285</v>
      </c>
      <c r="AE10" s="19"/>
      <c r="AF10" s="19" t="n">
        <v>0.24054044416631</v>
      </c>
      <c r="AG10" s="19" t="n">
        <v>0.340277181344472</v>
      </c>
      <c r="AH10" s="19" t="n">
        <v>0.166225773081317</v>
      </c>
      <c r="AI10" s="19" t="n">
        <v>0.163862354633188</v>
      </c>
      <c r="AJ10" s="19" t="n">
        <v>0.120340197890692</v>
      </c>
      <c r="AK10" s="19" t="n">
        <v>0.770772833173494</v>
      </c>
      <c r="AL10" s="19" t="n">
        <v>0.335795795522181</v>
      </c>
      <c r="AM10" s="19" t="n">
        <v>0</v>
      </c>
      <c r="AN10" s="19" t="n">
        <v>0.111465115983927</v>
      </c>
      <c r="AO10" s="19" t="n">
        <v>0.152251065947232</v>
      </c>
      <c r="AP10" s="19" t="n">
        <v>0.303348028936373</v>
      </c>
      <c r="AQ10" s="19" t="n">
        <v>0.265994649743315</v>
      </c>
      <c r="AR10" s="19" t="n">
        <v>0.488692525759091</v>
      </c>
      <c r="AS10" s="19" t="n">
        <v>0.533795813491999</v>
      </c>
      <c r="AT10" s="19" t="n">
        <v>0</v>
      </c>
      <c r="AU10" s="19" t="n">
        <v>0</v>
      </c>
      <c r="AV10" s="19" t="n">
        <v>0</v>
      </c>
      <c r="AW10" s="19" t="n">
        <v>0</v>
      </c>
      <c r="AX10" s="19" t="n">
        <v>0</v>
      </c>
    </row>
    <row r="11">
      <c r="B11" s="20" t="s">
        <v>101</v>
      </c>
      <c r="C11" s="19" t="n">
        <v>0.246580921828001</v>
      </c>
      <c r="D11" s="19" t="n">
        <v>0.30805020731368</v>
      </c>
      <c r="E11" s="19" t="n">
        <v>0.239791216225734</v>
      </c>
      <c r="F11" s="19" t="n">
        <v>0.255780668858368</v>
      </c>
      <c r="G11" s="19" t="n">
        <v>0.282918392484474</v>
      </c>
      <c r="H11" s="19" t="n">
        <v>0.126890511919042</v>
      </c>
      <c r="I11" s="19" t="n">
        <v>0.263069960778784</v>
      </c>
      <c r="J11" s="19"/>
      <c r="K11" s="19" t="n">
        <v>0.207114833108538</v>
      </c>
      <c r="L11" s="19" t="n">
        <v>0.282287035514146</v>
      </c>
      <c r="M11" s="19"/>
      <c r="N11" s="19" t="n">
        <v>0.242189267836944</v>
      </c>
      <c r="O11" s="19" t="n">
        <v>0.236969905344433</v>
      </c>
      <c r="P11" s="19" t="n">
        <v>0.382809095332271</v>
      </c>
      <c r="Q11" s="19" t="n">
        <v>0.190378402718539</v>
      </c>
      <c r="R11" s="19" t="n">
        <v>0.300166336693786</v>
      </c>
      <c r="S11" s="19" t="n">
        <v>0.275289685718262</v>
      </c>
      <c r="T11" s="19" t="n">
        <v>0.151298786775336</v>
      </c>
      <c r="U11" s="19" t="n">
        <v>0.187481506300375</v>
      </c>
      <c r="V11" s="19" t="n">
        <v>0.298270204211548</v>
      </c>
      <c r="W11" s="19" t="n">
        <v>0.169730159400531</v>
      </c>
      <c r="X11" s="19" t="n">
        <v>0.233246489895084</v>
      </c>
      <c r="Y11" s="19" t="n">
        <v>0.397620960319327</v>
      </c>
      <c r="Z11" s="19"/>
      <c r="AA11" s="19" t="n">
        <v>0.272930352396358</v>
      </c>
      <c r="AB11" s="19" t="n">
        <v>0.247709308007437</v>
      </c>
      <c r="AC11" s="19" t="n">
        <v>0.239151624690997</v>
      </c>
      <c r="AD11" s="19" t="n">
        <v>0.221187038965371</v>
      </c>
      <c r="AE11" s="19"/>
      <c r="AF11" s="19" t="n">
        <v>0.355812526262237</v>
      </c>
      <c r="AG11" s="19" t="n">
        <v>0.21109894109057</v>
      </c>
      <c r="AH11" s="19" t="n">
        <v>0.320874962797117</v>
      </c>
      <c r="AI11" s="19" t="n">
        <v>0.173157724698993</v>
      </c>
      <c r="AJ11" s="19" t="n">
        <v>0.164422248899539</v>
      </c>
      <c r="AK11" s="19" t="n">
        <v>0.122758560901318</v>
      </c>
      <c r="AL11" s="19" t="n">
        <v>0.387632967917708</v>
      </c>
      <c r="AM11" s="19" t="n">
        <v>0</v>
      </c>
      <c r="AN11" s="19" t="n">
        <v>0.270914523667608</v>
      </c>
      <c r="AO11" s="19" t="n">
        <v>0.304436744560269</v>
      </c>
      <c r="AP11" s="19" t="n">
        <v>0.311323960695983</v>
      </c>
      <c r="AQ11" s="19" t="n">
        <v>0.208206016236672</v>
      </c>
      <c r="AR11" s="19" t="n">
        <v>0.511307474240909</v>
      </c>
      <c r="AS11" s="19" t="n">
        <v>0.533795813491999</v>
      </c>
      <c r="AT11" s="19" t="n">
        <v>0</v>
      </c>
      <c r="AU11" s="19" t="n">
        <v>0</v>
      </c>
      <c r="AV11" s="19" t="n">
        <v>0</v>
      </c>
      <c r="AW11" s="19" t="n">
        <v>0</v>
      </c>
      <c r="AX11" s="19" t="n">
        <v>0</v>
      </c>
    </row>
    <row r="12">
      <c r="B12" s="20" t="s">
        <v>96</v>
      </c>
      <c r="C12" s="19" t="n">
        <v>0.244356474052686</v>
      </c>
      <c r="D12" s="19" t="n">
        <v>0.242216712299659</v>
      </c>
      <c r="E12" s="19" t="n">
        <v>0.318462061903953</v>
      </c>
      <c r="F12" s="19" t="n">
        <v>0.1872287428279</v>
      </c>
      <c r="G12" s="19" t="n">
        <v>0.234107433529766</v>
      </c>
      <c r="H12" s="19" t="n">
        <v>0.189967836841501</v>
      </c>
      <c r="I12" s="19" t="n">
        <v>0.288632859394557</v>
      </c>
      <c r="J12" s="19"/>
      <c r="K12" s="19" t="n">
        <v>0.266469311394542</v>
      </c>
      <c r="L12" s="19" t="n">
        <v>0.224350349562771</v>
      </c>
      <c r="M12" s="19"/>
      <c r="N12" s="19" t="n">
        <v>0.193622971251323</v>
      </c>
      <c r="O12" s="19" t="n">
        <v>0.221475672870215</v>
      </c>
      <c r="P12" s="19" t="n">
        <v>0.291534723103014</v>
      </c>
      <c r="Q12" s="19" t="n">
        <v>0.188522108812467</v>
      </c>
      <c r="R12" s="19" t="n">
        <v>0.23192841521315</v>
      </c>
      <c r="S12" s="19" t="n">
        <v>0.212633935423613</v>
      </c>
      <c r="T12" s="19" t="n">
        <v>0.249621156716569</v>
      </c>
      <c r="U12" s="19" t="n">
        <v>0.244892227298979</v>
      </c>
      <c r="V12" s="19" t="n">
        <v>0.225039927706754</v>
      </c>
      <c r="W12" s="19" t="n">
        <v>0.308111791523186</v>
      </c>
      <c r="X12" s="19" t="n">
        <v>0.286152512805696</v>
      </c>
      <c r="Y12" s="19" t="n">
        <v>0.749026430470052</v>
      </c>
      <c r="Z12" s="19"/>
      <c r="AA12" s="19" t="n">
        <v>0.29707296388162</v>
      </c>
      <c r="AB12" s="19" t="n">
        <v>0.238271525861755</v>
      </c>
      <c r="AC12" s="19" t="n">
        <v>0.232885769131408</v>
      </c>
      <c r="AD12" s="19" t="n">
        <v>0.222219005672647</v>
      </c>
      <c r="AE12" s="19"/>
      <c r="AF12" s="19" t="n">
        <v>0.189688493296663</v>
      </c>
      <c r="AG12" s="19" t="n">
        <v>0.232292326708597</v>
      </c>
      <c r="AH12" s="19" t="n">
        <v>0.319168599105812</v>
      </c>
      <c r="AI12" s="19" t="n">
        <v>0.313064732249374</v>
      </c>
      <c r="AJ12" s="19" t="n">
        <v>0.322718177962697</v>
      </c>
      <c r="AK12" s="19" t="n">
        <v>0.551323858734777</v>
      </c>
      <c r="AL12" s="19" t="n">
        <v>0.477335840565046</v>
      </c>
      <c r="AM12" s="19" t="n">
        <v>0</v>
      </c>
      <c r="AN12" s="19" t="n">
        <v>0.23339694256758</v>
      </c>
      <c r="AO12" s="19" t="n">
        <v>0.129094862177311</v>
      </c>
      <c r="AP12" s="19" t="n">
        <v>0.536182050058993</v>
      </c>
      <c r="AQ12" s="19" t="n">
        <v>0.131740936848456</v>
      </c>
      <c r="AR12" s="19" t="n">
        <v>0</v>
      </c>
      <c r="AS12" s="19" t="n">
        <v>0</v>
      </c>
      <c r="AT12" s="19" t="n">
        <v>0</v>
      </c>
      <c r="AU12" s="19" t="n">
        <v>0</v>
      </c>
      <c r="AV12" s="19" t="n">
        <v>0</v>
      </c>
      <c r="AW12" s="19" t="n">
        <v>0</v>
      </c>
      <c r="AX12" s="19" t="n">
        <v>0</v>
      </c>
    </row>
    <row r="13">
      <c r="B13" s="20" t="s">
        <v>97</v>
      </c>
      <c r="C13" s="19" t="n">
        <v>0.237796597151771</v>
      </c>
      <c r="D13" s="19" t="n">
        <v>0.231444218789802</v>
      </c>
      <c r="E13" s="19" t="n">
        <v>0.310247677968585</v>
      </c>
      <c r="F13" s="19" t="n">
        <v>0.231272710822609</v>
      </c>
      <c r="G13" s="19" t="n">
        <v>0.21047262391565</v>
      </c>
      <c r="H13" s="19" t="n">
        <v>0.236798162223797</v>
      </c>
      <c r="I13" s="19" t="n">
        <v>0.216327482497458</v>
      </c>
      <c r="J13" s="19"/>
      <c r="K13" s="19" t="n">
        <v>0.248057140539982</v>
      </c>
      <c r="L13" s="19" t="n">
        <v>0.228513586329358</v>
      </c>
      <c r="M13" s="19"/>
      <c r="N13" s="19" t="n">
        <v>0.236677668036513</v>
      </c>
      <c r="O13" s="19" t="n">
        <v>0.254265698859068</v>
      </c>
      <c r="P13" s="19" t="n">
        <v>0.216539302484662</v>
      </c>
      <c r="Q13" s="19" t="n">
        <v>0.189430263430175</v>
      </c>
      <c r="R13" s="19" t="n">
        <v>0.125105874556183</v>
      </c>
      <c r="S13" s="19" t="n">
        <v>0.318665099958681</v>
      </c>
      <c r="T13" s="19" t="n">
        <v>0.194672298364356</v>
      </c>
      <c r="U13" s="19" t="n">
        <v>0.186064426305559</v>
      </c>
      <c r="V13" s="19" t="n">
        <v>0.264885031197245</v>
      </c>
      <c r="W13" s="19" t="n">
        <v>0.313014620368623</v>
      </c>
      <c r="X13" s="19" t="n">
        <v>0.180701095311019</v>
      </c>
      <c r="Y13" s="19" t="n">
        <v>0.263604761181424</v>
      </c>
      <c r="Z13" s="19"/>
      <c r="AA13" s="19" t="n">
        <v>0.270337403343244</v>
      </c>
      <c r="AB13" s="19" t="n">
        <v>0.23099626474866</v>
      </c>
      <c r="AC13" s="19" t="n">
        <v>0.268122700142964</v>
      </c>
      <c r="AD13" s="19" t="n">
        <v>0.193316206837519</v>
      </c>
      <c r="AE13" s="19"/>
      <c r="AF13" s="19" t="n">
        <v>0.279082823708584</v>
      </c>
      <c r="AG13" s="19" t="n">
        <v>0.219827649599317</v>
      </c>
      <c r="AH13" s="19" t="n">
        <v>0.259001352480048</v>
      </c>
      <c r="AI13" s="19" t="n">
        <v>0.321536523241778</v>
      </c>
      <c r="AJ13" s="19" t="n">
        <v>0.310830761661108</v>
      </c>
      <c r="AK13" s="19" t="n">
        <v>0.112651315918367</v>
      </c>
      <c r="AL13" s="19" t="n">
        <v>0.231608965394729</v>
      </c>
      <c r="AM13" s="19" t="n">
        <v>0</v>
      </c>
      <c r="AN13" s="19" t="n">
        <v>0.271479523536818</v>
      </c>
      <c r="AO13" s="19" t="n">
        <v>0.226582456533671</v>
      </c>
      <c r="AP13" s="19" t="n">
        <v>0.310871312798865</v>
      </c>
      <c r="AQ13" s="19" t="n">
        <v>0.207335933530854</v>
      </c>
      <c r="AR13" s="19" t="n">
        <v>0</v>
      </c>
      <c r="AS13" s="19" t="n">
        <v>0</v>
      </c>
      <c r="AT13" s="19" t="n">
        <v>0</v>
      </c>
      <c r="AU13" s="19" t="n">
        <v>0</v>
      </c>
      <c r="AV13" s="19" t="n">
        <v>1</v>
      </c>
      <c r="AW13" s="19" t="n">
        <v>0</v>
      </c>
      <c r="AX13" s="19" t="n">
        <v>0</v>
      </c>
    </row>
    <row r="14">
      <c r="B14" s="20" t="s">
        <v>94</v>
      </c>
      <c r="C14" s="19" t="n">
        <v>0.227325815532446</v>
      </c>
      <c r="D14" s="19" t="n">
        <v>0.258876705743844</v>
      </c>
      <c r="E14" s="19" t="n">
        <v>0.307275019925818</v>
      </c>
      <c r="F14" s="19" t="n">
        <v>0.290661231576368</v>
      </c>
      <c r="G14" s="19" t="n">
        <v>0.261359468573161</v>
      </c>
      <c r="H14" s="19" t="n">
        <v>0.154593281747881</v>
      </c>
      <c r="I14" s="19" t="n">
        <v>0.122876514060409</v>
      </c>
      <c r="J14" s="19"/>
      <c r="K14" s="19" t="n">
        <v>0.250641346513785</v>
      </c>
      <c r="L14" s="19" t="n">
        <v>0.206231579268238</v>
      </c>
      <c r="M14" s="19"/>
      <c r="N14" s="19" t="n">
        <v>0.383101978445938</v>
      </c>
      <c r="O14" s="19" t="n">
        <v>0.22986211043404</v>
      </c>
      <c r="P14" s="19" t="n">
        <v>0.258542720331346</v>
      </c>
      <c r="Q14" s="19" t="n">
        <v>0.174452517495096</v>
      </c>
      <c r="R14" s="19" t="n">
        <v>0.089755988079446</v>
      </c>
      <c r="S14" s="19" t="n">
        <v>0.246094914964929</v>
      </c>
      <c r="T14" s="19" t="n">
        <v>0.179053986306935</v>
      </c>
      <c r="U14" s="19" t="n">
        <v>0.386885703266314</v>
      </c>
      <c r="V14" s="19" t="n">
        <v>0.144640566841619</v>
      </c>
      <c r="W14" s="19" t="n">
        <v>0.172328253546352</v>
      </c>
      <c r="X14" s="19" t="n">
        <v>0.244921495076818</v>
      </c>
      <c r="Y14" s="19" t="n">
        <v>0.261475339083261</v>
      </c>
      <c r="Z14" s="19"/>
      <c r="AA14" s="19" t="n">
        <v>0.237185280956296</v>
      </c>
      <c r="AB14" s="19" t="n">
        <v>0.22261560806307</v>
      </c>
      <c r="AC14" s="19" t="n">
        <v>0.289590386047541</v>
      </c>
      <c r="AD14" s="19" t="n">
        <v>0.174158143583831</v>
      </c>
      <c r="AE14" s="19"/>
      <c r="AF14" s="19" t="n">
        <v>0.304188602607624</v>
      </c>
      <c r="AG14" s="19" t="n">
        <v>0.157493290304531</v>
      </c>
      <c r="AH14" s="19" t="n">
        <v>0.278246113755279</v>
      </c>
      <c r="AI14" s="19" t="n">
        <v>0.245479430027257</v>
      </c>
      <c r="AJ14" s="19" t="n">
        <v>0.202771213627633</v>
      </c>
      <c r="AK14" s="19" t="n">
        <v>0.334936420577236</v>
      </c>
      <c r="AL14" s="19" t="n">
        <v>0.337070520647253</v>
      </c>
      <c r="AM14" s="19" t="n">
        <v>0</v>
      </c>
      <c r="AN14" s="19" t="n">
        <v>0.342331206012741</v>
      </c>
      <c r="AO14" s="19" t="n">
        <v>0.239412461042747</v>
      </c>
      <c r="AP14" s="19" t="n">
        <v>0.408871476718541</v>
      </c>
      <c r="AQ14" s="19" t="n">
        <v>0.246023279941126</v>
      </c>
      <c r="AR14" s="19" t="n">
        <v>0</v>
      </c>
      <c r="AS14" s="19" t="n">
        <v>0.466204186508001</v>
      </c>
      <c r="AT14" s="19" t="n">
        <v>0</v>
      </c>
      <c r="AU14" s="19" t="n">
        <v>0</v>
      </c>
      <c r="AV14" s="19" t="n">
        <v>0</v>
      </c>
      <c r="AW14" s="19" t="n">
        <v>0</v>
      </c>
      <c r="AX14" s="19" t="n">
        <v>1</v>
      </c>
    </row>
    <row r="15">
      <c r="B15" s="20" t="s">
        <v>100</v>
      </c>
      <c r="C15" s="19" t="n">
        <v>0.212626878852891</v>
      </c>
      <c r="D15" s="19" t="n">
        <v>0.237967975561146</v>
      </c>
      <c r="E15" s="19" t="n">
        <v>0.234132062465461</v>
      </c>
      <c r="F15" s="19" t="n">
        <v>0.296483501952459</v>
      </c>
      <c r="G15" s="19" t="n">
        <v>0.272622037375574</v>
      </c>
      <c r="H15" s="19" t="n">
        <v>0.120819655803792</v>
      </c>
      <c r="I15" s="19" t="n">
        <v>0.134269773014123</v>
      </c>
      <c r="J15" s="19"/>
      <c r="K15" s="19" t="n">
        <v>0.225355369032364</v>
      </c>
      <c r="L15" s="19" t="n">
        <v>0.201111045078942</v>
      </c>
      <c r="M15" s="19"/>
      <c r="N15" s="19" t="n">
        <v>0.24879384608884</v>
      </c>
      <c r="O15" s="19" t="n">
        <v>0.20880193096737</v>
      </c>
      <c r="P15" s="19" t="n">
        <v>0.245376841701867</v>
      </c>
      <c r="Q15" s="19" t="n">
        <v>0.206243583472465</v>
      </c>
      <c r="R15" s="19" t="n">
        <v>0.207188571625467</v>
      </c>
      <c r="S15" s="19" t="n">
        <v>0.27019267179263</v>
      </c>
      <c r="T15" s="19" t="n">
        <v>0.172271747694861</v>
      </c>
      <c r="U15" s="19" t="n">
        <v>0.30524751515526</v>
      </c>
      <c r="V15" s="19" t="n">
        <v>0.142953761181816</v>
      </c>
      <c r="W15" s="19" t="n">
        <v>0.194581182754907</v>
      </c>
      <c r="X15" s="19" t="n">
        <v>0.2297807092246</v>
      </c>
      <c r="Y15" s="19" t="n">
        <v>0</v>
      </c>
      <c r="Z15" s="19"/>
      <c r="AA15" s="19" t="n">
        <v>0.21063156552713</v>
      </c>
      <c r="AB15" s="19" t="n">
        <v>0.235467291800193</v>
      </c>
      <c r="AC15" s="19" t="n">
        <v>0.225210266279507</v>
      </c>
      <c r="AD15" s="19" t="n">
        <v>0.185587712791922</v>
      </c>
      <c r="AE15" s="19"/>
      <c r="AF15" s="19" t="n">
        <v>0.230493090420478</v>
      </c>
      <c r="AG15" s="19" t="n">
        <v>0.157736167561526</v>
      </c>
      <c r="AH15" s="19" t="n">
        <v>0.260679573378081</v>
      </c>
      <c r="AI15" s="19" t="n">
        <v>0.290195619398347</v>
      </c>
      <c r="AJ15" s="19" t="n">
        <v>0.165284370483393</v>
      </c>
      <c r="AK15" s="19" t="n">
        <v>0.320953711474391</v>
      </c>
      <c r="AL15" s="19" t="n">
        <v>0.259960653412019</v>
      </c>
      <c r="AM15" s="19" t="n">
        <v>0</v>
      </c>
      <c r="AN15" s="19" t="n">
        <v>0.273752087123279</v>
      </c>
      <c r="AO15" s="19" t="n">
        <v>0.312762706331418</v>
      </c>
      <c r="AP15" s="19" t="n">
        <v>0.292834510808677</v>
      </c>
      <c r="AQ15" s="19" t="n">
        <v>0.233042542885603</v>
      </c>
      <c r="AR15" s="19" t="n">
        <v>0</v>
      </c>
      <c r="AS15" s="19" t="n">
        <v>0</v>
      </c>
      <c r="AT15" s="19" t="n">
        <v>0</v>
      </c>
      <c r="AU15" s="19" t="n">
        <v>0</v>
      </c>
      <c r="AV15" s="19" t="n">
        <v>0</v>
      </c>
      <c r="AW15" s="19" t="n">
        <v>0</v>
      </c>
      <c r="AX15" s="19" t="n">
        <v>1</v>
      </c>
    </row>
    <row r="16">
      <c r="B16" s="20" t="s">
        <v>99</v>
      </c>
      <c r="C16" s="19" t="n">
        <v>0.174094424218228</v>
      </c>
      <c r="D16" s="19" t="n">
        <v>0.215213262319245</v>
      </c>
      <c r="E16" s="19" t="n">
        <v>0.271079837626734</v>
      </c>
      <c r="F16" s="19" t="n">
        <v>0.192287712358159</v>
      </c>
      <c r="G16" s="19" t="n">
        <v>0.168271139423077</v>
      </c>
      <c r="H16" s="19" t="n">
        <v>0.119366712222281</v>
      </c>
      <c r="I16" s="19" t="n">
        <v>0.103492611749253</v>
      </c>
      <c r="J16" s="19"/>
      <c r="K16" s="19" t="n">
        <v>0.169584434544688</v>
      </c>
      <c r="L16" s="19" t="n">
        <v>0.178174742517602</v>
      </c>
      <c r="M16" s="19"/>
      <c r="N16" s="19" t="n">
        <v>0.177150566909479</v>
      </c>
      <c r="O16" s="19" t="n">
        <v>0.126818205718337</v>
      </c>
      <c r="P16" s="19" t="n">
        <v>0.147969382375387</v>
      </c>
      <c r="Q16" s="19" t="n">
        <v>0.157389577337202</v>
      </c>
      <c r="R16" s="19" t="n">
        <v>0.293717913641203</v>
      </c>
      <c r="S16" s="19" t="n">
        <v>0.180453666745901</v>
      </c>
      <c r="T16" s="19" t="n">
        <v>0.219924293193701</v>
      </c>
      <c r="U16" s="19" t="n">
        <v>0.103383668140436</v>
      </c>
      <c r="V16" s="19" t="n">
        <v>0.170038214048888</v>
      </c>
      <c r="W16" s="19" t="n">
        <v>0.1511348171551</v>
      </c>
      <c r="X16" s="19" t="n">
        <v>0.170582416789757</v>
      </c>
      <c r="Y16" s="19" t="n">
        <v>0.380360977746835</v>
      </c>
      <c r="Z16" s="19"/>
      <c r="AA16" s="19" t="n">
        <v>0.154861835544289</v>
      </c>
      <c r="AB16" s="19" t="n">
        <v>0.169386387675234</v>
      </c>
      <c r="AC16" s="19" t="n">
        <v>0.279153165483592</v>
      </c>
      <c r="AD16" s="19" t="n">
        <v>0.117321847008785</v>
      </c>
      <c r="AE16" s="19"/>
      <c r="AF16" s="19" t="n">
        <v>0.204265926083241</v>
      </c>
      <c r="AG16" s="19" t="n">
        <v>0.122921167563214</v>
      </c>
      <c r="AH16" s="19" t="n">
        <v>0.230234785815543</v>
      </c>
      <c r="AI16" s="19" t="n">
        <v>0.27312470652015</v>
      </c>
      <c r="AJ16" s="19" t="n">
        <v>0.285146564008725</v>
      </c>
      <c r="AK16" s="19" t="n">
        <v>0.221932235621597</v>
      </c>
      <c r="AL16" s="19" t="n">
        <v>0.348742501858375</v>
      </c>
      <c r="AM16" s="19" t="n">
        <v>0</v>
      </c>
      <c r="AN16" s="19" t="n">
        <v>0.101908122394262</v>
      </c>
      <c r="AO16" s="19" t="n">
        <v>0.264291681676151</v>
      </c>
      <c r="AP16" s="19" t="n">
        <v>0.102204395394908</v>
      </c>
      <c r="AQ16" s="19" t="n">
        <v>0.135548189625004</v>
      </c>
      <c r="AR16" s="19" t="n">
        <v>0.488692525759091</v>
      </c>
      <c r="AS16" s="19" t="n">
        <v>0</v>
      </c>
      <c r="AT16" s="19" t="n">
        <v>0</v>
      </c>
      <c r="AU16" s="19" t="n">
        <v>0</v>
      </c>
      <c r="AV16" s="19" t="n">
        <v>0</v>
      </c>
      <c r="AW16" s="19" t="n">
        <v>0</v>
      </c>
      <c r="AX16" s="19" t="n">
        <v>0</v>
      </c>
    </row>
    <row r="17">
      <c r="B17" s="20" t="s">
        <v>102</v>
      </c>
      <c r="C17" s="19" t="n">
        <v>0.0188558421472753</v>
      </c>
      <c r="D17" s="19" t="n">
        <v>0.0124122496420855</v>
      </c>
      <c r="E17" s="19" t="n">
        <v>0</v>
      </c>
      <c r="F17" s="19" t="n">
        <v>0.0109990584000678</v>
      </c>
      <c r="G17" s="19" t="n">
        <v>0</v>
      </c>
      <c r="H17" s="19" t="n">
        <v>0.0231846911961399</v>
      </c>
      <c r="I17" s="19" t="n">
        <v>0.0554512963438451</v>
      </c>
      <c r="J17" s="19"/>
      <c r="K17" s="19" t="n">
        <v>0.0274119629919642</v>
      </c>
      <c r="L17" s="19" t="n">
        <v>0.0111148717723163</v>
      </c>
      <c r="M17" s="19"/>
      <c r="N17" s="19" t="n">
        <v>0.014544301493126</v>
      </c>
      <c r="O17" s="19" t="n">
        <v>0.0690578605111933</v>
      </c>
      <c r="P17" s="19" t="n">
        <v>0</v>
      </c>
      <c r="Q17" s="19" t="n">
        <v>0.0345553817344128</v>
      </c>
      <c r="R17" s="19" t="n">
        <v>0.0305100833084917</v>
      </c>
      <c r="S17" s="19" t="n">
        <v>0</v>
      </c>
      <c r="T17" s="19" t="n">
        <v>0.0240163341583009</v>
      </c>
      <c r="U17" s="19" t="n">
        <v>0</v>
      </c>
      <c r="V17" s="19" t="n">
        <v>0</v>
      </c>
      <c r="W17" s="19" t="n">
        <v>0</v>
      </c>
      <c r="X17" s="19" t="n">
        <v>0</v>
      </c>
      <c r="Y17" s="19" t="n">
        <v>0</v>
      </c>
      <c r="Z17" s="19"/>
      <c r="AA17" s="19" t="n">
        <v>0.0343676859124106</v>
      </c>
      <c r="AB17" s="19" t="n">
        <v>0.0198911633810057</v>
      </c>
      <c r="AC17" s="19" t="n">
        <v>0</v>
      </c>
      <c r="AD17" s="19" t="n">
        <v>0.0202173818214418</v>
      </c>
      <c r="AE17" s="19"/>
      <c r="AF17" s="19" t="n">
        <v>0.0475106590266353</v>
      </c>
      <c r="AG17" s="19" t="n">
        <v>0.0257850305797659</v>
      </c>
      <c r="AH17" s="19" t="n">
        <v>0</v>
      </c>
      <c r="AI17" s="19" t="n">
        <v>0</v>
      </c>
      <c r="AJ17" s="19" t="n">
        <v>0</v>
      </c>
      <c r="AK17" s="19" t="n">
        <v>0</v>
      </c>
      <c r="AL17" s="19" t="n">
        <v>0</v>
      </c>
      <c r="AM17" s="19" t="n">
        <v>0</v>
      </c>
      <c r="AN17" s="19" t="n">
        <v>0.0336579366222627</v>
      </c>
      <c r="AO17" s="19" t="n">
        <v>0</v>
      </c>
      <c r="AP17" s="19" t="n">
        <v>0</v>
      </c>
      <c r="AQ17" s="19" t="n">
        <v>0.0182634268048793</v>
      </c>
      <c r="AR17" s="19" t="n">
        <v>0</v>
      </c>
      <c r="AS17" s="19" t="n">
        <v>0</v>
      </c>
      <c r="AT17" s="19" t="n">
        <v>0</v>
      </c>
      <c r="AU17" s="19" t="n">
        <v>0</v>
      </c>
      <c r="AV17" s="19" t="n">
        <v>0</v>
      </c>
      <c r="AW17" s="19" t="n">
        <v>0</v>
      </c>
      <c r="AX17" s="19" t="n">
        <v>0</v>
      </c>
    </row>
    <row r="18">
      <c r="B18" s="20" t="s">
        <v>77</v>
      </c>
      <c r="C18" s="21" t="n">
        <v>0.0889516690547929</v>
      </c>
      <c r="D18" s="21" t="n">
        <v>0.0628445772050699</v>
      </c>
      <c r="E18" s="21" t="n">
        <v>0.0697753240069902</v>
      </c>
      <c r="F18" s="21" t="n">
        <v>0.118163868598855</v>
      </c>
      <c r="G18" s="21" t="n">
        <v>0.108247335144315</v>
      </c>
      <c r="H18" s="21" t="n">
        <v>0.124071488383996</v>
      </c>
      <c r="I18" s="21" t="n">
        <v>0.0565415765280254</v>
      </c>
      <c r="J18" s="21"/>
      <c r="K18" s="21" t="n">
        <v>0.07740292990935</v>
      </c>
      <c r="L18" s="21" t="n">
        <v>0.0994001478941837</v>
      </c>
      <c r="M18" s="21"/>
      <c r="N18" s="21" t="n">
        <v>0.0802346685011905</v>
      </c>
      <c r="O18" s="21" t="n">
        <v>0.0571697437451402</v>
      </c>
      <c r="P18" s="21" t="n">
        <v>0.115268953293043</v>
      </c>
      <c r="Q18" s="21" t="n">
        <v>0.0878123899281073</v>
      </c>
      <c r="R18" s="21" t="n">
        <v>0.0864165256236045</v>
      </c>
      <c r="S18" s="21" t="n">
        <v>0.0722386392987312</v>
      </c>
      <c r="T18" s="21" t="n">
        <v>0.121808621908888</v>
      </c>
      <c r="U18" s="21" t="n">
        <v>0.0937281244435197</v>
      </c>
      <c r="V18" s="21" t="n">
        <v>0.0999602361306884</v>
      </c>
      <c r="W18" s="21" t="n">
        <v>0.0862802816180562</v>
      </c>
      <c r="X18" s="21" t="n">
        <v>0.185522322909269</v>
      </c>
      <c r="Y18" s="21" t="n">
        <v>0</v>
      </c>
      <c r="Z18" s="21"/>
      <c r="AA18" s="21" t="n">
        <v>0.0511671681199432</v>
      </c>
      <c r="AB18" s="21" t="n">
        <v>0.0965729715823027</v>
      </c>
      <c r="AC18" s="21" t="n">
        <v>0.0611086970809159</v>
      </c>
      <c r="AD18" s="21" t="n">
        <v>0.134748958223454</v>
      </c>
      <c r="AE18" s="21"/>
      <c r="AF18" s="21" t="n">
        <v>0</v>
      </c>
      <c r="AG18" s="21" t="n">
        <v>0.0986823654279046</v>
      </c>
      <c r="AH18" s="21" t="n">
        <v>0.142805597515886</v>
      </c>
      <c r="AI18" s="21" t="n">
        <v>0</v>
      </c>
      <c r="AJ18" s="21" t="n">
        <v>0.0862516318435227</v>
      </c>
      <c r="AK18" s="21" t="n">
        <v>0</v>
      </c>
      <c r="AL18" s="21" t="n">
        <v>0.0401253097014925</v>
      </c>
      <c r="AM18" s="21" t="n">
        <v>0</v>
      </c>
      <c r="AN18" s="21" t="n">
        <v>0</v>
      </c>
      <c r="AO18" s="21" t="n">
        <v>0.209114624043958</v>
      </c>
      <c r="AP18" s="21" t="n">
        <v>0</v>
      </c>
      <c r="AQ18" s="21" t="n">
        <v>0.15457783252823</v>
      </c>
      <c r="AR18" s="21" t="n">
        <v>0</v>
      </c>
      <c r="AS18" s="21" t="n">
        <v>0</v>
      </c>
      <c r="AT18" s="21" t="n">
        <v>0</v>
      </c>
      <c r="AU18" s="21" t="n">
        <v>0</v>
      </c>
      <c r="AV18" s="21" t="n">
        <v>0</v>
      </c>
      <c r="AW18" s="21" t="n">
        <v>0</v>
      </c>
      <c r="AX18" s="21" t="n">
        <v>0</v>
      </c>
    </row>
    <row r="19">
      <c r="B19" s="18" t="s">
        <v>109</v>
      </c>
    </row>
    <row r="20">
      <c r="B20" t="s">
        <v>105</v>
      </c>
    </row>
    <row r="21">
      <c r="B21" t="s">
        <v>81</v>
      </c>
    </row>
    <row r="23">
      <c r="B23" s="9" t="str">
        <f>=HYPERLINK("#'Contents'!A1", "Return to Contents")</f>
      </c>
    </row>
  </sheetData>
  <mergeCells count="6">
    <mergeCell ref="D5:I5"/>
    <mergeCell ref="K5:L5"/>
    <mergeCell ref="N5:Y5"/>
    <mergeCell ref="AA5:AD5"/>
    <mergeCell ref="AF5:AX5"/>
    <mergeCell ref="D2:AU2"/>
  </mergeCells>
  <pageMargins left="0.7" right="0.7" top="0.75" bottom="0.75" header="0.3" footer="0.3"/>
  <pageSetup paperSize="9" orientation="portrait" horizontalDpi="300" verticalDpi="300" r:id="rId2"/>
  <drawing r:id="rId1"/>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10.71" hidden="0" customWidth="1"/>
    <col min="8" max="8" width="10.71" hidden="0" customWidth="1"/>
    <col min="9" max="9" width="10.71" hidden="0" customWidth="1"/>
    <col min="10" max="10" width="2.2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10.71" hidden="0" customWidth="1"/>
    <col min="19" max="19" width="10.71" hidden="0" customWidth="1"/>
    <col min="20" max="20" width="10.71" hidden="0" customWidth="1"/>
    <col min="21" max="21" width="10.71" hidden="0" customWidth="1"/>
    <col min="22" max="22" width="10.71" hidden="0" customWidth="1"/>
    <col min="23" max="23" width="10.71" hidden="0" customWidth="1"/>
    <col min="24" max="24" width="10.71" hidden="0" customWidth="1"/>
    <col min="25" max="25" width="10.71" hidden="0" customWidth="1"/>
    <col min="26" max="26" width="2.2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10.71" hidden="0" customWidth="1"/>
    <col min="34" max="34" width="10.71" hidden="0" customWidth="1"/>
    <col min="35" max="35" width="10.7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10.71" hidden="0" customWidth="1"/>
    <col min="44" max="44" width="10.71" hidden="0" customWidth="1"/>
    <col min="45" max="45" width="10.71" hidden="0" customWidth="1"/>
    <col min="46" max="46" width="10.71" hidden="0" customWidth="1"/>
    <col min="47" max="47" width="10.71" hidden="0" customWidth="1"/>
    <col min="48" max="48" width="10.71" hidden="0" customWidth="1"/>
    <col min="49" max="49" width="10.71" hidden="0" customWidth="1"/>
    <col min="50" max="50" width="10.71" hidden="0" customWidth="1"/>
    <col min="51" max="51" width="2.21" hidden="0" customWidth="1"/>
  </cols>
  <sheetData>
    <row r="2" ht="40" customHeight="1">
      <c r="D2" s="16" t="s">
        <v>117</v>
      </c>
    </row>
    <row r="5" ht="30" customHeight="1">
      <c r="B5" s="17"/>
      <c r="C5" s="17"/>
      <c r="D5" s="17" t="s">
        <v>62</v>
      </c>
      <c r="E5" s="17"/>
      <c r="F5" s="17"/>
      <c r="G5" s="17"/>
      <c r="H5" s="17"/>
      <c r="I5" s="17"/>
      <c r="J5" s="17"/>
      <c r="K5" s="17" t="s">
        <v>63</v>
      </c>
      <c r="L5" s="17"/>
      <c r="M5" s="17"/>
      <c r="N5" s="17" t="s">
        <v>64</v>
      </c>
      <c r="O5" s="17"/>
      <c r="P5" s="17"/>
      <c r="Q5" s="17"/>
      <c r="R5" s="17"/>
      <c r="S5" s="17"/>
      <c r="T5" s="17"/>
      <c r="U5" s="17"/>
      <c r="V5" s="17"/>
      <c r="W5" s="17"/>
      <c r="X5" s="17"/>
      <c r="Y5" s="17"/>
      <c r="Z5" s="17"/>
      <c r="AA5" s="17" t="s">
        <v>65</v>
      </c>
      <c r="AB5" s="17"/>
      <c r="AC5" s="17"/>
      <c r="AD5" s="17"/>
      <c r="AE5" s="17"/>
      <c r="AF5" s="17" t="s">
        <v>66</v>
      </c>
      <c r="AG5" s="17"/>
      <c r="AH5" s="17"/>
      <c r="AI5" s="17"/>
      <c r="AJ5" s="17"/>
      <c r="AK5" s="17"/>
      <c r="AL5" s="17"/>
      <c r="AM5" s="17"/>
      <c r="AN5" s="17"/>
      <c r="AO5" s="17"/>
      <c r="AP5" s="17"/>
      <c r="AQ5" s="17"/>
      <c r="AR5" s="17"/>
      <c r="AS5" s="17"/>
      <c r="AT5" s="17"/>
      <c r="AU5" s="17"/>
      <c r="AV5" s="17"/>
      <c r="AW5" s="17"/>
      <c r="AX5" s="17"/>
    </row>
    <row r="6">
      <c r="B6" t="s">
        <v>15</v>
      </c>
      <c r="C6" s="10" t="s">
        <v>16</v>
      </c>
      <c r="D6" s="13" t="s">
        <v>17</v>
      </c>
      <c r="E6" s="13" t="s">
        <v>18</v>
      </c>
      <c r="F6" s="13" t="s">
        <v>19</v>
      </c>
      <c r="G6" s="13" t="s">
        <v>20</v>
      </c>
      <c r="H6" s="13" t="s">
        <v>21</v>
      </c>
      <c r="I6" s="13" t="s">
        <v>22</v>
      </c>
      <c r="K6" s="13" t="s">
        <v>25</v>
      </c>
      <c r="L6" s="13" t="s">
        <v>26</v>
      </c>
      <c r="N6" s="13" t="s">
        <v>27</v>
      </c>
      <c r="O6" s="13" t="s">
        <v>28</v>
      </c>
      <c r="P6" s="13" t="s">
        <v>29</v>
      </c>
      <c r="Q6" s="13" t="s">
        <v>30</v>
      </c>
      <c r="R6" s="13" t="s">
        <v>31</v>
      </c>
      <c r="S6" s="13" t="s">
        <v>32</v>
      </c>
      <c r="T6" s="13" t="s">
        <v>33</v>
      </c>
      <c r="U6" s="13" t="s">
        <v>34</v>
      </c>
      <c r="V6" s="13" t="s">
        <v>35</v>
      </c>
      <c r="W6" s="13" t="s">
        <v>36</v>
      </c>
      <c r="X6" s="13" t="s">
        <v>37</v>
      </c>
      <c r="Y6" s="13" t="s">
        <v>38</v>
      </c>
      <c r="AA6" s="13" t="s">
        <v>39</v>
      </c>
      <c r="AB6" s="13" t="s">
        <v>40</v>
      </c>
      <c r="AC6" s="13" t="s">
        <v>41</v>
      </c>
      <c r="AD6" s="13" t="s">
        <v>42</v>
      </c>
      <c r="AF6" s="13" t="s">
        <v>43</v>
      </c>
      <c r="AG6" s="13" t="s">
        <v>44</v>
      </c>
      <c r="AH6" s="13" t="s">
        <v>45</v>
      </c>
      <c r="AI6" s="13" t="s">
        <v>46</v>
      </c>
      <c r="AJ6" s="13" t="s">
        <v>47</v>
      </c>
      <c r="AK6" s="13" t="s">
        <v>48</v>
      </c>
      <c r="AL6" s="13" t="s">
        <v>49</v>
      </c>
      <c r="AM6" s="13" t="s">
        <v>50</v>
      </c>
      <c r="AN6" s="13" t="s">
        <v>51</v>
      </c>
      <c r="AO6" s="13" t="s">
        <v>52</v>
      </c>
      <c r="AP6" s="13" t="s">
        <v>53</v>
      </c>
      <c r="AQ6" s="13" t="s">
        <v>54</v>
      </c>
      <c r="AR6" s="13" t="s">
        <v>55</v>
      </c>
      <c r="AS6" s="13" t="s">
        <v>56</v>
      </c>
      <c r="AT6" s="13" t="s">
        <v>57</v>
      </c>
      <c r="AU6" s="13" t="s">
        <v>58</v>
      </c>
      <c r="AV6" s="13" t="s">
        <v>59</v>
      </c>
      <c r="AW6" s="13" t="s">
        <v>60</v>
      </c>
      <c r="AX6" s="13" t="s">
        <v>61</v>
      </c>
    </row>
    <row r="7" ht="30" customHeight="1">
      <c r="B7" s="11" t="s">
        <v>23</v>
      </c>
      <c r="C7" s="11" t="n">
        <v>2053</v>
      </c>
      <c r="D7" s="11" t="n">
        <v>282</v>
      </c>
      <c r="E7" s="11" t="n">
        <v>347</v>
      </c>
      <c r="F7" s="11" t="n">
        <v>347</v>
      </c>
      <c r="G7" s="11" t="n">
        <v>347</v>
      </c>
      <c r="H7" s="11" t="n">
        <v>295</v>
      </c>
      <c r="I7" s="11" t="n">
        <v>435</v>
      </c>
      <c r="J7" s="11"/>
      <c r="K7" s="11" t="n">
        <v>1018</v>
      </c>
      <c r="L7" s="11" t="n">
        <v>1034</v>
      </c>
      <c r="M7" s="11"/>
      <c r="N7" s="11" t="n">
        <v>284</v>
      </c>
      <c r="O7" s="11" t="n">
        <v>278</v>
      </c>
      <c r="P7" s="11" t="n">
        <v>169</v>
      </c>
      <c r="Q7" s="11" t="n">
        <v>188</v>
      </c>
      <c r="R7" s="11" t="n">
        <v>160</v>
      </c>
      <c r="S7" s="11" t="n">
        <v>187</v>
      </c>
      <c r="T7" s="11" t="n">
        <v>166</v>
      </c>
      <c r="U7" s="11" t="n">
        <v>87</v>
      </c>
      <c r="V7" s="11" t="n">
        <v>211</v>
      </c>
      <c r="W7" s="11" t="n">
        <v>174</v>
      </c>
      <c r="X7" s="11" t="n">
        <v>98</v>
      </c>
      <c r="Y7" s="11" t="n">
        <v>51</v>
      </c>
      <c r="Z7" s="11"/>
      <c r="AA7" s="11" t="n">
        <v>570</v>
      </c>
      <c r="AB7" s="11" t="n">
        <v>547</v>
      </c>
      <c r="AC7" s="11" t="n">
        <v>406</v>
      </c>
      <c r="AD7" s="11" t="n">
        <v>517</v>
      </c>
      <c r="AE7" s="11"/>
      <c r="AF7" s="11" t="n">
        <v>148</v>
      </c>
      <c r="AG7" s="11" t="n">
        <v>872</v>
      </c>
      <c r="AH7" s="11" t="n">
        <v>132</v>
      </c>
      <c r="AI7" s="11" t="n">
        <v>108</v>
      </c>
      <c r="AJ7" s="11" t="n">
        <v>65</v>
      </c>
      <c r="AK7" s="11" t="n">
        <v>65</v>
      </c>
      <c r="AL7" s="11" t="n">
        <v>139</v>
      </c>
      <c r="AM7" s="11" t="n">
        <v>2</v>
      </c>
      <c r="AN7" s="11" t="n">
        <v>139</v>
      </c>
      <c r="AO7" s="11" t="n">
        <v>159</v>
      </c>
      <c r="AP7" s="11" t="n">
        <v>39</v>
      </c>
      <c r="AQ7" s="11" t="n">
        <v>148</v>
      </c>
      <c r="AR7" s="11" t="n">
        <v>10</v>
      </c>
      <c r="AS7" s="11" t="n">
        <v>10</v>
      </c>
      <c r="AT7" s="11" t="n">
        <v>3</v>
      </c>
      <c r="AU7" s="11" t="n">
        <v>2</v>
      </c>
      <c r="AV7" s="11" t="n">
        <v>5</v>
      </c>
      <c r="AW7" s="11" t="n">
        <v>3</v>
      </c>
      <c r="AX7" s="11" t="n">
        <v>4</v>
      </c>
    </row>
    <row r="8" ht="30" customHeight="1">
      <c r="B8" s="12" t="s">
        <v>24</v>
      </c>
      <c r="C8" s="12" t="n">
        <v>2053</v>
      </c>
      <c r="D8" s="12" t="n">
        <v>284</v>
      </c>
      <c r="E8" s="12" t="n">
        <v>350</v>
      </c>
      <c r="F8" s="12" t="n">
        <v>349</v>
      </c>
      <c r="G8" s="12" t="n">
        <v>350</v>
      </c>
      <c r="H8" s="12" t="n">
        <v>289</v>
      </c>
      <c r="I8" s="12" t="n">
        <v>431</v>
      </c>
      <c r="J8" s="12"/>
      <c r="K8" s="12" t="n">
        <v>1013</v>
      </c>
      <c r="L8" s="12" t="n">
        <v>1039</v>
      </c>
      <c r="M8" s="12"/>
      <c r="N8" s="12" t="n">
        <v>287</v>
      </c>
      <c r="O8" s="12" t="n">
        <v>267</v>
      </c>
      <c r="P8" s="12" t="n">
        <v>164</v>
      </c>
      <c r="Q8" s="12" t="n">
        <v>185</v>
      </c>
      <c r="R8" s="12" t="n">
        <v>144</v>
      </c>
      <c r="S8" s="12" t="n">
        <v>185</v>
      </c>
      <c r="T8" s="12" t="n">
        <v>164</v>
      </c>
      <c r="U8" s="12" t="n">
        <v>82</v>
      </c>
      <c r="V8" s="12" t="n">
        <v>226</v>
      </c>
      <c r="W8" s="12" t="n">
        <v>185</v>
      </c>
      <c r="X8" s="12" t="n">
        <v>103</v>
      </c>
      <c r="Y8" s="12" t="n">
        <v>61</v>
      </c>
      <c r="Z8" s="12"/>
      <c r="AA8" s="12" t="n">
        <v>551</v>
      </c>
      <c r="AB8" s="12" t="n">
        <v>530</v>
      </c>
      <c r="AC8" s="12" t="n">
        <v>449</v>
      </c>
      <c r="AD8" s="12" t="n">
        <v>510</v>
      </c>
      <c r="AE8" s="12"/>
      <c r="AF8" s="12" t="n">
        <v>150</v>
      </c>
      <c r="AG8" s="12" t="n">
        <v>866</v>
      </c>
      <c r="AH8" s="12" t="n">
        <v>133</v>
      </c>
      <c r="AI8" s="12" t="n">
        <v>107</v>
      </c>
      <c r="AJ8" s="12" t="n">
        <v>66</v>
      </c>
      <c r="AK8" s="12" t="n">
        <v>64</v>
      </c>
      <c r="AL8" s="12" t="n">
        <v>140</v>
      </c>
      <c r="AM8" s="12" t="n">
        <v>2</v>
      </c>
      <c r="AN8" s="12" t="n">
        <v>140</v>
      </c>
      <c r="AO8" s="12" t="n">
        <v>160</v>
      </c>
      <c r="AP8" s="12" t="n">
        <v>39</v>
      </c>
      <c r="AQ8" s="12" t="n">
        <v>149</v>
      </c>
      <c r="AR8" s="12" t="n">
        <v>10</v>
      </c>
      <c r="AS8" s="12" t="n">
        <v>11</v>
      </c>
      <c r="AT8" s="12" t="n">
        <v>3</v>
      </c>
      <c r="AU8" s="12" t="n">
        <v>2</v>
      </c>
      <c r="AV8" s="12" t="n">
        <v>5</v>
      </c>
      <c r="AW8" s="12" t="n">
        <v>3</v>
      </c>
      <c r="AX8" s="12" t="n">
        <v>3</v>
      </c>
    </row>
    <row r="9">
      <c r="B9" s="20" t="s">
        <v>110</v>
      </c>
      <c r="C9" s="19" t="n">
        <v>0.0383092656039547</v>
      </c>
      <c r="D9" s="19" t="n">
        <v>0.0883751998902183</v>
      </c>
      <c r="E9" s="19" t="n">
        <v>0.0691634662387179</v>
      </c>
      <c r="F9" s="19" t="n">
        <v>0.047783534068928</v>
      </c>
      <c r="G9" s="19" t="n">
        <v>0.0335939859602931</v>
      </c>
      <c r="H9" s="19" t="n">
        <v>0</v>
      </c>
      <c r="I9" s="19" t="n">
        <v>0.00207725526664183</v>
      </c>
      <c r="J9" s="19"/>
      <c r="K9" s="19" t="n">
        <v>0.0401211872297303</v>
      </c>
      <c r="L9" s="19" t="n">
        <v>0.0365794808598367</v>
      </c>
      <c r="M9" s="19"/>
      <c r="N9" s="19" t="n">
        <v>0.0604507143307242</v>
      </c>
      <c r="O9" s="19" t="n">
        <v>0.0188308634791669</v>
      </c>
      <c r="P9" s="19" t="n">
        <v>0.0310274879558991</v>
      </c>
      <c r="Q9" s="19" t="n">
        <v>0.0539885954881771</v>
      </c>
      <c r="R9" s="19" t="n">
        <v>0.0322898175947245</v>
      </c>
      <c r="S9" s="19" t="n">
        <v>0.0572155963083617</v>
      </c>
      <c r="T9" s="19" t="n">
        <v>0.0352161883112482</v>
      </c>
      <c r="U9" s="19" t="n">
        <v>0.0230496005282234</v>
      </c>
      <c r="V9" s="19" t="n">
        <v>0.0376354575651764</v>
      </c>
      <c r="W9" s="19" t="n">
        <v>0.0222157176706313</v>
      </c>
      <c r="X9" s="19" t="n">
        <v>0.0205306439035389</v>
      </c>
      <c r="Y9" s="19" t="n">
        <v>0.0584181680998305</v>
      </c>
      <c r="Z9" s="19"/>
      <c r="AA9" s="19" t="n">
        <v>0.0318029167274983</v>
      </c>
      <c r="AB9" s="19" t="n">
        <v>0.0253681237827491</v>
      </c>
      <c r="AC9" s="19" t="n">
        <v>0.0537540982784728</v>
      </c>
      <c r="AD9" s="19" t="n">
        <v>0.0461663126199534</v>
      </c>
      <c r="AE9" s="19"/>
      <c r="AF9" s="19" t="n">
        <v>0.0889212647849548</v>
      </c>
      <c r="AG9" s="19" t="n">
        <v>0.00582863249708435</v>
      </c>
      <c r="AH9" s="19" t="n">
        <v>0.0224588569648554</v>
      </c>
      <c r="AI9" s="19" t="n">
        <v>0.144671302150802</v>
      </c>
      <c r="AJ9" s="19" t="n">
        <v>0.0256048134154873</v>
      </c>
      <c r="AK9" s="19" t="n">
        <v>0.0787163471116745</v>
      </c>
      <c r="AL9" s="19" t="n">
        <v>0.0707875834053528</v>
      </c>
      <c r="AM9" s="19" t="n">
        <v>0.465554238906898</v>
      </c>
      <c r="AN9" s="19" t="n">
        <v>0.0604058200378936</v>
      </c>
      <c r="AO9" s="19" t="n">
        <v>0.0436092361938687</v>
      </c>
      <c r="AP9" s="19" t="n">
        <v>0.0726680449225026</v>
      </c>
      <c r="AQ9" s="19" t="n">
        <v>0.0131797563865858</v>
      </c>
      <c r="AR9" s="19" t="n">
        <v>0</v>
      </c>
      <c r="AS9" s="19" t="n">
        <v>0</v>
      </c>
      <c r="AT9" s="19" t="n">
        <v>0.314801217298716</v>
      </c>
      <c r="AU9" s="19" t="n">
        <v>0.495619982425437</v>
      </c>
      <c r="AV9" s="19" t="n">
        <v>0.21984154809506</v>
      </c>
      <c r="AW9" s="19" t="n">
        <v>0</v>
      </c>
      <c r="AX9" s="19" t="n">
        <v>0.242293032388405</v>
      </c>
    </row>
    <row r="10">
      <c r="B10" s="20" t="s">
        <v>111</v>
      </c>
      <c r="C10" s="19" t="n">
        <v>0.112419638882497</v>
      </c>
      <c r="D10" s="19" t="n">
        <v>0.161963200821664</v>
      </c>
      <c r="E10" s="19" t="n">
        <v>0.229984434770255</v>
      </c>
      <c r="F10" s="19" t="n">
        <v>0.15767153132632</v>
      </c>
      <c r="G10" s="19" t="n">
        <v>0.0810373797525237</v>
      </c>
      <c r="H10" s="19" t="n">
        <v>0.0366693262499283</v>
      </c>
      <c r="I10" s="19" t="n">
        <v>0.0238668266954789</v>
      </c>
      <c r="J10" s="19"/>
      <c r="K10" s="19" t="n">
        <v>0.138881533657315</v>
      </c>
      <c r="L10" s="19" t="n">
        <v>0.0867268321158677</v>
      </c>
      <c r="M10" s="19"/>
      <c r="N10" s="19" t="n">
        <v>0.203643909967599</v>
      </c>
      <c r="O10" s="19" t="n">
        <v>0.0750763311608796</v>
      </c>
      <c r="P10" s="19" t="n">
        <v>0.126874430647962</v>
      </c>
      <c r="Q10" s="19" t="n">
        <v>0.104650710586131</v>
      </c>
      <c r="R10" s="19" t="n">
        <v>0.116167707053959</v>
      </c>
      <c r="S10" s="19" t="n">
        <v>0.132065361994928</v>
      </c>
      <c r="T10" s="19" t="n">
        <v>0.0848881571338478</v>
      </c>
      <c r="U10" s="19" t="n">
        <v>0.0687395799069252</v>
      </c>
      <c r="V10" s="19" t="n">
        <v>0.0810325261567106</v>
      </c>
      <c r="W10" s="19" t="n">
        <v>0.121769133991285</v>
      </c>
      <c r="X10" s="19" t="n">
        <v>0.0424220159599192</v>
      </c>
      <c r="Y10" s="19" t="n">
        <v>0.101777438263436</v>
      </c>
      <c r="Z10" s="19"/>
      <c r="AA10" s="19" t="n">
        <v>0.127814707933712</v>
      </c>
      <c r="AB10" s="19" t="n">
        <v>0.0835420409108283</v>
      </c>
      <c r="AC10" s="19" t="n">
        <v>0.138256842462234</v>
      </c>
      <c r="AD10" s="19" t="n">
        <v>0.105915707070607</v>
      </c>
      <c r="AE10" s="19"/>
      <c r="AF10" s="19" t="n">
        <v>0.229458670471095</v>
      </c>
      <c r="AG10" s="19" t="n">
        <v>0.0354434203957982</v>
      </c>
      <c r="AH10" s="19" t="n">
        <v>0.109898073420232</v>
      </c>
      <c r="AI10" s="19" t="n">
        <v>0.32532592609345</v>
      </c>
      <c r="AJ10" s="19" t="n">
        <v>0.123533920073206</v>
      </c>
      <c r="AK10" s="19" t="n">
        <v>0.144419508676496</v>
      </c>
      <c r="AL10" s="19" t="n">
        <v>0.190906304768782</v>
      </c>
      <c r="AM10" s="19" t="n">
        <v>0</v>
      </c>
      <c r="AN10" s="19" t="n">
        <v>0.158397737925498</v>
      </c>
      <c r="AO10" s="19" t="n">
        <v>0.136798478071809</v>
      </c>
      <c r="AP10" s="19" t="n">
        <v>0.234434849540183</v>
      </c>
      <c r="AQ10" s="19" t="n">
        <v>0.0552888049583799</v>
      </c>
      <c r="AR10" s="19" t="n">
        <v>0.226624161839408</v>
      </c>
      <c r="AS10" s="19" t="n">
        <v>0.214302612424606</v>
      </c>
      <c r="AT10" s="19" t="n">
        <v>0.296096190633258</v>
      </c>
      <c r="AU10" s="19" t="n">
        <v>0</v>
      </c>
      <c r="AV10" s="19" t="n">
        <v>0.423723826349258</v>
      </c>
      <c r="AW10" s="19" t="n">
        <v>0.705272611914786</v>
      </c>
      <c r="AX10" s="19" t="n">
        <v>0.22054873140016</v>
      </c>
    </row>
    <row r="11">
      <c r="B11" s="20" t="s">
        <v>112</v>
      </c>
      <c r="C11" s="19" t="n">
        <v>0.135038046408137</v>
      </c>
      <c r="D11" s="19" t="n">
        <v>0.218225860099636</v>
      </c>
      <c r="E11" s="19" t="n">
        <v>0.210876839054042</v>
      </c>
      <c r="F11" s="19" t="n">
        <v>0.119621156401668</v>
      </c>
      <c r="G11" s="19" t="n">
        <v>0.100977112338517</v>
      </c>
      <c r="H11" s="19" t="n">
        <v>0.10338677022067</v>
      </c>
      <c r="I11" s="19" t="n">
        <v>0.079953760031543</v>
      </c>
      <c r="J11" s="19"/>
      <c r="K11" s="19" t="n">
        <v>0.161455429339217</v>
      </c>
      <c r="L11" s="19" t="n">
        <v>0.109410418656171</v>
      </c>
      <c r="M11" s="19"/>
      <c r="N11" s="19" t="n">
        <v>0.152807675380503</v>
      </c>
      <c r="O11" s="19" t="n">
        <v>0.0881463464783819</v>
      </c>
      <c r="P11" s="19" t="n">
        <v>0.144474888205921</v>
      </c>
      <c r="Q11" s="19" t="n">
        <v>0.138066094384401</v>
      </c>
      <c r="R11" s="19" t="n">
        <v>0.150068641338633</v>
      </c>
      <c r="S11" s="19" t="n">
        <v>0.105001688527368</v>
      </c>
      <c r="T11" s="19" t="n">
        <v>0.12563879935427</v>
      </c>
      <c r="U11" s="19" t="n">
        <v>0.163016921780308</v>
      </c>
      <c r="V11" s="19" t="n">
        <v>0.177536873369223</v>
      </c>
      <c r="W11" s="19" t="n">
        <v>0.0963290569600429</v>
      </c>
      <c r="X11" s="19" t="n">
        <v>0.144519689307913</v>
      </c>
      <c r="Y11" s="19" t="n">
        <v>0.20930744877641</v>
      </c>
      <c r="Z11" s="19"/>
      <c r="AA11" s="19" t="n">
        <v>0.150645104374732</v>
      </c>
      <c r="AB11" s="19" t="n">
        <v>0.116440223004127</v>
      </c>
      <c r="AC11" s="19" t="n">
        <v>0.159015246330448</v>
      </c>
      <c r="AD11" s="19" t="n">
        <v>0.115938673404593</v>
      </c>
      <c r="AE11" s="19"/>
      <c r="AF11" s="19" t="n">
        <v>0.320017547433255</v>
      </c>
      <c r="AG11" s="19" t="n">
        <v>0.091277014611755</v>
      </c>
      <c r="AH11" s="19" t="n">
        <v>0.0769287619151908</v>
      </c>
      <c r="AI11" s="19" t="n">
        <v>0.176222178525331</v>
      </c>
      <c r="AJ11" s="19" t="n">
        <v>0.15582756877591</v>
      </c>
      <c r="AK11" s="19" t="n">
        <v>0.0601442767057749</v>
      </c>
      <c r="AL11" s="19" t="n">
        <v>0.180225322351527</v>
      </c>
      <c r="AM11" s="19" t="n">
        <v>0.534445761093102</v>
      </c>
      <c r="AN11" s="19" t="n">
        <v>0.174722878749366</v>
      </c>
      <c r="AO11" s="19" t="n">
        <v>0.152539669859689</v>
      </c>
      <c r="AP11" s="19" t="n">
        <v>0.335816158172417</v>
      </c>
      <c r="AQ11" s="19" t="n">
        <v>0.0997436680167347</v>
      </c>
      <c r="AR11" s="19" t="n">
        <v>0</v>
      </c>
      <c r="AS11" s="19" t="n">
        <v>0.289576375085231</v>
      </c>
      <c r="AT11" s="19" t="n">
        <v>0</v>
      </c>
      <c r="AU11" s="19" t="n">
        <v>0</v>
      </c>
      <c r="AV11" s="19" t="n">
        <v>0.159333969142837</v>
      </c>
      <c r="AW11" s="19" t="n">
        <v>0</v>
      </c>
      <c r="AX11" s="19" t="n">
        <v>0</v>
      </c>
    </row>
    <row r="12">
      <c r="B12" s="20" t="s">
        <v>113</v>
      </c>
      <c r="C12" s="19" t="n">
        <v>0.11290468269881</v>
      </c>
      <c r="D12" s="19" t="n">
        <v>0.145882548456138</v>
      </c>
      <c r="E12" s="19" t="n">
        <v>0.171034057247989</v>
      </c>
      <c r="F12" s="19" t="n">
        <v>0.122566758193507</v>
      </c>
      <c r="G12" s="19" t="n">
        <v>0.0800334086910708</v>
      </c>
      <c r="H12" s="19" t="n">
        <v>0.0907642290072601</v>
      </c>
      <c r="I12" s="19" t="n">
        <v>0.0776528962230896</v>
      </c>
      <c r="J12" s="19"/>
      <c r="K12" s="19" t="n">
        <v>0.10429118688766</v>
      </c>
      <c r="L12" s="19" t="n">
        <v>0.12141178436228</v>
      </c>
      <c r="M12" s="19"/>
      <c r="N12" s="19" t="n">
        <v>0.166368268244595</v>
      </c>
      <c r="O12" s="19" t="n">
        <v>0.0940091468557362</v>
      </c>
      <c r="P12" s="19" t="n">
        <v>0.087382793889553</v>
      </c>
      <c r="Q12" s="19" t="n">
        <v>0.0749719916873677</v>
      </c>
      <c r="R12" s="19" t="n">
        <v>0.106687202918184</v>
      </c>
      <c r="S12" s="19" t="n">
        <v>0.105328001826675</v>
      </c>
      <c r="T12" s="19" t="n">
        <v>0.121709234411269</v>
      </c>
      <c r="U12" s="19" t="n">
        <v>0.127692584956473</v>
      </c>
      <c r="V12" s="19" t="n">
        <v>0.107294565430112</v>
      </c>
      <c r="W12" s="19" t="n">
        <v>0.126864698297402</v>
      </c>
      <c r="X12" s="19" t="n">
        <v>0.0898395584740386</v>
      </c>
      <c r="Y12" s="19" t="n">
        <v>0.13921122674675</v>
      </c>
      <c r="Z12" s="19"/>
      <c r="AA12" s="19" t="n">
        <v>0.121051675864869</v>
      </c>
      <c r="AB12" s="19" t="n">
        <v>0.118041690981845</v>
      </c>
      <c r="AC12" s="19" t="n">
        <v>0.114122757452007</v>
      </c>
      <c r="AD12" s="19" t="n">
        <v>0.0986708799841132</v>
      </c>
      <c r="AE12" s="19"/>
      <c r="AF12" s="19" t="n">
        <v>0.111270648983511</v>
      </c>
      <c r="AG12" s="19" t="n">
        <v>0.0853225945760908</v>
      </c>
      <c r="AH12" s="19" t="n">
        <v>0.13611035675545</v>
      </c>
      <c r="AI12" s="19" t="n">
        <v>0.166553268098207</v>
      </c>
      <c r="AJ12" s="19" t="n">
        <v>0.351393441279908</v>
      </c>
      <c r="AK12" s="19" t="n">
        <v>0.107948990945103</v>
      </c>
      <c r="AL12" s="19" t="n">
        <v>0.134885584683946</v>
      </c>
      <c r="AM12" s="19" t="n">
        <v>0</v>
      </c>
      <c r="AN12" s="19" t="n">
        <v>0.0760521476575083</v>
      </c>
      <c r="AO12" s="19" t="n">
        <v>0.178724046632245</v>
      </c>
      <c r="AP12" s="19" t="n">
        <v>0</v>
      </c>
      <c r="AQ12" s="19" t="n">
        <v>0.0936840397303061</v>
      </c>
      <c r="AR12" s="19" t="n">
        <v>0</v>
      </c>
      <c r="AS12" s="19" t="n">
        <v>0.204517317280528</v>
      </c>
      <c r="AT12" s="19" t="n">
        <v>0</v>
      </c>
      <c r="AU12" s="19" t="n">
        <v>0</v>
      </c>
      <c r="AV12" s="19" t="n">
        <v>0.197100656412845</v>
      </c>
      <c r="AW12" s="19" t="n">
        <v>0</v>
      </c>
      <c r="AX12" s="19" t="n">
        <v>0</v>
      </c>
    </row>
    <row r="13">
      <c r="B13" s="20" t="s">
        <v>114</v>
      </c>
      <c r="C13" s="19" t="n">
        <v>0.217670774090297</v>
      </c>
      <c r="D13" s="19" t="n">
        <v>0.192079693387309</v>
      </c>
      <c r="E13" s="19" t="n">
        <v>0.157632592645981</v>
      </c>
      <c r="F13" s="19" t="n">
        <v>0.244603613244596</v>
      </c>
      <c r="G13" s="19" t="n">
        <v>0.239796569007433</v>
      </c>
      <c r="H13" s="19" t="n">
        <v>0.261570491125243</v>
      </c>
      <c r="I13" s="19" t="n">
        <v>0.214094470578815</v>
      </c>
      <c r="J13" s="19"/>
      <c r="K13" s="19" t="n">
        <v>0.196324987533818</v>
      </c>
      <c r="L13" s="19" t="n">
        <v>0.237730197300546</v>
      </c>
      <c r="M13" s="19"/>
      <c r="N13" s="19" t="n">
        <v>0.170365831439906</v>
      </c>
      <c r="O13" s="19" t="n">
        <v>0.278515800289104</v>
      </c>
      <c r="P13" s="19" t="n">
        <v>0.213942130454476</v>
      </c>
      <c r="Q13" s="19" t="n">
        <v>0.171064930621663</v>
      </c>
      <c r="R13" s="19" t="n">
        <v>0.281497848406946</v>
      </c>
      <c r="S13" s="19" t="n">
        <v>0.243935068741762</v>
      </c>
      <c r="T13" s="19" t="n">
        <v>0.217768677005046</v>
      </c>
      <c r="U13" s="19" t="n">
        <v>0.223766998718777</v>
      </c>
      <c r="V13" s="19" t="n">
        <v>0.210222936395315</v>
      </c>
      <c r="W13" s="19" t="n">
        <v>0.193684824443483</v>
      </c>
      <c r="X13" s="19" t="n">
        <v>0.200182747254901</v>
      </c>
      <c r="Y13" s="19" t="n">
        <v>0.21638066187297</v>
      </c>
      <c r="Z13" s="19"/>
      <c r="AA13" s="19" t="n">
        <v>0.227017730648509</v>
      </c>
      <c r="AB13" s="19" t="n">
        <v>0.25643958062148</v>
      </c>
      <c r="AC13" s="19" t="n">
        <v>0.207996514258798</v>
      </c>
      <c r="AD13" s="19" t="n">
        <v>0.179405871019848</v>
      </c>
      <c r="AE13" s="19"/>
      <c r="AF13" s="19" t="n">
        <v>0.173999917702132</v>
      </c>
      <c r="AG13" s="19" t="n">
        <v>0.236710148943701</v>
      </c>
      <c r="AH13" s="19" t="n">
        <v>0.210772431827638</v>
      </c>
      <c r="AI13" s="19" t="n">
        <v>0.122307645772277</v>
      </c>
      <c r="AJ13" s="19" t="n">
        <v>0.12785188327296</v>
      </c>
      <c r="AK13" s="19" t="n">
        <v>0.211703950229142</v>
      </c>
      <c r="AL13" s="19" t="n">
        <v>0.202271565272785</v>
      </c>
      <c r="AM13" s="19" t="n">
        <v>0</v>
      </c>
      <c r="AN13" s="19" t="n">
        <v>0.276988181512108</v>
      </c>
      <c r="AO13" s="19" t="n">
        <v>0.219807512055636</v>
      </c>
      <c r="AP13" s="19" t="n">
        <v>0.15166710174956</v>
      </c>
      <c r="AQ13" s="19" t="n">
        <v>0.246770251872288</v>
      </c>
      <c r="AR13" s="19" t="n">
        <v>0.387884698556588</v>
      </c>
      <c r="AS13" s="19" t="n">
        <v>0.182771815000437</v>
      </c>
      <c r="AT13" s="19" t="n">
        <v>0.389102592068026</v>
      </c>
      <c r="AU13" s="19" t="n">
        <v>0</v>
      </c>
      <c r="AV13" s="19" t="n">
        <v>0</v>
      </c>
      <c r="AW13" s="19" t="n">
        <v>0</v>
      </c>
      <c r="AX13" s="19" t="n">
        <v>0.259244151683178</v>
      </c>
    </row>
    <row r="14">
      <c r="B14" s="20" t="s">
        <v>115</v>
      </c>
      <c r="C14" s="19" t="n">
        <v>0.291710304046073</v>
      </c>
      <c r="D14" s="19" t="n">
        <v>0.144137588988025</v>
      </c>
      <c r="E14" s="19" t="n">
        <v>0.115963897115055</v>
      </c>
      <c r="F14" s="19" t="n">
        <v>0.239298828465965</v>
      </c>
      <c r="G14" s="19" t="n">
        <v>0.371593348521116</v>
      </c>
      <c r="H14" s="19" t="n">
        <v>0.376831306703106</v>
      </c>
      <c r="I14" s="19" t="n">
        <v>0.452287833590312</v>
      </c>
      <c r="J14" s="19"/>
      <c r="K14" s="19" t="n">
        <v>0.261473091973952</v>
      </c>
      <c r="L14" s="19" t="n">
        <v>0.321473273936048</v>
      </c>
      <c r="M14" s="19"/>
      <c r="N14" s="19" t="n">
        <v>0.173191340985563</v>
      </c>
      <c r="O14" s="19" t="n">
        <v>0.34334415524036</v>
      </c>
      <c r="P14" s="19" t="n">
        <v>0.286194912843451</v>
      </c>
      <c r="Q14" s="19" t="n">
        <v>0.356538788468871</v>
      </c>
      <c r="R14" s="19" t="n">
        <v>0.244588795929218</v>
      </c>
      <c r="S14" s="19" t="n">
        <v>0.274839045476254</v>
      </c>
      <c r="T14" s="19" t="n">
        <v>0.29616082960281</v>
      </c>
      <c r="U14" s="19" t="n">
        <v>0.295720744211849</v>
      </c>
      <c r="V14" s="19" t="n">
        <v>0.326117750841343</v>
      </c>
      <c r="W14" s="19" t="n">
        <v>0.323900154982587</v>
      </c>
      <c r="X14" s="19" t="n">
        <v>0.354501009396669</v>
      </c>
      <c r="Y14" s="19" t="n">
        <v>0.255515464749712</v>
      </c>
      <c r="Z14" s="19"/>
      <c r="AA14" s="19" t="n">
        <v>0.286878024289734</v>
      </c>
      <c r="AB14" s="19" t="n">
        <v>0.299621902137389</v>
      </c>
      <c r="AC14" s="19" t="n">
        <v>0.257979486757179</v>
      </c>
      <c r="AD14" s="19" t="n">
        <v>0.316103928903784</v>
      </c>
      <c r="AE14" s="19"/>
      <c r="AF14" s="19" t="n">
        <v>0.0687019082793845</v>
      </c>
      <c r="AG14" s="19" t="n">
        <v>0.409966813521508</v>
      </c>
      <c r="AH14" s="19" t="n">
        <v>0.385305610502516</v>
      </c>
      <c r="AI14" s="19" t="n">
        <v>0.0544014187149719</v>
      </c>
      <c r="AJ14" s="19" t="n">
        <v>0.065382185981322</v>
      </c>
      <c r="AK14" s="19" t="n">
        <v>0.274857721498669</v>
      </c>
      <c r="AL14" s="19" t="n">
        <v>0.171684919227087</v>
      </c>
      <c r="AM14" s="19" t="n">
        <v>0</v>
      </c>
      <c r="AN14" s="19" t="n">
        <v>0.204758948080559</v>
      </c>
      <c r="AO14" s="19" t="n">
        <v>0.213106585940083</v>
      </c>
      <c r="AP14" s="19" t="n">
        <v>0.1306309638403</v>
      </c>
      <c r="AQ14" s="19" t="n">
        <v>0.374955126578767</v>
      </c>
      <c r="AR14" s="19" t="n">
        <v>0.292322921540988</v>
      </c>
      <c r="AS14" s="19" t="n">
        <v>0.108831880209197</v>
      </c>
      <c r="AT14" s="19" t="n">
        <v>0</v>
      </c>
      <c r="AU14" s="19" t="n">
        <v>0.504380017574563</v>
      </c>
      <c r="AV14" s="19" t="n">
        <v>0</v>
      </c>
      <c r="AW14" s="19" t="n">
        <v>0.294727388085214</v>
      </c>
      <c r="AX14" s="19" t="n">
        <v>0.277914084528257</v>
      </c>
    </row>
    <row r="15">
      <c r="B15" s="20" t="s">
        <v>116</v>
      </c>
      <c r="C15" s="19" t="n">
        <v>0.0767953801408399</v>
      </c>
      <c r="D15" s="19" t="n">
        <v>0.0217285841873382</v>
      </c>
      <c r="E15" s="19" t="n">
        <v>0.0364318656187309</v>
      </c>
      <c r="F15" s="19" t="n">
        <v>0.0633296838096811</v>
      </c>
      <c r="G15" s="19" t="n">
        <v>0.0871714394779305</v>
      </c>
      <c r="H15" s="19" t="n">
        <v>0.0982374180085684</v>
      </c>
      <c r="I15" s="19" t="n">
        <v>0.133997522003385</v>
      </c>
      <c r="J15" s="19"/>
      <c r="K15" s="19" t="n">
        <v>0.0831399043397342</v>
      </c>
      <c r="L15" s="19" t="n">
        <v>0.0706832444439113</v>
      </c>
      <c r="M15" s="19"/>
      <c r="N15" s="19" t="n">
        <v>0.0526393504273228</v>
      </c>
      <c r="O15" s="19" t="n">
        <v>0.0910541661480972</v>
      </c>
      <c r="P15" s="19" t="n">
        <v>0.0917394801878407</v>
      </c>
      <c r="Q15" s="19" t="n">
        <v>0.0747147118866447</v>
      </c>
      <c r="R15" s="19" t="n">
        <v>0.0686999867583344</v>
      </c>
      <c r="S15" s="19" t="n">
        <v>0.0717158344701247</v>
      </c>
      <c r="T15" s="19" t="n">
        <v>0.0908682923079127</v>
      </c>
      <c r="U15" s="19" t="n">
        <v>0.0755846308866996</v>
      </c>
      <c r="V15" s="19" t="n">
        <v>0.0419599351532117</v>
      </c>
      <c r="W15" s="19" t="n">
        <v>0.103813044864109</v>
      </c>
      <c r="X15" s="19" t="n">
        <v>0.14800433570302</v>
      </c>
      <c r="Y15" s="19" t="n">
        <v>0.0193895914908917</v>
      </c>
      <c r="Z15" s="19"/>
      <c r="AA15" s="19" t="n">
        <v>0.0390499030697548</v>
      </c>
      <c r="AB15" s="19" t="n">
        <v>0.0824114634456325</v>
      </c>
      <c r="AC15" s="19" t="n">
        <v>0.0615204948700282</v>
      </c>
      <c r="AD15" s="19" t="n">
        <v>0.125353115711243</v>
      </c>
      <c r="AE15" s="19"/>
      <c r="AF15" s="19" t="n">
        <v>0.00763004234566808</v>
      </c>
      <c r="AG15" s="19" t="n">
        <v>0.119813813713274</v>
      </c>
      <c r="AH15" s="19" t="n">
        <v>0.0445682800340091</v>
      </c>
      <c r="AI15" s="19" t="n">
        <v>0.0105182606449607</v>
      </c>
      <c r="AJ15" s="19" t="n">
        <v>0.103116844349588</v>
      </c>
      <c r="AK15" s="19" t="n">
        <v>0.108746740128899</v>
      </c>
      <c r="AL15" s="19" t="n">
        <v>0.0208266670063327</v>
      </c>
      <c r="AM15" s="19" t="n">
        <v>0</v>
      </c>
      <c r="AN15" s="19" t="n">
        <v>0.0486742860370668</v>
      </c>
      <c r="AO15" s="19" t="n">
        <v>0.0374211130147541</v>
      </c>
      <c r="AP15" s="19" t="n">
        <v>0.0488189887400413</v>
      </c>
      <c r="AQ15" s="19" t="n">
        <v>0.0902614992704461</v>
      </c>
      <c r="AR15" s="19" t="n">
        <v>0.0931682180630158</v>
      </c>
      <c r="AS15" s="19" t="n">
        <v>0</v>
      </c>
      <c r="AT15" s="19" t="n">
        <v>0</v>
      </c>
      <c r="AU15" s="19" t="n">
        <v>0</v>
      </c>
      <c r="AV15" s="19" t="n">
        <v>0</v>
      </c>
      <c r="AW15" s="19" t="n">
        <v>0</v>
      </c>
      <c r="AX15" s="19" t="n">
        <v>0</v>
      </c>
    </row>
    <row r="16">
      <c r="B16" s="20" t="s">
        <v>77</v>
      </c>
      <c r="C16" s="21" t="n">
        <v>0.0151519081293908</v>
      </c>
      <c r="D16" s="21" t="n">
        <v>0.027607324169672</v>
      </c>
      <c r="E16" s="21" t="n">
        <v>0.00891284730923049</v>
      </c>
      <c r="F16" s="21" t="n">
        <v>0.00512489448933432</v>
      </c>
      <c r="G16" s="21" t="n">
        <v>0.00579675625111558</v>
      </c>
      <c r="H16" s="21" t="n">
        <v>0.0325404586852244</v>
      </c>
      <c r="I16" s="21" t="n">
        <v>0.0160694356107337</v>
      </c>
      <c r="J16" s="21"/>
      <c r="K16" s="21" t="n">
        <v>0.0143126790385737</v>
      </c>
      <c r="L16" s="21" t="n">
        <v>0.0159847683253399</v>
      </c>
      <c r="M16" s="21"/>
      <c r="N16" s="21" t="n">
        <v>0.0205329092237876</v>
      </c>
      <c r="O16" s="21" t="n">
        <v>0.0110231903482748</v>
      </c>
      <c r="P16" s="21" t="n">
        <v>0.0183638758148967</v>
      </c>
      <c r="Q16" s="21" t="n">
        <v>0.0260041768767443</v>
      </c>
      <c r="R16" s="21" t="n">
        <v>0</v>
      </c>
      <c r="S16" s="21" t="n">
        <v>0.00989940265452624</v>
      </c>
      <c r="T16" s="21" t="n">
        <v>0.0277498218735967</v>
      </c>
      <c r="U16" s="21" t="n">
        <v>0.0224289390107446</v>
      </c>
      <c r="V16" s="21" t="n">
        <v>0.0181999550889083</v>
      </c>
      <c r="W16" s="21" t="n">
        <v>0.0114233687904595</v>
      </c>
      <c r="X16" s="21" t="n">
        <v>0</v>
      </c>
      <c r="Y16" s="21" t="n">
        <v>0</v>
      </c>
      <c r="Z16" s="21"/>
      <c r="AA16" s="21" t="n">
        <v>0.0157399370911907</v>
      </c>
      <c r="AB16" s="21" t="n">
        <v>0.0181349751159492</v>
      </c>
      <c r="AC16" s="21" t="n">
        <v>0.0073545595908325</v>
      </c>
      <c r="AD16" s="21" t="n">
        <v>0.0124455112858581</v>
      </c>
      <c r="AE16" s="21"/>
      <c r="AF16" s="21" t="n">
        <v>0</v>
      </c>
      <c r="AG16" s="21" t="n">
        <v>0.0156375617407887</v>
      </c>
      <c r="AH16" s="21" t="n">
        <v>0.0139576285801077</v>
      </c>
      <c r="AI16" s="21" t="n">
        <v>0</v>
      </c>
      <c r="AJ16" s="21" t="n">
        <v>0.0472893428516192</v>
      </c>
      <c r="AK16" s="21" t="n">
        <v>0.0134624647042413</v>
      </c>
      <c r="AL16" s="21" t="n">
        <v>0.028412053284187</v>
      </c>
      <c r="AM16" s="21" t="n">
        <v>0</v>
      </c>
      <c r="AN16" s="21" t="n">
        <v>0</v>
      </c>
      <c r="AO16" s="21" t="n">
        <v>0.0179933582319158</v>
      </c>
      <c r="AP16" s="21" t="n">
        <v>0.0259638930349957</v>
      </c>
      <c r="AQ16" s="21" t="n">
        <v>0.0261168531864926</v>
      </c>
      <c r="AR16" s="21" t="n">
        <v>0</v>
      </c>
      <c r="AS16" s="21" t="n">
        <v>0</v>
      </c>
      <c r="AT16" s="21" t="n">
        <v>0</v>
      </c>
      <c r="AU16" s="21" t="n">
        <v>0</v>
      </c>
      <c r="AV16" s="21" t="n">
        <v>0</v>
      </c>
      <c r="AW16" s="21" t="n">
        <v>0</v>
      </c>
      <c r="AX16" s="21" t="n">
        <v>0</v>
      </c>
    </row>
    <row r="17">
      <c r="B17" s="18"/>
    </row>
    <row r="18">
      <c r="B18" t="s">
        <v>80</v>
      </c>
    </row>
    <row r="19">
      <c r="B19" t="s">
        <v>81</v>
      </c>
    </row>
    <row r="21">
      <c r="B21" s="9" t="str">
        <f>=HYPERLINK("#'Contents'!A1", "Return to Contents")</f>
      </c>
    </row>
  </sheetData>
  <mergeCells count="6">
    <mergeCell ref="D5:I5"/>
    <mergeCell ref="K5:L5"/>
    <mergeCell ref="N5:Y5"/>
    <mergeCell ref="AA5:AD5"/>
    <mergeCell ref="AF5:AX5"/>
    <mergeCell ref="D2:AU2"/>
  </mergeCells>
  <pageMargins left="0.7" right="0.7" top="0.75" bottom="0.75" header="0.3" footer="0.3"/>
  <pageSetup paperSize="9" orientation="portrait" horizontalDpi="300" verticalDpi="300" r:id="rId2"/>
  <drawing r:id="rId1"/>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10.71" hidden="0" customWidth="1"/>
    <col min="8" max="8" width="10.71" hidden="0" customWidth="1"/>
    <col min="9" max="9" width="10.71" hidden="0" customWidth="1"/>
    <col min="10" max="10" width="2.2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10.71" hidden="0" customWidth="1"/>
    <col min="19" max="19" width="10.71" hidden="0" customWidth="1"/>
    <col min="20" max="20" width="10.71" hidden="0" customWidth="1"/>
    <col min="21" max="21" width="10.71" hidden="0" customWidth="1"/>
    <col min="22" max="22" width="10.71" hidden="0" customWidth="1"/>
    <col min="23" max="23" width="10.71" hidden="0" customWidth="1"/>
    <col min="24" max="24" width="10.71" hidden="0" customWidth="1"/>
    <col min="25" max="25" width="10.71" hidden="0" customWidth="1"/>
    <col min="26" max="26" width="2.2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10.71" hidden="0" customWidth="1"/>
    <col min="34" max="34" width="10.71" hidden="0" customWidth="1"/>
    <col min="35" max="35" width="10.7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10.71" hidden="0" customWidth="1"/>
    <col min="44" max="44" width="10.71" hidden="0" customWidth="1"/>
    <col min="45" max="45" width="10.71" hidden="0" customWidth="1"/>
    <col min="46" max="46" width="10.71" hidden="0" customWidth="1"/>
    <col min="47" max="47" width="10.71" hidden="0" customWidth="1"/>
    <col min="48" max="48" width="10.71" hidden="0" customWidth="1"/>
    <col min="49" max="49" width="10.71" hidden="0" customWidth="1"/>
    <col min="50" max="50" width="10.71" hidden="0" customWidth="1"/>
    <col min="51" max="51" width="2.21" hidden="0" customWidth="1"/>
  </cols>
  <sheetData>
    <row r="2" ht="40" customHeight="1">
      <c r="D2" s="16" t="s">
        <v>123</v>
      </c>
    </row>
    <row r="5" ht="30" customHeight="1">
      <c r="B5" s="17"/>
      <c r="C5" s="17"/>
      <c r="D5" s="17" t="s">
        <v>62</v>
      </c>
      <c r="E5" s="17"/>
      <c r="F5" s="17"/>
      <c r="G5" s="17"/>
      <c r="H5" s="17"/>
      <c r="I5" s="17"/>
      <c r="J5" s="17"/>
      <c r="K5" s="17" t="s">
        <v>63</v>
      </c>
      <c r="L5" s="17"/>
      <c r="M5" s="17"/>
      <c r="N5" s="17" t="s">
        <v>64</v>
      </c>
      <c r="O5" s="17"/>
      <c r="P5" s="17"/>
      <c r="Q5" s="17"/>
      <c r="R5" s="17"/>
      <c r="S5" s="17"/>
      <c r="T5" s="17"/>
      <c r="U5" s="17"/>
      <c r="V5" s="17"/>
      <c r="W5" s="17"/>
      <c r="X5" s="17"/>
      <c r="Y5" s="17"/>
      <c r="Z5" s="17"/>
      <c r="AA5" s="17" t="s">
        <v>65</v>
      </c>
      <c r="AB5" s="17"/>
      <c r="AC5" s="17"/>
      <c r="AD5" s="17"/>
      <c r="AE5" s="17"/>
      <c r="AF5" s="17" t="s">
        <v>66</v>
      </c>
      <c r="AG5" s="17"/>
      <c r="AH5" s="17"/>
      <c r="AI5" s="17"/>
      <c r="AJ5" s="17"/>
      <c r="AK5" s="17"/>
      <c r="AL5" s="17"/>
      <c r="AM5" s="17"/>
      <c r="AN5" s="17"/>
      <c r="AO5" s="17"/>
      <c r="AP5" s="17"/>
      <c r="AQ5" s="17"/>
      <c r="AR5" s="17"/>
      <c r="AS5" s="17"/>
      <c r="AT5" s="17"/>
      <c r="AU5" s="17"/>
      <c r="AV5" s="17"/>
      <c r="AW5" s="17"/>
      <c r="AX5" s="17"/>
    </row>
    <row r="6">
      <c r="B6" t="s">
        <v>15</v>
      </c>
      <c r="C6" s="10" t="s">
        <v>16</v>
      </c>
      <c r="D6" s="13" t="s">
        <v>17</v>
      </c>
      <c r="E6" s="13" t="s">
        <v>18</v>
      </c>
      <c r="F6" s="13" t="s">
        <v>19</v>
      </c>
      <c r="G6" s="13" t="s">
        <v>20</v>
      </c>
      <c r="H6" s="13" t="s">
        <v>21</v>
      </c>
      <c r="I6" s="13" t="s">
        <v>22</v>
      </c>
      <c r="K6" s="13" t="s">
        <v>25</v>
      </c>
      <c r="L6" s="13" t="s">
        <v>26</v>
      </c>
      <c r="N6" s="13" t="s">
        <v>27</v>
      </c>
      <c r="O6" s="13" t="s">
        <v>28</v>
      </c>
      <c r="P6" s="13" t="s">
        <v>29</v>
      </c>
      <c r="Q6" s="13" t="s">
        <v>30</v>
      </c>
      <c r="R6" s="13" t="s">
        <v>31</v>
      </c>
      <c r="S6" s="13" t="s">
        <v>32</v>
      </c>
      <c r="T6" s="13" t="s">
        <v>33</v>
      </c>
      <c r="U6" s="13" t="s">
        <v>34</v>
      </c>
      <c r="V6" s="13" t="s">
        <v>35</v>
      </c>
      <c r="W6" s="13" t="s">
        <v>36</v>
      </c>
      <c r="X6" s="13" t="s">
        <v>37</v>
      </c>
      <c r="Y6" s="13" t="s">
        <v>38</v>
      </c>
      <c r="AA6" s="13" t="s">
        <v>39</v>
      </c>
      <c r="AB6" s="13" t="s">
        <v>40</v>
      </c>
      <c r="AC6" s="13" t="s">
        <v>41</v>
      </c>
      <c r="AD6" s="13" t="s">
        <v>42</v>
      </c>
      <c r="AF6" s="13" t="s">
        <v>43</v>
      </c>
      <c r="AG6" s="13" t="s">
        <v>44</v>
      </c>
      <c r="AH6" s="13" t="s">
        <v>45</v>
      </c>
      <c r="AI6" s="13" t="s">
        <v>46</v>
      </c>
      <c r="AJ6" s="13" t="s">
        <v>47</v>
      </c>
      <c r="AK6" s="13" t="s">
        <v>48</v>
      </c>
      <c r="AL6" s="13" t="s">
        <v>49</v>
      </c>
      <c r="AM6" s="13" t="s">
        <v>50</v>
      </c>
      <c r="AN6" s="13" t="s">
        <v>51</v>
      </c>
      <c r="AO6" s="13" t="s">
        <v>52</v>
      </c>
      <c r="AP6" s="13" t="s">
        <v>53</v>
      </c>
      <c r="AQ6" s="13" t="s">
        <v>54</v>
      </c>
      <c r="AR6" s="13" t="s">
        <v>55</v>
      </c>
      <c r="AS6" s="13" t="s">
        <v>56</v>
      </c>
      <c r="AT6" s="13" t="s">
        <v>57</v>
      </c>
      <c r="AU6" s="13" t="s">
        <v>58</v>
      </c>
      <c r="AV6" s="13" t="s">
        <v>59</v>
      </c>
      <c r="AW6" s="13" t="s">
        <v>60</v>
      </c>
      <c r="AX6" s="13" t="s">
        <v>61</v>
      </c>
    </row>
    <row r="7" ht="30" customHeight="1">
      <c r="B7" s="11" t="s">
        <v>23</v>
      </c>
      <c r="C7" s="11" t="n">
        <v>2053</v>
      </c>
      <c r="D7" s="11" t="n">
        <v>282</v>
      </c>
      <c r="E7" s="11" t="n">
        <v>347</v>
      </c>
      <c r="F7" s="11" t="n">
        <v>347</v>
      </c>
      <c r="G7" s="11" t="n">
        <v>347</v>
      </c>
      <c r="H7" s="11" t="n">
        <v>295</v>
      </c>
      <c r="I7" s="11" t="n">
        <v>435</v>
      </c>
      <c r="J7" s="11"/>
      <c r="K7" s="11" t="n">
        <v>1018</v>
      </c>
      <c r="L7" s="11" t="n">
        <v>1034</v>
      </c>
      <c r="M7" s="11"/>
      <c r="N7" s="11" t="n">
        <v>284</v>
      </c>
      <c r="O7" s="11" t="n">
        <v>278</v>
      </c>
      <c r="P7" s="11" t="n">
        <v>169</v>
      </c>
      <c r="Q7" s="11" t="n">
        <v>188</v>
      </c>
      <c r="R7" s="11" t="n">
        <v>160</v>
      </c>
      <c r="S7" s="11" t="n">
        <v>187</v>
      </c>
      <c r="T7" s="11" t="n">
        <v>166</v>
      </c>
      <c r="U7" s="11" t="n">
        <v>87</v>
      </c>
      <c r="V7" s="11" t="n">
        <v>211</v>
      </c>
      <c r="W7" s="11" t="n">
        <v>174</v>
      </c>
      <c r="X7" s="11" t="n">
        <v>98</v>
      </c>
      <c r="Y7" s="11" t="n">
        <v>51</v>
      </c>
      <c r="Z7" s="11"/>
      <c r="AA7" s="11" t="n">
        <v>570</v>
      </c>
      <c r="AB7" s="11" t="n">
        <v>547</v>
      </c>
      <c r="AC7" s="11" t="n">
        <v>406</v>
      </c>
      <c r="AD7" s="11" t="n">
        <v>517</v>
      </c>
      <c r="AE7" s="11"/>
      <c r="AF7" s="11" t="n">
        <v>148</v>
      </c>
      <c r="AG7" s="11" t="n">
        <v>872</v>
      </c>
      <c r="AH7" s="11" t="n">
        <v>132</v>
      </c>
      <c r="AI7" s="11" t="n">
        <v>108</v>
      </c>
      <c r="AJ7" s="11" t="n">
        <v>65</v>
      </c>
      <c r="AK7" s="11" t="n">
        <v>65</v>
      </c>
      <c r="AL7" s="11" t="n">
        <v>139</v>
      </c>
      <c r="AM7" s="11" t="n">
        <v>2</v>
      </c>
      <c r="AN7" s="11" t="n">
        <v>139</v>
      </c>
      <c r="AO7" s="11" t="n">
        <v>159</v>
      </c>
      <c r="AP7" s="11" t="n">
        <v>39</v>
      </c>
      <c r="AQ7" s="11" t="n">
        <v>148</v>
      </c>
      <c r="AR7" s="11" t="n">
        <v>10</v>
      </c>
      <c r="AS7" s="11" t="n">
        <v>10</v>
      </c>
      <c r="AT7" s="11" t="n">
        <v>3</v>
      </c>
      <c r="AU7" s="11" t="n">
        <v>2</v>
      </c>
      <c r="AV7" s="11" t="n">
        <v>5</v>
      </c>
      <c r="AW7" s="11" t="n">
        <v>3</v>
      </c>
      <c r="AX7" s="11" t="n">
        <v>4</v>
      </c>
    </row>
    <row r="8" ht="30" customHeight="1">
      <c r="B8" s="12" t="s">
        <v>24</v>
      </c>
      <c r="C8" s="12" t="n">
        <v>2053</v>
      </c>
      <c r="D8" s="12" t="n">
        <v>284</v>
      </c>
      <c r="E8" s="12" t="n">
        <v>350</v>
      </c>
      <c r="F8" s="12" t="n">
        <v>349</v>
      </c>
      <c r="G8" s="12" t="n">
        <v>350</v>
      </c>
      <c r="H8" s="12" t="n">
        <v>289</v>
      </c>
      <c r="I8" s="12" t="n">
        <v>431</v>
      </c>
      <c r="J8" s="12"/>
      <c r="K8" s="12" t="n">
        <v>1013</v>
      </c>
      <c r="L8" s="12" t="n">
        <v>1039</v>
      </c>
      <c r="M8" s="12"/>
      <c r="N8" s="12" t="n">
        <v>287</v>
      </c>
      <c r="O8" s="12" t="n">
        <v>267</v>
      </c>
      <c r="P8" s="12" t="n">
        <v>164</v>
      </c>
      <c r="Q8" s="12" t="n">
        <v>185</v>
      </c>
      <c r="R8" s="12" t="n">
        <v>144</v>
      </c>
      <c r="S8" s="12" t="n">
        <v>185</v>
      </c>
      <c r="T8" s="12" t="n">
        <v>164</v>
      </c>
      <c r="U8" s="12" t="n">
        <v>82</v>
      </c>
      <c r="V8" s="12" t="n">
        <v>226</v>
      </c>
      <c r="W8" s="12" t="n">
        <v>185</v>
      </c>
      <c r="X8" s="12" t="n">
        <v>103</v>
      </c>
      <c r="Y8" s="12" t="n">
        <v>61</v>
      </c>
      <c r="Z8" s="12"/>
      <c r="AA8" s="12" t="n">
        <v>551</v>
      </c>
      <c r="AB8" s="12" t="n">
        <v>530</v>
      </c>
      <c r="AC8" s="12" t="n">
        <v>449</v>
      </c>
      <c r="AD8" s="12" t="n">
        <v>510</v>
      </c>
      <c r="AE8" s="12"/>
      <c r="AF8" s="12" t="n">
        <v>150</v>
      </c>
      <c r="AG8" s="12" t="n">
        <v>866</v>
      </c>
      <c r="AH8" s="12" t="n">
        <v>133</v>
      </c>
      <c r="AI8" s="12" t="n">
        <v>107</v>
      </c>
      <c r="AJ8" s="12" t="n">
        <v>66</v>
      </c>
      <c r="AK8" s="12" t="n">
        <v>64</v>
      </c>
      <c r="AL8" s="12" t="n">
        <v>140</v>
      </c>
      <c r="AM8" s="12" t="n">
        <v>2</v>
      </c>
      <c r="AN8" s="12" t="n">
        <v>140</v>
      </c>
      <c r="AO8" s="12" t="n">
        <v>160</v>
      </c>
      <c r="AP8" s="12" t="n">
        <v>39</v>
      </c>
      <c r="AQ8" s="12" t="n">
        <v>149</v>
      </c>
      <c r="AR8" s="12" t="n">
        <v>10</v>
      </c>
      <c r="AS8" s="12" t="n">
        <v>11</v>
      </c>
      <c r="AT8" s="12" t="n">
        <v>3</v>
      </c>
      <c r="AU8" s="12" t="n">
        <v>2</v>
      </c>
      <c r="AV8" s="12" t="n">
        <v>5</v>
      </c>
      <c r="AW8" s="12" t="n">
        <v>3</v>
      </c>
      <c r="AX8" s="12" t="n">
        <v>3</v>
      </c>
    </row>
    <row r="9">
      <c r="B9" s="20" t="s">
        <v>118</v>
      </c>
      <c r="C9" s="19" t="n">
        <v>0.242422771722482</v>
      </c>
      <c r="D9" s="19" t="n">
        <v>0.19054328787007</v>
      </c>
      <c r="E9" s="19" t="n">
        <v>0.20204952988172</v>
      </c>
      <c r="F9" s="19" t="n">
        <v>0.258202988538879</v>
      </c>
      <c r="G9" s="19" t="n">
        <v>0.311273591219013</v>
      </c>
      <c r="H9" s="19" t="n">
        <v>0.273015670191943</v>
      </c>
      <c r="I9" s="19" t="n">
        <v>0.22020700366309</v>
      </c>
      <c r="J9" s="19"/>
      <c r="K9" s="19" t="n">
        <v>0.219732795485951</v>
      </c>
      <c r="L9" s="19" t="n">
        <v>0.264779527456019</v>
      </c>
      <c r="M9" s="19"/>
      <c r="N9" s="19" t="n">
        <v>0.220522629791365</v>
      </c>
      <c r="O9" s="19" t="n">
        <v>0.204803060338462</v>
      </c>
      <c r="P9" s="19" t="n">
        <v>0.252593305848044</v>
      </c>
      <c r="Q9" s="19" t="n">
        <v>0.200955920951563</v>
      </c>
      <c r="R9" s="19" t="n">
        <v>0.322071297790028</v>
      </c>
      <c r="S9" s="19" t="n">
        <v>0.201360793646542</v>
      </c>
      <c r="T9" s="19" t="n">
        <v>0.219884460546602</v>
      </c>
      <c r="U9" s="19" t="n">
        <v>0.319454649194724</v>
      </c>
      <c r="V9" s="19" t="n">
        <v>0.19848504420852</v>
      </c>
      <c r="W9" s="19" t="n">
        <v>0.301558846475219</v>
      </c>
      <c r="X9" s="19" t="n">
        <v>0.365224465057895</v>
      </c>
      <c r="Y9" s="19" t="n">
        <v>0.278230973932504</v>
      </c>
      <c r="Z9" s="19"/>
      <c r="AA9" s="19" t="n">
        <v>0.189284802009404</v>
      </c>
      <c r="AB9" s="19" t="n">
        <v>0.261305661050239</v>
      </c>
      <c r="AC9" s="19" t="n">
        <v>0.226416463438259</v>
      </c>
      <c r="AD9" s="19" t="n">
        <v>0.292783796020444</v>
      </c>
      <c r="AE9" s="19"/>
      <c r="AF9" s="19" t="n">
        <v>0.158240394374335</v>
      </c>
      <c r="AG9" s="19" t="n">
        <v>0.241493958735827</v>
      </c>
      <c r="AH9" s="19" t="n">
        <v>0.308281287081343</v>
      </c>
      <c r="AI9" s="19" t="n">
        <v>0.118340007106834</v>
      </c>
      <c r="AJ9" s="19" t="n">
        <v>0.274083543090977</v>
      </c>
      <c r="AK9" s="19" t="n">
        <v>0.271049083745203</v>
      </c>
      <c r="AL9" s="19" t="n">
        <v>0.243956530822217</v>
      </c>
      <c r="AM9" s="19" t="n">
        <v>0</v>
      </c>
      <c r="AN9" s="19" t="n">
        <v>0.276945407248814</v>
      </c>
      <c r="AO9" s="19" t="n">
        <v>0.249976259797014</v>
      </c>
      <c r="AP9" s="19" t="n">
        <v>0.207116009826276</v>
      </c>
      <c r="AQ9" s="19" t="n">
        <v>0.323190055791854</v>
      </c>
      <c r="AR9" s="19" t="n">
        <v>0.286588322280892</v>
      </c>
      <c r="AS9" s="19" t="n">
        <v>0</v>
      </c>
      <c r="AT9" s="19" t="n">
        <v>0.296096190633258</v>
      </c>
      <c r="AU9" s="19" t="n">
        <v>0.504380017574563</v>
      </c>
      <c r="AV9" s="19" t="n">
        <v>0</v>
      </c>
      <c r="AW9" s="19" t="n">
        <v>0.323798654447605</v>
      </c>
      <c r="AX9" s="19" t="n">
        <v>0.259244151683178</v>
      </c>
    </row>
    <row r="10">
      <c r="B10" s="20" t="s">
        <v>119</v>
      </c>
      <c r="C10" s="19" t="n">
        <v>0.205102559132216</v>
      </c>
      <c r="D10" s="19" t="n">
        <v>0.194823910562099</v>
      </c>
      <c r="E10" s="19" t="n">
        <v>0.228455501886745</v>
      </c>
      <c r="F10" s="19" t="n">
        <v>0.220393910520694</v>
      </c>
      <c r="G10" s="19" t="n">
        <v>0.226465561776079</v>
      </c>
      <c r="H10" s="19" t="n">
        <v>0.213850856200977</v>
      </c>
      <c r="I10" s="19" t="n">
        <v>0.157299378022318</v>
      </c>
      <c r="J10" s="19"/>
      <c r="K10" s="19" t="n">
        <v>0.199581686078188</v>
      </c>
      <c r="L10" s="19" t="n">
        <v>0.209720167912818</v>
      </c>
      <c r="M10" s="19"/>
      <c r="N10" s="19" t="n">
        <v>0.177921780462623</v>
      </c>
      <c r="O10" s="19" t="n">
        <v>0.273615233322967</v>
      </c>
      <c r="P10" s="19" t="n">
        <v>0.176347174884686</v>
      </c>
      <c r="Q10" s="19" t="n">
        <v>0.183431056417779</v>
      </c>
      <c r="R10" s="19" t="n">
        <v>0.186603759043106</v>
      </c>
      <c r="S10" s="19" t="n">
        <v>0.250913226587263</v>
      </c>
      <c r="T10" s="19" t="n">
        <v>0.22333828342753</v>
      </c>
      <c r="U10" s="19" t="n">
        <v>0.186426792961247</v>
      </c>
      <c r="V10" s="19" t="n">
        <v>0.257506559938977</v>
      </c>
      <c r="W10" s="19" t="n">
        <v>0.143837504572596</v>
      </c>
      <c r="X10" s="19" t="n">
        <v>0.164744451253461</v>
      </c>
      <c r="Y10" s="19" t="n">
        <v>0.116735834824805</v>
      </c>
      <c r="Z10" s="19"/>
      <c r="AA10" s="19" t="n">
        <v>0.169498087438122</v>
      </c>
      <c r="AB10" s="19" t="n">
        <v>0.213717936308524</v>
      </c>
      <c r="AC10" s="19" t="n">
        <v>0.23046594959266</v>
      </c>
      <c r="AD10" s="19" t="n">
        <v>0.213524244966717</v>
      </c>
      <c r="AE10" s="19"/>
      <c r="AF10" s="19" t="n">
        <v>0.229491466930798</v>
      </c>
      <c r="AG10" s="19" t="n">
        <v>0.189578276535209</v>
      </c>
      <c r="AH10" s="19" t="n">
        <v>0.216825511256849</v>
      </c>
      <c r="AI10" s="19" t="n">
        <v>0.19902511753012</v>
      </c>
      <c r="AJ10" s="19" t="n">
        <v>0.151410172538747</v>
      </c>
      <c r="AK10" s="19" t="n">
        <v>0.138330287986581</v>
      </c>
      <c r="AL10" s="19" t="n">
        <v>0.221615872071278</v>
      </c>
      <c r="AM10" s="19" t="n">
        <v>0</v>
      </c>
      <c r="AN10" s="19" t="n">
        <v>0.245779411311224</v>
      </c>
      <c r="AO10" s="19" t="n">
        <v>0.241755315439819</v>
      </c>
      <c r="AP10" s="19" t="n">
        <v>0.136396780564632</v>
      </c>
      <c r="AQ10" s="19" t="n">
        <v>0.233069414082202</v>
      </c>
      <c r="AR10" s="19" t="n">
        <v>0.198437255298282</v>
      </c>
      <c r="AS10" s="19" t="n">
        <v>0.607658097493967</v>
      </c>
      <c r="AT10" s="19" t="n">
        <v>0</v>
      </c>
      <c r="AU10" s="19" t="n">
        <v>0</v>
      </c>
      <c r="AV10" s="19" t="n">
        <v>0.195491110655052</v>
      </c>
      <c r="AW10" s="19" t="n">
        <v>0</v>
      </c>
      <c r="AX10" s="19" t="n">
        <v>0</v>
      </c>
    </row>
    <row r="11">
      <c r="B11" s="20" t="s">
        <v>120</v>
      </c>
      <c r="C11" s="19" t="n">
        <v>0.298583310466787</v>
      </c>
      <c r="D11" s="19" t="n">
        <v>0.193801613633982</v>
      </c>
      <c r="E11" s="19" t="n">
        <v>0.193151590542433</v>
      </c>
      <c r="F11" s="19" t="n">
        <v>0.244139660410674</v>
      </c>
      <c r="G11" s="19" t="n">
        <v>0.256614382901569</v>
      </c>
      <c r="H11" s="19" t="n">
        <v>0.404856161107809</v>
      </c>
      <c r="I11" s="19" t="n">
        <v>0.460254221723621</v>
      </c>
      <c r="J11" s="19"/>
      <c r="K11" s="19" t="n">
        <v>0.317779621546396</v>
      </c>
      <c r="L11" s="19" t="n">
        <v>0.280153894607535</v>
      </c>
      <c r="M11" s="19"/>
      <c r="N11" s="19" t="n">
        <v>0.245535178674301</v>
      </c>
      <c r="O11" s="19" t="n">
        <v>0.321470021280405</v>
      </c>
      <c r="P11" s="19" t="n">
        <v>0.297918118493222</v>
      </c>
      <c r="Q11" s="19" t="n">
        <v>0.364695227979981</v>
      </c>
      <c r="R11" s="19" t="n">
        <v>0.292073945620043</v>
      </c>
      <c r="S11" s="19" t="n">
        <v>0.238622470522763</v>
      </c>
      <c r="T11" s="19" t="n">
        <v>0.289114139964923</v>
      </c>
      <c r="U11" s="19" t="n">
        <v>0.320305845597534</v>
      </c>
      <c r="V11" s="19" t="n">
        <v>0.308597819720636</v>
      </c>
      <c r="W11" s="19" t="n">
        <v>0.351551353087756</v>
      </c>
      <c r="X11" s="19" t="n">
        <v>0.306770979160082</v>
      </c>
      <c r="Y11" s="19" t="n">
        <v>0.231246299690207</v>
      </c>
      <c r="Z11" s="19"/>
      <c r="AA11" s="19" t="n">
        <v>0.327975906583182</v>
      </c>
      <c r="AB11" s="19" t="n">
        <v>0.327422567976162</v>
      </c>
      <c r="AC11" s="19" t="n">
        <v>0.273463512850224</v>
      </c>
      <c r="AD11" s="19" t="n">
        <v>0.256683953239958</v>
      </c>
      <c r="AE11" s="19"/>
      <c r="AF11" s="19" t="n">
        <v>0.230976584184572</v>
      </c>
      <c r="AG11" s="19" t="n">
        <v>0.4102707524329</v>
      </c>
      <c r="AH11" s="19" t="n">
        <v>0.285614445256183</v>
      </c>
      <c r="AI11" s="19" t="n">
        <v>0.146660715813901</v>
      </c>
      <c r="AJ11" s="19" t="n">
        <v>0.258943986657043</v>
      </c>
      <c r="AK11" s="19" t="n">
        <v>0.191260534673039</v>
      </c>
      <c r="AL11" s="19" t="n">
        <v>0.163271964612665</v>
      </c>
      <c r="AM11" s="19" t="n">
        <v>0.465554238906898</v>
      </c>
      <c r="AN11" s="19" t="n">
        <v>0.235409568194557</v>
      </c>
      <c r="AO11" s="19" t="n">
        <v>0.205400926300737</v>
      </c>
      <c r="AP11" s="19" t="n">
        <v>0.148865889105645</v>
      </c>
      <c r="AQ11" s="19" t="n">
        <v>0.27473745334737</v>
      </c>
      <c r="AR11" s="19" t="n">
        <v>0.093885666242706</v>
      </c>
      <c r="AS11" s="19" t="n">
        <v>0</v>
      </c>
      <c r="AT11" s="19" t="n">
        <v>0</v>
      </c>
      <c r="AU11" s="19" t="n">
        <v>0.495619982425437</v>
      </c>
      <c r="AV11" s="19" t="n">
        <v>0</v>
      </c>
      <c r="AW11" s="19" t="n">
        <v>0.294727388085214</v>
      </c>
      <c r="AX11" s="19" t="n">
        <v>0.277914084528257</v>
      </c>
    </row>
    <row r="12">
      <c r="B12" s="20" t="s">
        <v>121</v>
      </c>
      <c r="C12" s="19" t="n">
        <v>0.130860347407176</v>
      </c>
      <c r="D12" s="19" t="n">
        <v>0.216315355725582</v>
      </c>
      <c r="E12" s="19" t="n">
        <v>0.205971368406043</v>
      </c>
      <c r="F12" s="19" t="n">
        <v>0.146233260037357</v>
      </c>
      <c r="G12" s="19" t="n">
        <v>0.108227075258921</v>
      </c>
      <c r="H12" s="19" t="n">
        <v>0.0488061291996082</v>
      </c>
      <c r="I12" s="19" t="n">
        <v>0.0744492193743994</v>
      </c>
      <c r="J12" s="19"/>
      <c r="K12" s="19" t="n">
        <v>0.134933636052243</v>
      </c>
      <c r="L12" s="19" t="n">
        <v>0.127014784954213</v>
      </c>
      <c r="M12" s="19"/>
      <c r="N12" s="19" t="n">
        <v>0.20340547698185</v>
      </c>
      <c r="O12" s="19" t="n">
        <v>0.0914362944807365</v>
      </c>
      <c r="P12" s="19" t="n">
        <v>0.167920910346174</v>
      </c>
      <c r="Q12" s="19" t="n">
        <v>0.127514530520828</v>
      </c>
      <c r="R12" s="19" t="n">
        <v>0.149718063988962</v>
      </c>
      <c r="S12" s="19" t="n">
        <v>0.129552254848203</v>
      </c>
      <c r="T12" s="19" t="n">
        <v>0.136932882230705</v>
      </c>
      <c r="U12" s="19" t="n">
        <v>0.106424139819712</v>
      </c>
      <c r="V12" s="19" t="n">
        <v>0.121404254679781</v>
      </c>
      <c r="W12" s="19" t="n">
        <v>0.0780658489596079</v>
      </c>
      <c r="X12" s="19" t="n">
        <v>0.0624089568596342</v>
      </c>
      <c r="Y12" s="19" t="n">
        <v>0.159270687917352</v>
      </c>
      <c r="Z12" s="19"/>
      <c r="AA12" s="19" t="n">
        <v>0.177270423595111</v>
      </c>
      <c r="AB12" s="19" t="n">
        <v>0.0981869692734071</v>
      </c>
      <c r="AC12" s="19" t="n">
        <v>0.146645603236042</v>
      </c>
      <c r="AD12" s="19" t="n">
        <v>0.1021519247894</v>
      </c>
      <c r="AE12" s="19"/>
      <c r="AF12" s="19" t="n">
        <v>0.194906919390053</v>
      </c>
      <c r="AG12" s="19" t="n">
        <v>0.0744049095512018</v>
      </c>
      <c r="AH12" s="19" t="n">
        <v>0.102810953653159</v>
      </c>
      <c r="AI12" s="19" t="n">
        <v>0.324249901865369</v>
      </c>
      <c r="AJ12" s="19" t="n">
        <v>0.1255114623146</v>
      </c>
      <c r="AK12" s="19" t="n">
        <v>0.258072951061513</v>
      </c>
      <c r="AL12" s="19" t="n">
        <v>0.2265142459118</v>
      </c>
      <c r="AM12" s="19" t="n">
        <v>0</v>
      </c>
      <c r="AN12" s="19" t="n">
        <v>0.127883336577548</v>
      </c>
      <c r="AO12" s="19" t="n">
        <v>0.127351862128991</v>
      </c>
      <c r="AP12" s="19" t="n">
        <v>0.232934389299524</v>
      </c>
      <c r="AQ12" s="19" t="n">
        <v>0.083064462014189</v>
      </c>
      <c r="AR12" s="19" t="n">
        <v>0.316866826698262</v>
      </c>
      <c r="AS12" s="19" t="n">
        <v>0.186568259757407</v>
      </c>
      <c r="AT12" s="19" t="n">
        <v>0.703903809366742</v>
      </c>
      <c r="AU12" s="19" t="n">
        <v>0</v>
      </c>
      <c r="AV12" s="19" t="n">
        <v>0.356434625555682</v>
      </c>
      <c r="AW12" s="19" t="n">
        <v>0.381473957467181</v>
      </c>
      <c r="AX12" s="19" t="n">
        <v>0</v>
      </c>
    </row>
    <row r="13">
      <c r="B13" s="20" t="s">
        <v>122</v>
      </c>
      <c r="C13" s="19" t="n">
        <v>0.0636217466527975</v>
      </c>
      <c r="D13" s="19" t="n">
        <v>0.113631826284628</v>
      </c>
      <c r="E13" s="19" t="n">
        <v>0.11092188176288</v>
      </c>
      <c r="F13" s="19" t="n">
        <v>0.0785291188567093</v>
      </c>
      <c r="G13" s="19" t="n">
        <v>0.0426720071453712</v>
      </c>
      <c r="H13" s="19" t="n">
        <v>0.0135701446834843</v>
      </c>
      <c r="I13" s="19" t="n">
        <v>0.0307242376103017</v>
      </c>
      <c r="J13" s="19"/>
      <c r="K13" s="19" t="n">
        <v>0.0695276261918096</v>
      </c>
      <c r="L13" s="19" t="n">
        <v>0.0579246165899908</v>
      </c>
      <c r="M13" s="19"/>
      <c r="N13" s="19" t="n">
        <v>0.0975162196380268</v>
      </c>
      <c r="O13" s="19" t="n">
        <v>0.0345471902193726</v>
      </c>
      <c r="P13" s="19" t="n">
        <v>0.0458658311038828</v>
      </c>
      <c r="Q13" s="19" t="n">
        <v>0.0629605675911005</v>
      </c>
      <c r="R13" s="19" t="n">
        <v>0.0241383829899769</v>
      </c>
      <c r="S13" s="19" t="n">
        <v>0.0973329610127711</v>
      </c>
      <c r="T13" s="19" t="n">
        <v>0.0658131009518666</v>
      </c>
      <c r="U13" s="19" t="n">
        <v>0.0236650863196898</v>
      </c>
      <c r="V13" s="19" t="n">
        <v>0.0670291549561011</v>
      </c>
      <c r="W13" s="19" t="n">
        <v>0.0694845024762938</v>
      </c>
      <c r="X13" s="19" t="n">
        <v>0.0598041856041743</v>
      </c>
      <c r="Y13" s="19" t="n">
        <v>0.0959441596332918</v>
      </c>
      <c r="Z13" s="19"/>
      <c r="AA13" s="19" t="n">
        <v>0.0900725360516054</v>
      </c>
      <c r="AB13" s="19" t="n">
        <v>0.0546672169334045</v>
      </c>
      <c r="AC13" s="19" t="n">
        <v>0.0445997074254873</v>
      </c>
      <c r="AD13" s="19" t="n">
        <v>0.0627187939313934</v>
      </c>
      <c r="AE13" s="19"/>
      <c r="AF13" s="19" t="n">
        <v>0.10383116272986</v>
      </c>
      <c r="AG13" s="19" t="n">
        <v>0.0270003121212631</v>
      </c>
      <c r="AH13" s="19" t="n">
        <v>0.0475739582324366</v>
      </c>
      <c r="AI13" s="19" t="n">
        <v>0.152285617531621</v>
      </c>
      <c r="AJ13" s="19" t="n">
        <v>0.04877564026426</v>
      </c>
      <c r="AK13" s="19" t="n">
        <v>0.0716141492965299</v>
      </c>
      <c r="AL13" s="19" t="n">
        <v>0.10925042410229</v>
      </c>
      <c r="AM13" s="19" t="n">
        <v>0.534445761093102</v>
      </c>
      <c r="AN13" s="19" t="n">
        <v>0.0775400335768231</v>
      </c>
      <c r="AO13" s="19" t="n">
        <v>0.0699705690389204</v>
      </c>
      <c r="AP13" s="19" t="n">
        <v>0.274686931203922</v>
      </c>
      <c r="AQ13" s="19" t="n">
        <v>0.0337319443998248</v>
      </c>
      <c r="AR13" s="19" t="n">
        <v>0.104221929479858</v>
      </c>
      <c r="AS13" s="19" t="n">
        <v>0.205773642748626</v>
      </c>
      <c r="AT13" s="19" t="n">
        <v>0</v>
      </c>
      <c r="AU13" s="19" t="n">
        <v>0</v>
      </c>
      <c r="AV13" s="19" t="n">
        <v>0.448074263789266</v>
      </c>
      <c r="AW13" s="19" t="n">
        <v>0</v>
      </c>
      <c r="AX13" s="19" t="n">
        <v>0.462841763788565</v>
      </c>
    </row>
    <row r="14">
      <c r="B14" s="20" t="s">
        <v>77</v>
      </c>
      <c r="C14" s="21" t="n">
        <v>0.0594092646185422</v>
      </c>
      <c r="D14" s="21" t="n">
        <v>0.0908840059236396</v>
      </c>
      <c r="E14" s="21" t="n">
        <v>0.0594501275201788</v>
      </c>
      <c r="F14" s="21" t="n">
        <v>0.0525010616356866</v>
      </c>
      <c r="G14" s="21" t="n">
        <v>0.054747381699047</v>
      </c>
      <c r="H14" s="21" t="n">
        <v>0.0459010386161785</v>
      </c>
      <c r="I14" s="21" t="n">
        <v>0.0570659396062704</v>
      </c>
      <c r="J14" s="21"/>
      <c r="K14" s="21" t="n">
        <v>0.0584446346454129</v>
      </c>
      <c r="L14" s="21" t="n">
        <v>0.0604070084794234</v>
      </c>
      <c r="M14" s="21"/>
      <c r="N14" s="21" t="n">
        <v>0.0550987144518345</v>
      </c>
      <c r="O14" s="21" t="n">
        <v>0.0741282003580573</v>
      </c>
      <c r="P14" s="21" t="n">
        <v>0.0593546593239907</v>
      </c>
      <c r="Q14" s="21" t="n">
        <v>0.0604426965387482</v>
      </c>
      <c r="R14" s="21" t="n">
        <v>0.0253945505678847</v>
      </c>
      <c r="S14" s="21" t="n">
        <v>0.0822182933824577</v>
      </c>
      <c r="T14" s="21" t="n">
        <v>0.064917132878374</v>
      </c>
      <c r="U14" s="21" t="n">
        <v>0.0437234861070936</v>
      </c>
      <c r="V14" s="21" t="n">
        <v>0.0469771664959853</v>
      </c>
      <c r="W14" s="21" t="n">
        <v>0.0555019444285271</v>
      </c>
      <c r="X14" s="21" t="n">
        <v>0.0410469620647529</v>
      </c>
      <c r="Y14" s="21" t="n">
        <v>0.11857204400184</v>
      </c>
      <c r="Z14" s="21"/>
      <c r="AA14" s="21" t="n">
        <v>0.0458982443225761</v>
      </c>
      <c r="AB14" s="21" t="n">
        <v>0.0446996484582637</v>
      </c>
      <c r="AC14" s="21" t="n">
        <v>0.078408763457327</v>
      </c>
      <c r="AD14" s="21" t="n">
        <v>0.0721372870520864</v>
      </c>
      <c r="AE14" s="21"/>
      <c r="AF14" s="21" t="n">
        <v>0.0825534723903813</v>
      </c>
      <c r="AG14" s="21" t="n">
        <v>0.0572517906235993</v>
      </c>
      <c r="AH14" s="21" t="n">
        <v>0.0388938445200285</v>
      </c>
      <c r="AI14" s="21" t="n">
        <v>0.0594386401521546</v>
      </c>
      <c r="AJ14" s="21" t="n">
        <v>0.141275195134374</v>
      </c>
      <c r="AK14" s="21" t="n">
        <v>0.0696729932371335</v>
      </c>
      <c r="AL14" s="21" t="n">
        <v>0.0353909624797502</v>
      </c>
      <c r="AM14" s="21" t="n">
        <v>0</v>
      </c>
      <c r="AN14" s="21" t="n">
        <v>0.0364422430910343</v>
      </c>
      <c r="AO14" s="21" t="n">
        <v>0.105545067294519</v>
      </c>
      <c r="AP14" s="21" t="n">
        <v>0</v>
      </c>
      <c r="AQ14" s="21" t="n">
        <v>0.0522066703645607</v>
      </c>
      <c r="AR14" s="21" t="n">
        <v>0</v>
      </c>
      <c r="AS14" s="21" t="n">
        <v>0</v>
      </c>
      <c r="AT14" s="21" t="n">
        <v>0</v>
      </c>
      <c r="AU14" s="21" t="n">
        <v>0</v>
      </c>
      <c r="AV14" s="21" t="n">
        <v>0</v>
      </c>
      <c r="AW14" s="21" t="n">
        <v>0</v>
      </c>
      <c r="AX14" s="21" t="n">
        <v>0</v>
      </c>
    </row>
    <row r="15">
      <c r="B15" s="18"/>
    </row>
    <row r="16">
      <c r="B16" t="s">
        <v>80</v>
      </c>
    </row>
    <row r="17">
      <c r="B17" t="s">
        <v>81</v>
      </c>
    </row>
    <row r="19">
      <c r="B19" s="9" t="str">
        <f>=HYPERLINK("#'Contents'!A1", "Return to Contents")</f>
      </c>
    </row>
  </sheetData>
  <mergeCells count="6">
    <mergeCell ref="D5:I5"/>
    <mergeCell ref="K5:L5"/>
    <mergeCell ref="N5:Y5"/>
    <mergeCell ref="AA5:AD5"/>
    <mergeCell ref="AF5:AX5"/>
    <mergeCell ref="D2:AU2"/>
  </mergeCells>
  <pageMargins left="0.7" right="0.7" top="0.75" bottom="0.75" header="0.3" footer="0.3"/>
  <pageSetup paperSize="9" orientation="portrait" horizontalDpi="300" verticalDpi="300" r:id="rId2"/>
  <drawing r:id="rId1"/>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20.71" hidden="0" customWidth="1"/>
    <col min="4" max="4" width="20.71" hidden="0" customWidth="1"/>
    <col min="5" max="5" width="20.71" hidden="0" customWidth="1"/>
    <col min="6" max="6" width="20.71" hidden="0" customWidth="1"/>
    <col min="7" max="7" width="20.71" hidden="0" customWidth="1"/>
    <col min="8" max="8" width="20.71" hidden="0" customWidth="1"/>
    <col min="9" max="9" width="20.71" hidden="0" customWidth="1"/>
    <col min="10" max="10" width="20.71" hidden="0" customWidth="1"/>
    <col min="11" max="11" width="20.71" hidden="0" customWidth="1"/>
  </cols>
  <sheetData>
    <row r="2" ht="40" customHeight="1">
      <c r="D2" s="16" t="s">
        <v>137</v>
      </c>
    </row>
    <row r="6" ht="50" customHeight="1">
      <c r="B6" s="22" t="s">
        <v>15</v>
      </c>
      <c r="C6" s="22" t="s">
        <v>124</v>
      </c>
      <c r="D6" s="22" t="s">
        <v>125</v>
      </c>
      <c r="E6" s="22" t="s">
        <v>126</v>
      </c>
      <c r="F6" s="22" t="s">
        <v>127</v>
      </c>
      <c r="G6" s="22" t="s">
        <v>128</v>
      </c>
      <c r="H6" s="22" t="s">
        <v>129</v>
      </c>
      <c r="I6" s="22" t="s">
        <v>130</v>
      </c>
      <c r="J6" s="22" t="s">
        <v>131</v>
      </c>
    </row>
    <row r="7">
      <c r="B7" s="20" t="s">
        <v>132</v>
      </c>
      <c r="C7" s="19" t="n">
        <v>0.0355857716961956</v>
      </c>
      <c r="D7" s="19" t="n">
        <v>0.0275694795097542</v>
      </c>
      <c r="E7" s="19" t="n">
        <v>0.014577037388844</v>
      </c>
      <c r="F7" s="19" t="n">
        <v>0.0655268371928987</v>
      </c>
      <c r="G7" s="19" t="n">
        <v>0.0236446236966231</v>
      </c>
      <c r="H7" s="19" t="n">
        <v>0.0178617646883363</v>
      </c>
      <c r="I7" s="19" t="n">
        <v>0.0184407959745484</v>
      </c>
      <c r="J7" s="19" t="n">
        <v>0.0877780397588491</v>
      </c>
    </row>
    <row r="8">
      <c r="B8" s="20" t="s">
        <v>133</v>
      </c>
      <c r="C8" s="19" t="n">
        <v>0.117860921108067</v>
      </c>
      <c r="D8" s="19" t="n">
        <v>0.104213805244086</v>
      </c>
      <c r="E8" s="19" t="n">
        <v>0.0540342924011135</v>
      </c>
      <c r="F8" s="19" t="n">
        <v>0.145621547486302</v>
      </c>
      <c r="G8" s="19" t="n">
        <v>0.0978396964130143</v>
      </c>
      <c r="H8" s="19" t="n">
        <v>0.0889253878091834</v>
      </c>
      <c r="I8" s="19" t="n">
        <v>0.0789901533517274</v>
      </c>
      <c r="J8" s="19" t="n">
        <v>0.229369095842989</v>
      </c>
    </row>
    <row r="9">
      <c r="B9" s="20" t="s">
        <v>134</v>
      </c>
      <c r="C9" s="19" t="n">
        <v>0.251395133114936</v>
      </c>
      <c r="D9" s="19" t="n">
        <v>0.176745730771753</v>
      </c>
      <c r="E9" s="19" t="n">
        <v>0.170958750816013</v>
      </c>
      <c r="F9" s="19" t="n">
        <v>0.302643154489364</v>
      </c>
      <c r="G9" s="19" t="n">
        <v>0.162104828255065</v>
      </c>
      <c r="H9" s="19" t="n">
        <v>0.200046683047221</v>
      </c>
      <c r="I9" s="19" t="n">
        <v>0.17404556067239</v>
      </c>
      <c r="J9" s="19" t="n">
        <v>0.221030222567053</v>
      </c>
    </row>
    <row r="10">
      <c r="B10" s="20" t="s">
        <v>135</v>
      </c>
      <c r="C10" s="19" t="n">
        <v>0.39088950771376</v>
      </c>
      <c r="D10" s="19" t="n">
        <v>0.390002501445298</v>
      </c>
      <c r="E10" s="19" t="n">
        <v>0.448741247802483</v>
      </c>
      <c r="F10" s="19" t="n">
        <v>0.31344723813824</v>
      </c>
      <c r="G10" s="19" t="n">
        <v>0.442595124065686</v>
      </c>
      <c r="H10" s="19" t="n">
        <v>0.443433681801826</v>
      </c>
      <c r="I10" s="19" t="n">
        <v>0.431906654802304</v>
      </c>
      <c r="J10" s="19" t="n">
        <v>0.338366103700443</v>
      </c>
    </row>
    <row r="11">
      <c r="B11" s="20" t="s">
        <v>136</v>
      </c>
      <c r="C11" s="19" t="n">
        <v>0.191770127250741</v>
      </c>
      <c r="D11" s="19" t="n">
        <v>0.292186905540666</v>
      </c>
      <c r="E11" s="19" t="n">
        <v>0.300915493551126</v>
      </c>
      <c r="F11" s="19" t="n">
        <v>0.150132029767277</v>
      </c>
      <c r="G11" s="19" t="n">
        <v>0.264764570688781</v>
      </c>
      <c r="H11" s="19" t="n">
        <v>0.237423033921994</v>
      </c>
      <c r="I11" s="19" t="n">
        <v>0.288632644851214</v>
      </c>
      <c r="J11" s="19" t="n">
        <v>0.113617412091365</v>
      </c>
    </row>
    <row r="12">
      <c r="B12" s="20" t="s">
        <v>77</v>
      </c>
      <c r="C12" s="19" t="n">
        <v>0.0124985391163009</v>
      </c>
      <c r="D12" s="19" t="n">
        <v>0.00928157748844331</v>
      </c>
      <c r="E12" s="19" t="n">
        <v>0.0107731780404208</v>
      </c>
      <c r="F12" s="19" t="n">
        <v>0.0226291929259185</v>
      </c>
      <c r="G12" s="19" t="n">
        <v>0.00905115688082977</v>
      </c>
      <c r="H12" s="19" t="n">
        <v>0.0123094487314393</v>
      </c>
      <c r="I12" s="19" t="n">
        <v>0.00798419034781651</v>
      </c>
      <c r="J12" s="19" t="n">
        <v>0.00983912603930131</v>
      </c>
    </row>
    <row r="13">
      <c r="B13" s="18"/>
      <c r="C13" s="18"/>
      <c r="D13" s="18"/>
      <c r="E13" s="18"/>
      <c r="F13" s="18"/>
      <c r="G13" s="18"/>
      <c r="H13" s="18"/>
      <c r="I13" s="18"/>
      <c r="J13" s="18"/>
    </row>
    <row r="14">
      <c r="B14" t="s">
        <v>80</v>
      </c>
    </row>
    <row r="15">
      <c r="B15" t="s">
        <v>81</v>
      </c>
    </row>
    <row r="19">
      <c r="B19" s="9" t="str">
        <f>=HYPERLINK("#'Contents'!A1", "Return to Contents")</f>
      </c>
    </row>
  </sheetData>
  <mergeCells count="1">
    <mergeCell ref="D2:K2"/>
  </mergeCells>
  <pageMargins left="0.7" right="0.7" top="0.75" bottom="0.75" header="0.3" footer="0.3"/>
  <pageSetup paperSize="9" orientation="portrait" horizontalDpi="300" verticalDpi="300" r:id="rId2"/>
  <drawing r:id="rId1"/>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10.71" hidden="0" customWidth="1"/>
    <col min="8" max="8" width="10.71" hidden="0" customWidth="1"/>
    <col min="9" max="9" width="10.71" hidden="0" customWidth="1"/>
    <col min="10" max="10" width="2.2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10.71" hidden="0" customWidth="1"/>
    <col min="19" max="19" width="10.71" hidden="0" customWidth="1"/>
    <col min="20" max="20" width="10.71" hidden="0" customWidth="1"/>
    <col min="21" max="21" width="10.71" hidden="0" customWidth="1"/>
    <col min="22" max="22" width="10.71" hidden="0" customWidth="1"/>
    <col min="23" max="23" width="10.71" hidden="0" customWidth="1"/>
    <col min="24" max="24" width="10.71" hidden="0" customWidth="1"/>
    <col min="25" max="25" width="10.71" hidden="0" customWidth="1"/>
    <col min="26" max="26" width="2.2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10.71" hidden="0" customWidth="1"/>
    <col min="34" max="34" width="10.71" hidden="0" customWidth="1"/>
    <col min="35" max="35" width="10.7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10.71" hidden="0" customWidth="1"/>
    <col min="44" max="44" width="10.71" hidden="0" customWidth="1"/>
    <col min="45" max="45" width="10.71" hidden="0" customWidth="1"/>
    <col min="46" max="46" width="10.71" hidden="0" customWidth="1"/>
    <col min="47" max="47" width="10.71" hidden="0" customWidth="1"/>
    <col min="48" max="48" width="10.71" hidden="0" customWidth="1"/>
    <col min="49" max="49" width="10.71" hidden="0" customWidth="1"/>
    <col min="50" max="50" width="10.71" hidden="0" customWidth="1"/>
    <col min="51" max="51" width="2.21" hidden="0" customWidth="1"/>
  </cols>
  <sheetData>
    <row r="2" ht="40" customHeight="1">
      <c r="D2" s="16" t="s">
        <v>138</v>
      </c>
    </row>
    <row r="5" ht="30" customHeight="1">
      <c r="B5" s="17"/>
      <c r="C5" s="17"/>
      <c r="D5" s="17" t="s">
        <v>62</v>
      </c>
      <c r="E5" s="17"/>
      <c r="F5" s="17"/>
      <c r="G5" s="17"/>
      <c r="H5" s="17"/>
      <c r="I5" s="17"/>
      <c r="J5" s="17"/>
      <c r="K5" s="17" t="s">
        <v>63</v>
      </c>
      <c r="L5" s="17"/>
      <c r="M5" s="17"/>
      <c r="N5" s="17" t="s">
        <v>64</v>
      </c>
      <c r="O5" s="17"/>
      <c r="P5" s="17"/>
      <c r="Q5" s="17"/>
      <c r="R5" s="17"/>
      <c r="S5" s="17"/>
      <c r="T5" s="17"/>
      <c r="U5" s="17"/>
      <c r="V5" s="17"/>
      <c r="W5" s="17"/>
      <c r="X5" s="17"/>
      <c r="Y5" s="17"/>
      <c r="Z5" s="17"/>
      <c r="AA5" s="17" t="s">
        <v>65</v>
      </c>
      <c r="AB5" s="17"/>
      <c r="AC5" s="17"/>
      <c r="AD5" s="17"/>
      <c r="AE5" s="17"/>
      <c r="AF5" s="17" t="s">
        <v>66</v>
      </c>
      <c r="AG5" s="17"/>
      <c r="AH5" s="17"/>
      <c r="AI5" s="17"/>
      <c r="AJ5" s="17"/>
      <c r="AK5" s="17"/>
      <c r="AL5" s="17"/>
      <c r="AM5" s="17"/>
      <c r="AN5" s="17"/>
      <c r="AO5" s="17"/>
      <c r="AP5" s="17"/>
      <c r="AQ5" s="17"/>
      <c r="AR5" s="17"/>
      <c r="AS5" s="17"/>
      <c r="AT5" s="17"/>
      <c r="AU5" s="17"/>
      <c r="AV5" s="17"/>
      <c r="AW5" s="17"/>
      <c r="AX5" s="17"/>
    </row>
    <row r="6">
      <c r="B6" t="s">
        <v>15</v>
      </c>
      <c r="C6" s="10" t="s">
        <v>16</v>
      </c>
      <c r="D6" s="13" t="s">
        <v>17</v>
      </c>
      <c r="E6" s="13" t="s">
        <v>18</v>
      </c>
      <c r="F6" s="13" t="s">
        <v>19</v>
      </c>
      <c r="G6" s="13" t="s">
        <v>20</v>
      </c>
      <c r="H6" s="13" t="s">
        <v>21</v>
      </c>
      <c r="I6" s="13" t="s">
        <v>22</v>
      </c>
      <c r="K6" s="13" t="s">
        <v>25</v>
      </c>
      <c r="L6" s="13" t="s">
        <v>26</v>
      </c>
      <c r="N6" s="13" t="s">
        <v>27</v>
      </c>
      <c r="O6" s="13" t="s">
        <v>28</v>
      </c>
      <c r="P6" s="13" t="s">
        <v>29</v>
      </c>
      <c r="Q6" s="13" t="s">
        <v>30</v>
      </c>
      <c r="R6" s="13" t="s">
        <v>31</v>
      </c>
      <c r="S6" s="13" t="s">
        <v>32</v>
      </c>
      <c r="T6" s="13" t="s">
        <v>33</v>
      </c>
      <c r="U6" s="13" t="s">
        <v>34</v>
      </c>
      <c r="V6" s="13" t="s">
        <v>35</v>
      </c>
      <c r="W6" s="13" t="s">
        <v>36</v>
      </c>
      <c r="X6" s="13" t="s">
        <v>37</v>
      </c>
      <c r="Y6" s="13" t="s">
        <v>38</v>
      </c>
      <c r="AA6" s="13" t="s">
        <v>39</v>
      </c>
      <c r="AB6" s="13" t="s">
        <v>40</v>
      </c>
      <c r="AC6" s="13" t="s">
        <v>41</v>
      </c>
      <c r="AD6" s="13" t="s">
        <v>42</v>
      </c>
      <c r="AF6" s="13" t="s">
        <v>43</v>
      </c>
      <c r="AG6" s="13" t="s">
        <v>44</v>
      </c>
      <c r="AH6" s="13" t="s">
        <v>45</v>
      </c>
      <c r="AI6" s="13" t="s">
        <v>46</v>
      </c>
      <c r="AJ6" s="13" t="s">
        <v>47</v>
      </c>
      <c r="AK6" s="13" t="s">
        <v>48</v>
      </c>
      <c r="AL6" s="13" t="s">
        <v>49</v>
      </c>
      <c r="AM6" s="13" t="s">
        <v>50</v>
      </c>
      <c r="AN6" s="13" t="s">
        <v>51</v>
      </c>
      <c r="AO6" s="13" t="s">
        <v>52</v>
      </c>
      <c r="AP6" s="13" t="s">
        <v>53</v>
      </c>
      <c r="AQ6" s="13" t="s">
        <v>54</v>
      </c>
      <c r="AR6" s="13" t="s">
        <v>55</v>
      </c>
      <c r="AS6" s="13" t="s">
        <v>56</v>
      </c>
      <c r="AT6" s="13" t="s">
        <v>57</v>
      </c>
      <c r="AU6" s="13" t="s">
        <v>58</v>
      </c>
      <c r="AV6" s="13" t="s">
        <v>59</v>
      </c>
      <c r="AW6" s="13" t="s">
        <v>60</v>
      </c>
      <c r="AX6" s="13" t="s">
        <v>61</v>
      </c>
    </row>
    <row r="7" ht="30" customHeight="1">
      <c r="B7" s="11" t="s">
        <v>23</v>
      </c>
      <c r="C7" s="11" t="n">
        <v>2053</v>
      </c>
      <c r="D7" s="11" t="n">
        <v>282</v>
      </c>
      <c r="E7" s="11" t="n">
        <v>347</v>
      </c>
      <c r="F7" s="11" t="n">
        <v>347</v>
      </c>
      <c r="G7" s="11" t="n">
        <v>347</v>
      </c>
      <c r="H7" s="11" t="n">
        <v>295</v>
      </c>
      <c r="I7" s="11" t="n">
        <v>435</v>
      </c>
      <c r="J7" s="11"/>
      <c r="K7" s="11" t="n">
        <v>1018</v>
      </c>
      <c r="L7" s="11" t="n">
        <v>1034</v>
      </c>
      <c r="M7" s="11"/>
      <c r="N7" s="11" t="n">
        <v>284</v>
      </c>
      <c r="O7" s="11" t="n">
        <v>278</v>
      </c>
      <c r="P7" s="11" t="n">
        <v>169</v>
      </c>
      <c r="Q7" s="11" t="n">
        <v>188</v>
      </c>
      <c r="R7" s="11" t="n">
        <v>160</v>
      </c>
      <c r="S7" s="11" t="n">
        <v>187</v>
      </c>
      <c r="T7" s="11" t="n">
        <v>166</v>
      </c>
      <c r="U7" s="11" t="n">
        <v>87</v>
      </c>
      <c r="V7" s="11" t="n">
        <v>211</v>
      </c>
      <c r="W7" s="11" t="n">
        <v>174</v>
      </c>
      <c r="X7" s="11" t="n">
        <v>98</v>
      </c>
      <c r="Y7" s="11" t="n">
        <v>51</v>
      </c>
      <c r="Z7" s="11"/>
      <c r="AA7" s="11" t="n">
        <v>570</v>
      </c>
      <c r="AB7" s="11" t="n">
        <v>547</v>
      </c>
      <c r="AC7" s="11" t="n">
        <v>406</v>
      </c>
      <c r="AD7" s="11" t="n">
        <v>517</v>
      </c>
      <c r="AE7" s="11"/>
      <c r="AF7" s="11" t="n">
        <v>148</v>
      </c>
      <c r="AG7" s="11" t="n">
        <v>872</v>
      </c>
      <c r="AH7" s="11" t="n">
        <v>132</v>
      </c>
      <c r="AI7" s="11" t="n">
        <v>108</v>
      </c>
      <c r="AJ7" s="11" t="n">
        <v>65</v>
      </c>
      <c r="AK7" s="11" t="n">
        <v>65</v>
      </c>
      <c r="AL7" s="11" t="n">
        <v>139</v>
      </c>
      <c r="AM7" s="11" t="n">
        <v>2</v>
      </c>
      <c r="AN7" s="11" t="n">
        <v>139</v>
      </c>
      <c r="AO7" s="11" t="n">
        <v>159</v>
      </c>
      <c r="AP7" s="11" t="n">
        <v>39</v>
      </c>
      <c r="AQ7" s="11" t="n">
        <v>148</v>
      </c>
      <c r="AR7" s="11" t="n">
        <v>10</v>
      </c>
      <c r="AS7" s="11" t="n">
        <v>10</v>
      </c>
      <c r="AT7" s="11" t="n">
        <v>3</v>
      </c>
      <c r="AU7" s="11" t="n">
        <v>2</v>
      </c>
      <c r="AV7" s="11" t="n">
        <v>5</v>
      </c>
      <c r="AW7" s="11" t="n">
        <v>3</v>
      </c>
      <c r="AX7" s="11" t="n">
        <v>4</v>
      </c>
    </row>
    <row r="8" ht="30" customHeight="1">
      <c r="B8" s="12" t="s">
        <v>24</v>
      </c>
      <c r="C8" s="12" t="n">
        <v>2053</v>
      </c>
      <c r="D8" s="12" t="n">
        <v>284</v>
      </c>
      <c r="E8" s="12" t="n">
        <v>350</v>
      </c>
      <c r="F8" s="12" t="n">
        <v>349</v>
      </c>
      <c r="G8" s="12" t="n">
        <v>350</v>
      </c>
      <c r="H8" s="12" t="n">
        <v>289</v>
      </c>
      <c r="I8" s="12" t="n">
        <v>431</v>
      </c>
      <c r="J8" s="12"/>
      <c r="K8" s="12" t="n">
        <v>1013</v>
      </c>
      <c r="L8" s="12" t="n">
        <v>1039</v>
      </c>
      <c r="M8" s="12"/>
      <c r="N8" s="12" t="n">
        <v>287</v>
      </c>
      <c r="O8" s="12" t="n">
        <v>267</v>
      </c>
      <c r="P8" s="12" t="n">
        <v>164</v>
      </c>
      <c r="Q8" s="12" t="n">
        <v>185</v>
      </c>
      <c r="R8" s="12" t="n">
        <v>144</v>
      </c>
      <c r="S8" s="12" t="n">
        <v>185</v>
      </c>
      <c r="T8" s="12" t="n">
        <v>164</v>
      </c>
      <c r="U8" s="12" t="n">
        <v>82</v>
      </c>
      <c r="V8" s="12" t="n">
        <v>226</v>
      </c>
      <c r="W8" s="12" t="n">
        <v>185</v>
      </c>
      <c r="X8" s="12" t="n">
        <v>103</v>
      </c>
      <c r="Y8" s="12" t="n">
        <v>61</v>
      </c>
      <c r="Z8" s="12"/>
      <c r="AA8" s="12" t="n">
        <v>551</v>
      </c>
      <c r="AB8" s="12" t="n">
        <v>530</v>
      </c>
      <c r="AC8" s="12" t="n">
        <v>449</v>
      </c>
      <c r="AD8" s="12" t="n">
        <v>510</v>
      </c>
      <c r="AE8" s="12"/>
      <c r="AF8" s="12" t="n">
        <v>150</v>
      </c>
      <c r="AG8" s="12" t="n">
        <v>866</v>
      </c>
      <c r="AH8" s="12" t="n">
        <v>133</v>
      </c>
      <c r="AI8" s="12" t="n">
        <v>107</v>
      </c>
      <c r="AJ8" s="12" t="n">
        <v>66</v>
      </c>
      <c r="AK8" s="12" t="n">
        <v>64</v>
      </c>
      <c r="AL8" s="12" t="n">
        <v>140</v>
      </c>
      <c r="AM8" s="12" t="n">
        <v>2</v>
      </c>
      <c r="AN8" s="12" t="n">
        <v>140</v>
      </c>
      <c r="AO8" s="12" t="n">
        <v>160</v>
      </c>
      <c r="AP8" s="12" t="n">
        <v>39</v>
      </c>
      <c r="AQ8" s="12" t="n">
        <v>149</v>
      </c>
      <c r="AR8" s="12" t="n">
        <v>10</v>
      </c>
      <c r="AS8" s="12" t="n">
        <v>11</v>
      </c>
      <c r="AT8" s="12" t="n">
        <v>3</v>
      </c>
      <c r="AU8" s="12" t="n">
        <v>2</v>
      </c>
      <c r="AV8" s="12" t="n">
        <v>5</v>
      </c>
      <c r="AW8" s="12" t="n">
        <v>3</v>
      </c>
      <c r="AX8" s="12" t="n">
        <v>3</v>
      </c>
    </row>
    <row r="9">
      <c r="B9" s="20" t="s">
        <v>132</v>
      </c>
      <c r="C9" s="19" t="n">
        <v>0.0355857716961956</v>
      </c>
      <c r="D9" s="19" t="n">
        <v>0.0187656071618707</v>
      </c>
      <c r="E9" s="19" t="n">
        <v>0.0264171197957262</v>
      </c>
      <c r="F9" s="19" t="n">
        <v>0.0350836728152581</v>
      </c>
      <c r="G9" s="19" t="n">
        <v>0.0337280719258421</v>
      </c>
      <c r="H9" s="19" t="n">
        <v>0.0359649080601546</v>
      </c>
      <c r="I9" s="19" t="n">
        <v>0.0557863651125932</v>
      </c>
      <c r="J9" s="19"/>
      <c r="K9" s="19" t="n">
        <v>0.0395212658711601</v>
      </c>
      <c r="L9" s="19" t="n">
        <v>0.0317828246803877</v>
      </c>
      <c r="M9" s="19"/>
      <c r="N9" s="19" t="n">
        <v>0.0283617207534337</v>
      </c>
      <c r="O9" s="19" t="n">
        <v>0.0468853056168926</v>
      </c>
      <c r="P9" s="19" t="n">
        <v>0.0229250015735285</v>
      </c>
      <c r="Q9" s="19" t="n">
        <v>0.0360189723658909</v>
      </c>
      <c r="R9" s="19" t="n">
        <v>0.044620146856946</v>
      </c>
      <c r="S9" s="19" t="n">
        <v>0.0109544750479338</v>
      </c>
      <c r="T9" s="19" t="n">
        <v>0.0415984270610553</v>
      </c>
      <c r="U9" s="19" t="n">
        <v>0.0230951755354494</v>
      </c>
      <c r="V9" s="19" t="n">
        <v>0.0474514988541592</v>
      </c>
      <c r="W9" s="19" t="n">
        <v>0.0470115208822709</v>
      </c>
      <c r="X9" s="19" t="n">
        <v>0.0289171507713874</v>
      </c>
      <c r="Y9" s="19" t="n">
        <v>0.0394957991870184</v>
      </c>
      <c r="Z9" s="19"/>
      <c r="AA9" s="19" t="n">
        <v>0.0225862333312776</v>
      </c>
      <c r="AB9" s="19" t="n">
        <v>0.0389747029644909</v>
      </c>
      <c r="AC9" s="19" t="n">
        <v>0.0275373461961318</v>
      </c>
      <c r="AD9" s="19" t="n">
        <v>0.0541013994382592</v>
      </c>
      <c r="AE9" s="19"/>
      <c r="AF9" s="19" t="n">
        <v>0.0277574036863462</v>
      </c>
      <c r="AG9" s="19" t="n">
        <v>0.0521794571761042</v>
      </c>
      <c r="AH9" s="19" t="n">
        <v>0.039780362560805</v>
      </c>
      <c r="AI9" s="19" t="n">
        <v>0.00882624663454004</v>
      </c>
      <c r="AJ9" s="19" t="n">
        <v>0.0324718349703274</v>
      </c>
      <c r="AK9" s="19" t="n">
        <v>0.0339136321773501</v>
      </c>
      <c r="AL9" s="19" t="n">
        <v>0.0235593723531396</v>
      </c>
      <c r="AM9" s="19" t="n">
        <v>0</v>
      </c>
      <c r="AN9" s="19" t="n">
        <v>0.0349486365765338</v>
      </c>
      <c r="AO9" s="19" t="n">
        <v>0.0181063898552752</v>
      </c>
      <c r="AP9" s="19" t="n">
        <v>0.0537322375591708</v>
      </c>
      <c r="AQ9" s="19" t="n">
        <v>0</v>
      </c>
      <c r="AR9" s="19" t="n">
        <v>0</v>
      </c>
      <c r="AS9" s="19" t="n">
        <v>0</v>
      </c>
      <c r="AT9" s="19" t="n">
        <v>0</v>
      </c>
      <c r="AU9" s="19" t="n">
        <v>0</v>
      </c>
      <c r="AV9" s="19" t="n">
        <v>0</v>
      </c>
      <c r="AW9" s="19" t="n">
        <v>0</v>
      </c>
      <c r="AX9" s="19" t="n">
        <v>0</v>
      </c>
    </row>
    <row r="10">
      <c r="B10" s="20" t="s">
        <v>133</v>
      </c>
      <c r="C10" s="19" t="n">
        <v>0.117860921108067</v>
      </c>
      <c r="D10" s="19" t="n">
        <v>0.111893388307218</v>
      </c>
      <c r="E10" s="19" t="n">
        <v>0.0776701961305514</v>
      </c>
      <c r="F10" s="19" t="n">
        <v>0.0898197365125025</v>
      </c>
      <c r="G10" s="19" t="n">
        <v>0.114388665451637</v>
      </c>
      <c r="H10" s="19" t="n">
        <v>0.148881050807446</v>
      </c>
      <c r="I10" s="19" t="n">
        <v>0.159183241389379</v>
      </c>
      <c r="J10" s="19"/>
      <c r="K10" s="19" t="n">
        <v>0.114418296088976</v>
      </c>
      <c r="L10" s="19" t="n">
        <v>0.121331058081685</v>
      </c>
      <c r="M10" s="19"/>
      <c r="N10" s="19" t="n">
        <v>0.0879512915831569</v>
      </c>
      <c r="O10" s="19" t="n">
        <v>0.134978521434703</v>
      </c>
      <c r="P10" s="19" t="n">
        <v>0.0993485302694145</v>
      </c>
      <c r="Q10" s="19" t="n">
        <v>0.0908847900057558</v>
      </c>
      <c r="R10" s="19" t="n">
        <v>0.133201403891552</v>
      </c>
      <c r="S10" s="19" t="n">
        <v>0.0868599052810714</v>
      </c>
      <c r="T10" s="19" t="n">
        <v>0.129137233881951</v>
      </c>
      <c r="U10" s="19" t="n">
        <v>0.12400171237019</v>
      </c>
      <c r="V10" s="19" t="n">
        <v>0.109598656840576</v>
      </c>
      <c r="W10" s="19" t="n">
        <v>0.154780642915099</v>
      </c>
      <c r="X10" s="19" t="n">
        <v>0.185867500965903</v>
      </c>
      <c r="Y10" s="19" t="n">
        <v>0.138313723828934</v>
      </c>
      <c r="Z10" s="19"/>
      <c r="AA10" s="19" t="n">
        <v>0.0926777000690142</v>
      </c>
      <c r="AB10" s="19" t="n">
        <v>0.151118534842928</v>
      </c>
      <c r="AC10" s="19" t="n">
        <v>0.107973071363738</v>
      </c>
      <c r="AD10" s="19" t="n">
        <v>0.122216325074047</v>
      </c>
      <c r="AE10" s="19"/>
      <c r="AF10" s="19" t="n">
        <v>0.116860566877426</v>
      </c>
      <c r="AG10" s="19" t="n">
        <v>0.165239396537515</v>
      </c>
      <c r="AH10" s="19" t="n">
        <v>0.0560067970696327</v>
      </c>
      <c r="AI10" s="19" t="n">
        <v>0.0567075663593657</v>
      </c>
      <c r="AJ10" s="19" t="n">
        <v>0.0858874359922357</v>
      </c>
      <c r="AK10" s="19" t="n">
        <v>0.0454694111297578</v>
      </c>
      <c r="AL10" s="19" t="n">
        <v>0.0643266198662835</v>
      </c>
      <c r="AM10" s="19" t="n">
        <v>0</v>
      </c>
      <c r="AN10" s="19" t="n">
        <v>0.0814483965078228</v>
      </c>
      <c r="AO10" s="19" t="n">
        <v>0.108847165658335</v>
      </c>
      <c r="AP10" s="19" t="n">
        <v>0.0870072747798193</v>
      </c>
      <c r="AQ10" s="19" t="n">
        <v>0.101337258946972</v>
      </c>
      <c r="AR10" s="19" t="n">
        <v>0.122057392965152</v>
      </c>
      <c r="AS10" s="19" t="n">
        <v>0</v>
      </c>
      <c r="AT10" s="19" t="n">
        <v>0.296096190633258</v>
      </c>
      <c r="AU10" s="19" t="n">
        <v>0</v>
      </c>
      <c r="AV10" s="19" t="n">
        <v>0</v>
      </c>
      <c r="AW10" s="19" t="n">
        <v>0</v>
      </c>
      <c r="AX10" s="19" t="n">
        <v>0.277914084528257</v>
      </c>
    </row>
    <row r="11">
      <c r="B11" s="20" t="s">
        <v>134</v>
      </c>
      <c r="C11" s="19" t="n">
        <v>0.251395133114936</v>
      </c>
      <c r="D11" s="19" t="n">
        <v>0.244006986963375</v>
      </c>
      <c r="E11" s="19" t="n">
        <v>0.183169663268591</v>
      </c>
      <c r="F11" s="19" t="n">
        <v>0.184320119734101</v>
      </c>
      <c r="G11" s="19" t="n">
        <v>0.253688127111535</v>
      </c>
      <c r="H11" s="19" t="n">
        <v>0.30668417828786</v>
      </c>
      <c r="I11" s="19" t="n">
        <v>0.327094514622393</v>
      </c>
      <c r="J11" s="19"/>
      <c r="K11" s="19" t="n">
        <v>0.246876471951099</v>
      </c>
      <c r="L11" s="19" t="n">
        <v>0.255080132697612</v>
      </c>
      <c r="M11" s="19"/>
      <c r="N11" s="19" t="n">
        <v>0.178355599221941</v>
      </c>
      <c r="O11" s="19" t="n">
        <v>0.238204879678864</v>
      </c>
      <c r="P11" s="19" t="n">
        <v>0.266651299134557</v>
      </c>
      <c r="Q11" s="19" t="n">
        <v>0.345559089647977</v>
      </c>
      <c r="R11" s="19" t="n">
        <v>0.219957183859204</v>
      </c>
      <c r="S11" s="19" t="n">
        <v>0.322000891599811</v>
      </c>
      <c r="T11" s="19" t="n">
        <v>0.268583512707553</v>
      </c>
      <c r="U11" s="19" t="n">
        <v>0.221959606305626</v>
      </c>
      <c r="V11" s="19" t="n">
        <v>0.221926099483986</v>
      </c>
      <c r="W11" s="19" t="n">
        <v>0.274193658900496</v>
      </c>
      <c r="X11" s="19" t="n">
        <v>0.277756853711513</v>
      </c>
      <c r="Y11" s="19" t="n">
        <v>0.175138110245538</v>
      </c>
      <c r="Z11" s="19"/>
      <c r="AA11" s="19" t="n">
        <v>0.205552720370998</v>
      </c>
      <c r="AB11" s="19" t="n">
        <v>0.252650776510971</v>
      </c>
      <c r="AC11" s="19" t="n">
        <v>0.258658676782462</v>
      </c>
      <c r="AD11" s="19" t="n">
        <v>0.293664502673828</v>
      </c>
      <c r="AE11" s="19"/>
      <c r="AF11" s="19" t="n">
        <v>0.267512024867143</v>
      </c>
      <c r="AG11" s="19" t="n">
        <v>0.317235712577266</v>
      </c>
      <c r="AH11" s="19" t="n">
        <v>0.167331659099048</v>
      </c>
      <c r="AI11" s="19" t="n">
        <v>0.149843906806952</v>
      </c>
      <c r="AJ11" s="19" t="n">
        <v>0.232458542809264</v>
      </c>
      <c r="AK11" s="19" t="n">
        <v>0.155986447838587</v>
      </c>
      <c r="AL11" s="19" t="n">
        <v>0.123916750886405</v>
      </c>
      <c r="AM11" s="19" t="n">
        <v>0</v>
      </c>
      <c r="AN11" s="19" t="n">
        <v>0.158710488263866</v>
      </c>
      <c r="AO11" s="19" t="n">
        <v>0.266423945200703</v>
      </c>
      <c r="AP11" s="19" t="n">
        <v>0.183320308179541</v>
      </c>
      <c r="AQ11" s="19" t="n">
        <v>0.289980056639891</v>
      </c>
      <c r="AR11" s="19" t="n">
        <v>0.197186699581043</v>
      </c>
      <c r="AS11" s="19" t="n">
        <v>0.102765527420802</v>
      </c>
      <c r="AT11" s="19" t="n">
        <v>0.389102592068026</v>
      </c>
      <c r="AU11" s="19" t="n">
        <v>0.504380017574563</v>
      </c>
      <c r="AV11" s="19" t="n">
        <v>0</v>
      </c>
      <c r="AW11" s="19" t="n">
        <v>0</v>
      </c>
      <c r="AX11" s="19" t="n">
        <v>0</v>
      </c>
    </row>
    <row r="12">
      <c r="B12" s="20" t="s">
        <v>135</v>
      </c>
      <c r="C12" s="19" t="n">
        <v>0.39088950771376</v>
      </c>
      <c r="D12" s="19" t="n">
        <v>0.328019595820869</v>
      </c>
      <c r="E12" s="19" t="n">
        <v>0.402884922790031</v>
      </c>
      <c r="F12" s="19" t="n">
        <v>0.429431502142389</v>
      </c>
      <c r="G12" s="19" t="n">
        <v>0.424551616216101</v>
      </c>
      <c r="H12" s="19" t="n">
        <v>0.40232326453557</v>
      </c>
      <c r="I12" s="19" t="n">
        <v>0.356362627666421</v>
      </c>
      <c r="J12" s="19"/>
      <c r="K12" s="19" t="n">
        <v>0.397529363464651</v>
      </c>
      <c r="L12" s="19" t="n">
        <v>0.3847918503786</v>
      </c>
      <c r="M12" s="19"/>
      <c r="N12" s="19" t="n">
        <v>0.382198529727641</v>
      </c>
      <c r="O12" s="19" t="n">
        <v>0.427364567101707</v>
      </c>
      <c r="P12" s="19" t="n">
        <v>0.385327463824571</v>
      </c>
      <c r="Q12" s="19" t="n">
        <v>0.353769932769952</v>
      </c>
      <c r="R12" s="19" t="n">
        <v>0.429367079846001</v>
      </c>
      <c r="S12" s="19" t="n">
        <v>0.379964378093151</v>
      </c>
      <c r="T12" s="19" t="n">
        <v>0.408670046968573</v>
      </c>
      <c r="U12" s="19" t="n">
        <v>0.469387867309507</v>
      </c>
      <c r="V12" s="19" t="n">
        <v>0.420565270873625</v>
      </c>
      <c r="W12" s="19" t="n">
        <v>0.340879461864959</v>
      </c>
      <c r="X12" s="19" t="n">
        <v>0.311974362933615</v>
      </c>
      <c r="Y12" s="19" t="n">
        <v>0.363614560159189</v>
      </c>
      <c r="Z12" s="19"/>
      <c r="AA12" s="19" t="n">
        <v>0.421526787063409</v>
      </c>
      <c r="AB12" s="19" t="n">
        <v>0.402708189321315</v>
      </c>
      <c r="AC12" s="19" t="n">
        <v>0.397877446526586</v>
      </c>
      <c r="AD12" s="19" t="n">
        <v>0.337833389715526</v>
      </c>
      <c r="AE12" s="19"/>
      <c r="AF12" s="19" t="n">
        <v>0.329733840717875</v>
      </c>
      <c r="AG12" s="19" t="n">
        <v>0.368783992310846</v>
      </c>
      <c r="AH12" s="19" t="n">
        <v>0.456970433717191</v>
      </c>
      <c r="AI12" s="19" t="n">
        <v>0.388033553968863</v>
      </c>
      <c r="AJ12" s="19" t="n">
        <v>0.329195031970197</v>
      </c>
      <c r="AK12" s="19" t="n">
        <v>0.423272953838392</v>
      </c>
      <c r="AL12" s="19" t="n">
        <v>0.490436320833796</v>
      </c>
      <c r="AM12" s="19" t="n">
        <v>0.465554238906898</v>
      </c>
      <c r="AN12" s="19" t="n">
        <v>0.453165024996199</v>
      </c>
      <c r="AO12" s="19" t="n">
        <v>0.382288056458975</v>
      </c>
      <c r="AP12" s="19" t="n">
        <v>0.2897257492828</v>
      </c>
      <c r="AQ12" s="19" t="n">
        <v>0.423931559381499</v>
      </c>
      <c r="AR12" s="19" t="n">
        <v>0.576189138579549</v>
      </c>
      <c r="AS12" s="19" t="n">
        <v>0.4083576805987</v>
      </c>
      <c r="AT12" s="19" t="n">
        <v>0</v>
      </c>
      <c r="AU12" s="19" t="n">
        <v>0</v>
      </c>
      <c r="AV12" s="19" t="n">
        <v>0.415332658750111</v>
      </c>
      <c r="AW12" s="19" t="n">
        <v>0.294727388085214</v>
      </c>
      <c r="AX12" s="19" t="n">
        <v>0.242293032388405</v>
      </c>
    </row>
    <row r="13">
      <c r="B13" s="20" t="s">
        <v>136</v>
      </c>
      <c r="C13" s="19" t="n">
        <v>0.191770127250741</v>
      </c>
      <c r="D13" s="19" t="n">
        <v>0.260232053953207</v>
      </c>
      <c r="E13" s="19" t="n">
        <v>0.288825093776227</v>
      </c>
      <c r="F13" s="19" t="n">
        <v>0.255797954435445</v>
      </c>
      <c r="G13" s="19" t="n">
        <v>0.165147091233948</v>
      </c>
      <c r="H13" s="19" t="n">
        <v>0.0962756140458209</v>
      </c>
      <c r="I13" s="19" t="n">
        <v>0.101573251209214</v>
      </c>
      <c r="J13" s="19"/>
      <c r="K13" s="19" t="n">
        <v>0.194761947448322</v>
      </c>
      <c r="L13" s="19" t="n">
        <v>0.189037674101549</v>
      </c>
      <c r="M13" s="19"/>
      <c r="N13" s="19" t="n">
        <v>0.304657613508396</v>
      </c>
      <c r="O13" s="19" t="n">
        <v>0.14160839234966</v>
      </c>
      <c r="P13" s="19" t="n">
        <v>0.219406217474046</v>
      </c>
      <c r="Q13" s="19" t="n">
        <v>0.168347677908168</v>
      </c>
      <c r="R13" s="19" t="n">
        <v>0.172854185546297</v>
      </c>
      <c r="S13" s="19" t="n">
        <v>0.179328798226044</v>
      </c>
      <c r="T13" s="19" t="n">
        <v>0.141622756883639</v>
      </c>
      <c r="U13" s="19" t="n">
        <v>0.14039195687364</v>
      </c>
      <c r="V13" s="19" t="n">
        <v>0.186731082261278</v>
      </c>
      <c r="W13" s="19" t="n">
        <v>0.16693433298396</v>
      </c>
      <c r="X13" s="19" t="n">
        <v>0.176210765234126</v>
      </c>
      <c r="Y13" s="19" t="n">
        <v>0.283437806579321</v>
      </c>
      <c r="Z13" s="19"/>
      <c r="AA13" s="19" t="n">
        <v>0.250916777102741</v>
      </c>
      <c r="AB13" s="19" t="n">
        <v>0.141667817934394</v>
      </c>
      <c r="AC13" s="19" t="n">
        <v>0.193197902939703</v>
      </c>
      <c r="AD13" s="19" t="n">
        <v>0.179643559080517</v>
      </c>
      <c r="AE13" s="19"/>
      <c r="AF13" s="19" t="n">
        <v>0.251852351284103</v>
      </c>
      <c r="AG13" s="19" t="n">
        <v>0.093576365620223</v>
      </c>
      <c r="AH13" s="19" t="n">
        <v>0.279910747553323</v>
      </c>
      <c r="AI13" s="19" t="n">
        <v>0.357147171431132</v>
      </c>
      <c r="AJ13" s="19" t="n">
        <v>0.24591781665787</v>
      </c>
      <c r="AK13" s="19" t="n">
        <v>0.308817880443366</v>
      </c>
      <c r="AL13" s="19" t="n">
        <v>0.262388800102027</v>
      </c>
      <c r="AM13" s="19" t="n">
        <v>0.534445761093102</v>
      </c>
      <c r="AN13" s="19" t="n">
        <v>0.26408348938202</v>
      </c>
      <c r="AO13" s="19" t="n">
        <v>0.217784632007432</v>
      </c>
      <c r="AP13" s="19" t="n">
        <v>0.362054298571843</v>
      </c>
      <c r="AQ13" s="19" t="n">
        <v>0.171224320616889</v>
      </c>
      <c r="AR13" s="19" t="n">
        <v>0.104566768874257</v>
      </c>
      <c r="AS13" s="19" t="n">
        <v>0.488876791980498</v>
      </c>
      <c r="AT13" s="19" t="n">
        <v>0</v>
      </c>
      <c r="AU13" s="19" t="n">
        <v>0.495619982425437</v>
      </c>
      <c r="AV13" s="19" t="n">
        <v>0.584667341249889</v>
      </c>
      <c r="AW13" s="19" t="n">
        <v>0.705272611914786</v>
      </c>
      <c r="AX13" s="19" t="n">
        <v>0.479792883083338</v>
      </c>
    </row>
    <row r="14">
      <c r="B14" s="20" t="s">
        <v>77</v>
      </c>
      <c r="C14" s="21" t="n">
        <v>0.0124985391163009</v>
      </c>
      <c r="D14" s="21" t="n">
        <v>0.03708236779346</v>
      </c>
      <c r="E14" s="21" t="n">
        <v>0.0210330042388733</v>
      </c>
      <c r="F14" s="21" t="n">
        <v>0.00554701436030362</v>
      </c>
      <c r="G14" s="21" t="n">
        <v>0.00849642806093835</v>
      </c>
      <c r="H14" s="21" t="n">
        <v>0.00987098426314864</v>
      </c>
      <c r="I14" s="21" t="n">
        <v>0</v>
      </c>
      <c r="J14" s="21"/>
      <c r="K14" s="21" t="n">
        <v>0.00689265517579111</v>
      </c>
      <c r="L14" s="21" t="n">
        <v>0.0179764600601657</v>
      </c>
      <c r="M14" s="21"/>
      <c r="N14" s="21" t="n">
        <v>0.018475245205431</v>
      </c>
      <c r="O14" s="21" t="n">
        <v>0.0109583338181734</v>
      </c>
      <c r="P14" s="21" t="n">
        <v>0.00634148772388394</v>
      </c>
      <c r="Q14" s="21" t="n">
        <v>0.00541953730225642</v>
      </c>
      <c r="R14" s="21" t="n">
        <v>0</v>
      </c>
      <c r="S14" s="21" t="n">
        <v>0.020891551751989</v>
      </c>
      <c r="T14" s="21" t="n">
        <v>0.0103880224972293</v>
      </c>
      <c r="U14" s="21" t="n">
        <v>0.0211636816055887</v>
      </c>
      <c r="V14" s="21" t="n">
        <v>0.0137273916863759</v>
      </c>
      <c r="W14" s="21" t="n">
        <v>0.016200382453215</v>
      </c>
      <c r="X14" s="21" t="n">
        <v>0.0192733663834548</v>
      </c>
      <c r="Y14" s="21" t="n">
        <v>0</v>
      </c>
      <c r="Z14" s="21"/>
      <c r="AA14" s="21" t="n">
        <v>0.00673978206256063</v>
      </c>
      <c r="AB14" s="21" t="n">
        <v>0.0128799784259014</v>
      </c>
      <c r="AC14" s="21" t="n">
        <v>0.0147555561913794</v>
      </c>
      <c r="AD14" s="21" t="n">
        <v>0.0125408240178229</v>
      </c>
      <c r="AE14" s="21"/>
      <c r="AF14" s="21" t="n">
        <v>0.00628381256710629</v>
      </c>
      <c r="AG14" s="21" t="n">
        <v>0.00298507577804619</v>
      </c>
      <c r="AH14" s="21" t="n">
        <v>0</v>
      </c>
      <c r="AI14" s="21" t="n">
        <v>0.0394415547991473</v>
      </c>
      <c r="AJ14" s="21" t="n">
        <v>0.0740693376001061</v>
      </c>
      <c r="AK14" s="21" t="n">
        <v>0.0325396745725457</v>
      </c>
      <c r="AL14" s="21" t="n">
        <v>0.0353721359583491</v>
      </c>
      <c r="AM14" s="21" t="n">
        <v>0</v>
      </c>
      <c r="AN14" s="21" t="n">
        <v>0.00764396427355828</v>
      </c>
      <c r="AO14" s="21" t="n">
        <v>0.00654981081927994</v>
      </c>
      <c r="AP14" s="21" t="n">
        <v>0.0241601316268259</v>
      </c>
      <c r="AQ14" s="21" t="n">
        <v>0.013526804414748</v>
      </c>
      <c r="AR14" s="21" t="n">
        <v>0</v>
      </c>
      <c r="AS14" s="21" t="n">
        <v>0</v>
      </c>
      <c r="AT14" s="21" t="n">
        <v>0.314801217298716</v>
      </c>
      <c r="AU14" s="21" t="n">
        <v>0</v>
      </c>
      <c r="AV14" s="21" t="n">
        <v>0</v>
      </c>
      <c r="AW14" s="21" t="n">
        <v>0</v>
      </c>
      <c r="AX14" s="21" t="n">
        <v>0</v>
      </c>
    </row>
    <row r="15">
      <c r="B15" s="18"/>
    </row>
    <row r="16">
      <c r="B16" t="s">
        <v>80</v>
      </c>
    </row>
    <row r="17">
      <c r="B17" t="s">
        <v>81</v>
      </c>
    </row>
    <row r="19">
      <c r="B19" s="9" t="str">
        <f>=HYPERLINK("#'Contents'!A1", "Return to Contents")</f>
      </c>
    </row>
  </sheetData>
  <mergeCells count="6">
    <mergeCell ref="D5:I5"/>
    <mergeCell ref="K5:L5"/>
    <mergeCell ref="N5:Y5"/>
    <mergeCell ref="AA5:AD5"/>
    <mergeCell ref="AF5:AX5"/>
    <mergeCell ref="D2:AU2"/>
  </mergeCells>
  <pageMargins left="0.7" right="0.7" top="0.75" bottom="0.75" header="0.3" footer="0.3"/>
  <pageSetup paperSize="9" orientation="portrait" horizontalDpi="300" verticalDpi="300" r:id="rId2"/>
  <drawing r:id="rId1"/>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10.71" hidden="0" customWidth="1"/>
    <col min="8" max="8" width="10.71" hidden="0" customWidth="1"/>
    <col min="9" max="9" width="10.71" hidden="0" customWidth="1"/>
    <col min="10" max="10" width="2.2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10.71" hidden="0" customWidth="1"/>
    <col min="19" max="19" width="10.71" hidden="0" customWidth="1"/>
    <col min="20" max="20" width="10.71" hidden="0" customWidth="1"/>
    <col min="21" max="21" width="10.71" hidden="0" customWidth="1"/>
    <col min="22" max="22" width="10.71" hidden="0" customWidth="1"/>
    <col min="23" max="23" width="10.71" hidden="0" customWidth="1"/>
    <col min="24" max="24" width="10.71" hidden="0" customWidth="1"/>
    <col min="25" max="25" width="10.71" hidden="0" customWidth="1"/>
    <col min="26" max="26" width="2.2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10.71" hidden="0" customWidth="1"/>
    <col min="34" max="34" width="10.71" hidden="0" customWidth="1"/>
    <col min="35" max="35" width="10.7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10.71" hidden="0" customWidth="1"/>
    <col min="44" max="44" width="10.71" hidden="0" customWidth="1"/>
    <col min="45" max="45" width="10.71" hidden="0" customWidth="1"/>
    <col min="46" max="46" width="10.71" hidden="0" customWidth="1"/>
    <col min="47" max="47" width="10.71" hidden="0" customWidth="1"/>
    <col min="48" max="48" width="10.71" hidden="0" customWidth="1"/>
    <col min="49" max="49" width="10.71" hidden="0" customWidth="1"/>
    <col min="50" max="50" width="10.71" hidden="0" customWidth="1"/>
    <col min="51" max="51" width="2.21" hidden="0" customWidth="1"/>
  </cols>
  <sheetData>
    <row r="2" ht="40" customHeight="1">
      <c r="D2" s="16" t="s">
        <v>139</v>
      </c>
    </row>
    <row r="5" ht="30" customHeight="1">
      <c r="B5" s="17"/>
      <c r="C5" s="17"/>
      <c r="D5" s="17" t="s">
        <v>62</v>
      </c>
      <c r="E5" s="17"/>
      <c r="F5" s="17"/>
      <c r="G5" s="17"/>
      <c r="H5" s="17"/>
      <c r="I5" s="17"/>
      <c r="J5" s="17"/>
      <c r="K5" s="17" t="s">
        <v>63</v>
      </c>
      <c r="L5" s="17"/>
      <c r="M5" s="17"/>
      <c r="N5" s="17" t="s">
        <v>64</v>
      </c>
      <c r="O5" s="17"/>
      <c r="P5" s="17"/>
      <c r="Q5" s="17"/>
      <c r="R5" s="17"/>
      <c r="S5" s="17"/>
      <c r="T5" s="17"/>
      <c r="U5" s="17"/>
      <c r="V5" s="17"/>
      <c r="W5" s="17"/>
      <c r="X5" s="17"/>
      <c r="Y5" s="17"/>
      <c r="Z5" s="17"/>
      <c r="AA5" s="17" t="s">
        <v>65</v>
      </c>
      <c r="AB5" s="17"/>
      <c r="AC5" s="17"/>
      <c r="AD5" s="17"/>
      <c r="AE5" s="17"/>
      <c r="AF5" s="17" t="s">
        <v>66</v>
      </c>
      <c r="AG5" s="17"/>
      <c r="AH5" s="17"/>
      <c r="AI5" s="17"/>
      <c r="AJ5" s="17"/>
      <c r="AK5" s="17"/>
      <c r="AL5" s="17"/>
      <c r="AM5" s="17"/>
      <c r="AN5" s="17"/>
      <c r="AO5" s="17"/>
      <c r="AP5" s="17"/>
      <c r="AQ5" s="17"/>
      <c r="AR5" s="17"/>
      <c r="AS5" s="17"/>
      <c r="AT5" s="17"/>
      <c r="AU5" s="17"/>
      <c r="AV5" s="17"/>
      <c r="AW5" s="17"/>
      <c r="AX5" s="17"/>
    </row>
    <row r="6">
      <c r="B6" t="s">
        <v>15</v>
      </c>
      <c r="C6" s="10" t="s">
        <v>16</v>
      </c>
      <c r="D6" s="13" t="s">
        <v>17</v>
      </c>
      <c r="E6" s="13" t="s">
        <v>18</v>
      </c>
      <c r="F6" s="13" t="s">
        <v>19</v>
      </c>
      <c r="G6" s="13" t="s">
        <v>20</v>
      </c>
      <c r="H6" s="13" t="s">
        <v>21</v>
      </c>
      <c r="I6" s="13" t="s">
        <v>22</v>
      </c>
      <c r="K6" s="13" t="s">
        <v>25</v>
      </c>
      <c r="L6" s="13" t="s">
        <v>26</v>
      </c>
      <c r="N6" s="13" t="s">
        <v>27</v>
      </c>
      <c r="O6" s="13" t="s">
        <v>28</v>
      </c>
      <c r="P6" s="13" t="s">
        <v>29</v>
      </c>
      <c r="Q6" s="13" t="s">
        <v>30</v>
      </c>
      <c r="R6" s="13" t="s">
        <v>31</v>
      </c>
      <c r="S6" s="13" t="s">
        <v>32</v>
      </c>
      <c r="T6" s="13" t="s">
        <v>33</v>
      </c>
      <c r="U6" s="13" t="s">
        <v>34</v>
      </c>
      <c r="V6" s="13" t="s">
        <v>35</v>
      </c>
      <c r="W6" s="13" t="s">
        <v>36</v>
      </c>
      <c r="X6" s="13" t="s">
        <v>37</v>
      </c>
      <c r="Y6" s="13" t="s">
        <v>38</v>
      </c>
      <c r="AA6" s="13" t="s">
        <v>39</v>
      </c>
      <c r="AB6" s="13" t="s">
        <v>40</v>
      </c>
      <c r="AC6" s="13" t="s">
        <v>41</v>
      </c>
      <c r="AD6" s="13" t="s">
        <v>42</v>
      </c>
      <c r="AF6" s="13" t="s">
        <v>43</v>
      </c>
      <c r="AG6" s="13" t="s">
        <v>44</v>
      </c>
      <c r="AH6" s="13" t="s">
        <v>45</v>
      </c>
      <c r="AI6" s="13" t="s">
        <v>46</v>
      </c>
      <c r="AJ6" s="13" t="s">
        <v>47</v>
      </c>
      <c r="AK6" s="13" t="s">
        <v>48</v>
      </c>
      <c r="AL6" s="13" t="s">
        <v>49</v>
      </c>
      <c r="AM6" s="13" t="s">
        <v>50</v>
      </c>
      <c r="AN6" s="13" t="s">
        <v>51</v>
      </c>
      <c r="AO6" s="13" t="s">
        <v>52</v>
      </c>
      <c r="AP6" s="13" t="s">
        <v>53</v>
      </c>
      <c r="AQ6" s="13" t="s">
        <v>54</v>
      </c>
      <c r="AR6" s="13" t="s">
        <v>55</v>
      </c>
      <c r="AS6" s="13" t="s">
        <v>56</v>
      </c>
      <c r="AT6" s="13" t="s">
        <v>57</v>
      </c>
      <c r="AU6" s="13" t="s">
        <v>58</v>
      </c>
      <c r="AV6" s="13" t="s">
        <v>59</v>
      </c>
      <c r="AW6" s="13" t="s">
        <v>60</v>
      </c>
      <c r="AX6" s="13" t="s">
        <v>61</v>
      </c>
    </row>
    <row r="7" ht="30" customHeight="1">
      <c r="B7" s="11" t="s">
        <v>23</v>
      </c>
      <c r="C7" s="11" t="n">
        <v>2053</v>
      </c>
      <c r="D7" s="11" t="n">
        <v>282</v>
      </c>
      <c r="E7" s="11" t="n">
        <v>347</v>
      </c>
      <c r="F7" s="11" t="n">
        <v>347</v>
      </c>
      <c r="G7" s="11" t="n">
        <v>347</v>
      </c>
      <c r="H7" s="11" t="n">
        <v>295</v>
      </c>
      <c r="I7" s="11" t="n">
        <v>435</v>
      </c>
      <c r="J7" s="11"/>
      <c r="K7" s="11" t="n">
        <v>1018</v>
      </c>
      <c r="L7" s="11" t="n">
        <v>1034</v>
      </c>
      <c r="M7" s="11"/>
      <c r="N7" s="11" t="n">
        <v>284</v>
      </c>
      <c r="O7" s="11" t="n">
        <v>278</v>
      </c>
      <c r="P7" s="11" t="n">
        <v>169</v>
      </c>
      <c r="Q7" s="11" t="n">
        <v>188</v>
      </c>
      <c r="R7" s="11" t="n">
        <v>160</v>
      </c>
      <c r="S7" s="11" t="n">
        <v>187</v>
      </c>
      <c r="T7" s="11" t="n">
        <v>166</v>
      </c>
      <c r="U7" s="11" t="n">
        <v>87</v>
      </c>
      <c r="V7" s="11" t="n">
        <v>211</v>
      </c>
      <c r="W7" s="11" t="n">
        <v>174</v>
      </c>
      <c r="X7" s="11" t="n">
        <v>98</v>
      </c>
      <c r="Y7" s="11" t="n">
        <v>51</v>
      </c>
      <c r="Z7" s="11"/>
      <c r="AA7" s="11" t="n">
        <v>570</v>
      </c>
      <c r="AB7" s="11" t="n">
        <v>547</v>
      </c>
      <c r="AC7" s="11" t="n">
        <v>406</v>
      </c>
      <c r="AD7" s="11" t="n">
        <v>517</v>
      </c>
      <c r="AE7" s="11"/>
      <c r="AF7" s="11" t="n">
        <v>148</v>
      </c>
      <c r="AG7" s="11" t="n">
        <v>872</v>
      </c>
      <c r="AH7" s="11" t="n">
        <v>132</v>
      </c>
      <c r="AI7" s="11" t="n">
        <v>108</v>
      </c>
      <c r="AJ7" s="11" t="n">
        <v>65</v>
      </c>
      <c r="AK7" s="11" t="n">
        <v>65</v>
      </c>
      <c r="AL7" s="11" t="n">
        <v>139</v>
      </c>
      <c r="AM7" s="11" t="n">
        <v>2</v>
      </c>
      <c r="AN7" s="11" t="n">
        <v>139</v>
      </c>
      <c r="AO7" s="11" t="n">
        <v>159</v>
      </c>
      <c r="AP7" s="11" t="n">
        <v>39</v>
      </c>
      <c r="AQ7" s="11" t="n">
        <v>148</v>
      </c>
      <c r="AR7" s="11" t="n">
        <v>10</v>
      </c>
      <c r="AS7" s="11" t="n">
        <v>10</v>
      </c>
      <c r="AT7" s="11" t="n">
        <v>3</v>
      </c>
      <c r="AU7" s="11" t="n">
        <v>2</v>
      </c>
      <c r="AV7" s="11" t="n">
        <v>5</v>
      </c>
      <c r="AW7" s="11" t="n">
        <v>3</v>
      </c>
      <c r="AX7" s="11" t="n">
        <v>4</v>
      </c>
    </row>
    <row r="8" ht="30" customHeight="1">
      <c r="B8" s="12" t="s">
        <v>24</v>
      </c>
      <c r="C8" s="12" t="n">
        <v>2053</v>
      </c>
      <c r="D8" s="12" t="n">
        <v>284</v>
      </c>
      <c r="E8" s="12" t="n">
        <v>350</v>
      </c>
      <c r="F8" s="12" t="n">
        <v>349</v>
      </c>
      <c r="G8" s="12" t="n">
        <v>350</v>
      </c>
      <c r="H8" s="12" t="n">
        <v>289</v>
      </c>
      <c r="I8" s="12" t="n">
        <v>431</v>
      </c>
      <c r="J8" s="12"/>
      <c r="K8" s="12" t="n">
        <v>1013</v>
      </c>
      <c r="L8" s="12" t="n">
        <v>1039</v>
      </c>
      <c r="M8" s="12"/>
      <c r="N8" s="12" t="n">
        <v>287</v>
      </c>
      <c r="O8" s="12" t="n">
        <v>267</v>
      </c>
      <c r="P8" s="12" t="n">
        <v>164</v>
      </c>
      <c r="Q8" s="12" t="n">
        <v>185</v>
      </c>
      <c r="R8" s="12" t="n">
        <v>144</v>
      </c>
      <c r="S8" s="12" t="n">
        <v>185</v>
      </c>
      <c r="T8" s="12" t="n">
        <v>164</v>
      </c>
      <c r="U8" s="12" t="n">
        <v>82</v>
      </c>
      <c r="V8" s="12" t="n">
        <v>226</v>
      </c>
      <c r="W8" s="12" t="n">
        <v>185</v>
      </c>
      <c r="X8" s="12" t="n">
        <v>103</v>
      </c>
      <c r="Y8" s="12" t="n">
        <v>61</v>
      </c>
      <c r="Z8" s="12"/>
      <c r="AA8" s="12" t="n">
        <v>551</v>
      </c>
      <c r="AB8" s="12" t="n">
        <v>530</v>
      </c>
      <c r="AC8" s="12" t="n">
        <v>449</v>
      </c>
      <c r="AD8" s="12" t="n">
        <v>510</v>
      </c>
      <c r="AE8" s="12"/>
      <c r="AF8" s="12" t="n">
        <v>150</v>
      </c>
      <c r="AG8" s="12" t="n">
        <v>866</v>
      </c>
      <c r="AH8" s="12" t="n">
        <v>133</v>
      </c>
      <c r="AI8" s="12" t="n">
        <v>107</v>
      </c>
      <c r="AJ8" s="12" t="n">
        <v>66</v>
      </c>
      <c r="AK8" s="12" t="n">
        <v>64</v>
      </c>
      <c r="AL8" s="12" t="n">
        <v>140</v>
      </c>
      <c r="AM8" s="12" t="n">
        <v>2</v>
      </c>
      <c r="AN8" s="12" t="n">
        <v>140</v>
      </c>
      <c r="AO8" s="12" t="n">
        <v>160</v>
      </c>
      <c r="AP8" s="12" t="n">
        <v>39</v>
      </c>
      <c r="AQ8" s="12" t="n">
        <v>149</v>
      </c>
      <c r="AR8" s="12" t="n">
        <v>10</v>
      </c>
      <c r="AS8" s="12" t="n">
        <v>11</v>
      </c>
      <c r="AT8" s="12" t="n">
        <v>3</v>
      </c>
      <c r="AU8" s="12" t="n">
        <v>2</v>
      </c>
      <c r="AV8" s="12" t="n">
        <v>5</v>
      </c>
      <c r="AW8" s="12" t="n">
        <v>3</v>
      </c>
      <c r="AX8" s="12" t="n">
        <v>3</v>
      </c>
    </row>
    <row r="9">
      <c r="B9" s="20" t="s">
        <v>132</v>
      </c>
      <c r="C9" s="19" t="n">
        <v>0.0275694795097542</v>
      </c>
      <c r="D9" s="19" t="n">
        <v>0.0298275550253836</v>
      </c>
      <c r="E9" s="19" t="n">
        <v>0.0213819458390297</v>
      </c>
      <c r="F9" s="19" t="n">
        <v>0.0245277698959443</v>
      </c>
      <c r="G9" s="19" t="n">
        <v>0.033998677629465</v>
      </c>
      <c r="H9" s="19" t="n">
        <v>0.0354251031894075</v>
      </c>
      <c r="I9" s="19" t="n">
        <v>0.0230818014362696</v>
      </c>
      <c r="J9" s="19"/>
      <c r="K9" s="19" t="n">
        <v>0.0262037908771439</v>
      </c>
      <c r="L9" s="19" t="n">
        <v>0.0289276084145698</v>
      </c>
      <c r="M9" s="19"/>
      <c r="N9" s="19" t="n">
        <v>0.0281593081585426</v>
      </c>
      <c r="O9" s="19" t="n">
        <v>0.0437304384229915</v>
      </c>
      <c r="P9" s="19" t="n">
        <v>0.00582765050140056</v>
      </c>
      <c r="Q9" s="19" t="n">
        <v>0</v>
      </c>
      <c r="R9" s="19" t="n">
        <v>0.0325548171390248</v>
      </c>
      <c r="S9" s="19" t="n">
        <v>0.00551739225647362</v>
      </c>
      <c r="T9" s="19" t="n">
        <v>0.0355283438398684</v>
      </c>
      <c r="U9" s="19" t="n">
        <v>0.0491653200180874</v>
      </c>
      <c r="V9" s="19" t="n">
        <v>0.0490821746652736</v>
      </c>
      <c r="W9" s="19" t="n">
        <v>0.0304618624971369</v>
      </c>
      <c r="X9" s="19" t="n">
        <v>0</v>
      </c>
      <c r="Y9" s="19" t="n">
        <v>0.0588853906779101</v>
      </c>
      <c r="Z9" s="19"/>
      <c r="AA9" s="19" t="n">
        <v>0.0157661645726034</v>
      </c>
      <c r="AB9" s="19" t="n">
        <v>0.0193430872677709</v>
      </c>
      <c r="AC9" s="19" t="n">
        <v>0.0437650631700427</v>
      </c>
      <c r="AD9" s="19" t="n">
        <v>0.0353149708603004</v>
      </c>
      <c r="AE9" s="19"/>
      <c r="AF9" s="19" t="n">
        <v>0.0205448780373911</v>
      </c>
      <c r="AG9" s="19" t="n">
        <v>0.034646966691059</v>
      </c>
      <c r="AH9" s="19" t="n">
        <v>0.0166026222077016</v>
      </c>
      <c r="AI9" s="19" t="n">
        <v>0.0102982583633089</v>
      </c>
      <c r="AJ9" s="19" t="n">
        <v>0.033148860763144</v>
      </c>
      <c r="AK9" s="19" t="n">
        <v>0.0339136321773501</v>
      </c>
      <c r="AL9" s="19" t="n">
        <v>0.0302906212655333</v>
      </c>
      <c r="AM9" s="19" t="n">
        <v>0</v>
      </c>
      <c r="AN9" s="19" t="n">
        <v>0.0207168463256964</v>
      </c>
      <c r="AO9" s="19" t="n">
        <v>0.0272947826353339</v>
      </c>
      <c r="AP9" s="19" t="n">
        <v>0.0255650060890944</v>
      </c>
      <c r="AQ9" s="19" t="n">
        <v>0.0225768324968284</v>
      </c>
      <c r="AR9" s="19" t="n">
        <v>0</v>
      </c>
      <c r="AS9" s="19" t="n">
        <v>0</v>
      </c>
      <c r="AT9" s="19" t="n">
        <v>0</v>
      </c>
      <c r="AU9" s="19" t="n">
        <v>0</v>
      </c>
      <c r="AV9" s="19" t="n">
        <v>0</v>
      </c>
      <c r="AW9" s="19" t="n">
        <v>0</v>
      </c>
      <c r="AX9" s="19" t="n">
        <v>0</v>
      </c>
    </row>
    <row r="10">
      <c r="B10" s="20" t="s">
        <v>133</v>
      </c>
      <c r="C10" s="19" t="n">
        <v>0.104213805244086</v>
      </c>
      <c r="D10" s="19" t="n">
        <v>0.0838361700297984</v>
      </c>
      <c r="E10" s="19" t="n">
        <v>0.0837341410510283</v>
      </c>
      <c r="F10" s="19" t="n">
        <v>0.0839697350559119</v>
      </c>
      <c r="G10" s="19" t="n">
        <v>0.092470705479334</v>
      </c>
      <c r="H10" s="19" t="n">
        <v>0.120510041659488</v>
      </c>
      <c r="I10" s="19" t="n">
        <v>0.149297686830302</v>
      </c>
      <c r="J10" s="19"/>
      <c r="K10" s="19" t="n">
        <v>0.0988033525774502</v>
      </c>
      <c r="L10" s="19" t="n">
        <v>0.108626607583299</v>
      </c>
      <c r="M10" s="19"/>
      <c r="N10" s="19" t="n">
        <v>0.0583457123099003</v>
      </c>
      <c r="O10" s="19" t="n">
        <v>0.0900584306293524</v>
      </c>
      <c r="P10" s="19" t="n">
        <v>0.0877155778996049</v>
      </c>
      <c r="Q10" s="19" t="n">
        <v>0.131348661263678</v>
      </c>
      <c r="R10" s="19" t="n">
        <v>0.141749918359151</v>
      </c>
      <c r="S10" s="19" t="n">
        <v>0.104716830229941</v>
      </c>
      <c r="T10" s="19" t="n">
        <v>0.114136728975984</v>
      </c>
      <c r="U10" s="19" t="n">
        <v>0.11046396116954</v>
      </c>
      <c r="V10" s="19" t="n">
        <v>0.0985561273175305</v>
      </c>
      <c r="W10" s="19" t="n">
        <v>0.129197828348331</v>
      </c>
      <c r="X10" s="19" t="n">
        <v>0.098850939298632</v>
      </c>
      <c r="Y10" s="19" t="n">
        <v>0.173066990626723</v>
      </c>
      <c r="Z10" s="19"/>
      <c r="AA10" s="19" t="n">
        <v>0.100009341106831</v>
      </c>
      <c r="AB10" s="19" t="n">
        <v>0.127207554985053</v>
      </c>
      <c r="AC10" s="19" t="n">
        <v>0.0771832621670103</v>
      </c>
      <c r="AD10" s="19" t="n">
        <v>0.10733600993501</v>
      </c>
      <c r="AE10" s="19"/>
      <c r="AF10" s="19" t="n">
        <v>0.0948840073505504</v>
      </c>
      <c r="AG10" s="19" t="n">
        <v>0.141634313424396</v>
      </c>
      <c r="AH10" s="19" t="n">
        <v>0.0834035868578931</v>
      </c>
      <c r="AI10" s="19" t="n">
        <v>0.0448263669709982</v>
      </c>
      <c r="AJ10" s="19" t="n">
        <v>0.0756756049624366</v>
      </c>
      <c r="AK10" s="19" t="n">
        <v>0.0146870016953355</v>
      </c>
      <c r="AL10" s="19" t="n">
        <v>0.0500253842201431</v>
      </c>
      <c r="AM10" s="19" t="n">
        <v>0</v>
      </c>
      <c r="AN10" s="19" t="n">
        <v>0.0746618094269669</v>
      </c>
      <c r="AO10" s="19" t="n">
        <v>0.104993849271315</v>
      </c>
      <c r="AP10" s="19" t="n">
        <v>0.113751358723382</v>
      </c>
      <c r="AQ10" s="19" t="n">
        <v>0.10571358843416</v>
      </c>
      <c r="AR10" s="19" t="n">
        <v>0</v>
      </c>
      <c r="AS10" s="19" t="n">
        <v>0</v>
      </c>
      <c r="AT10" s="19" t="n">
        <v>0.314801217298716</v>
      </c>
      <c r="AU10" s="19" t="n">
        <v>0</v>
      </c>
      <c r="AV10" s="19" t="n">
        <v>0</v>
      </c>
      <c r="AW10" s="19" t="n">
        <v>0</v>
      </c>
      <c r="AX10" s="19" t="n">
        <v>0</v>
      </c>
    </row>
    <row r="11">
      <c r="B11" s="20" t="s">
        <v>134</v>
      </c>
      <c r="C11" s="19" t="n">
        <v>0.176745730771753</v>
      </c>
      <c r="D11" s="19" t="n">
        <v>0.161718105453838</v>
      </c>
      <c r="E11" s="19" t="n">
        <v>0.162939446293976</v>
      </c>
      <c r="F11" s="19" t="n">
        <v>0.151962313814917</v>
      </c>
      <c r="G11" s="19" t="n">
        <v>0.182515230441442</v>
      </c>
      <c r="H11" s="19" t="n">
        <v>0.17104068791871</v>
      </c>
      <c r="I11" s="19" t="n">
        <v>0.217087188474293</v>
      </c>
      <c r="J11" s="19"/>
      <c r="K11" s="19" t="n">
        <v>0.169746540627401</v>
      </c>
      <c r="L11" s="19" t="n">
        <v>0.183740312528174</v>
      </c>
      <c r="M11" s="19"/>
      <c r="N11" s="19" t="n">
        <v>0.162798862611544</v>
      </c>
      <c r="O11" s="19" t="n">
        <v>0.159753017888431</v>
      </c>
      <c r="P11" s="19" t="n">
        <v>0.206084824596252</v>
      </c>
      <c r="Q11" s="19" t="n">
        <v>0.218921871401926</v>
      </c>
      <c r="R11" s="19" t="n">
        <v>0.122541423811503</v>
      </c>
      <c r="S11" s="19" t="n">
        <v>0.216382958514864</v>
      </c>
      <c r="T11" s="19" t="n">
        <v>0.15874331964907</v>
      </c>
      <c r="U11" s="19" t="n">
        <v>0.214765370437689</v>
      </c>
      <c r="V11" s="19" t="n">
        <v>0.177329836672842</v>
      </c>
      <c r="W11" s="19" t="n">
        <v>0.173667409447362</v>
      </c>
      <c r="X11" s="19" t="n">
        <v>0.160953770964949</v>
      </c>
      <c r="Y11" s="19" t="n">
        <v>0.148825041251551</v>
      </c>
      <c r="Z11" s="19"/>
      <c r="AA11" s="19" t="n">
        <v>0.138387045733622</v>
      </c>
      <c r="AB11" s="19" t="n">
        <v>0.187002018719366</v>
      </c>
      <c r="AC11" s="19" t="n">
        <v>0.187481927689566</v>
      </c>
      <c r="AD11" s="19" t="n">
        <v>0.198710716583729</v>
      </c>
      <c r="AE11" s="19"/>
      <c r="AF11" s="19" t="n">
        <v>0.178864181296087</v>
      </c>
      <c r="AG11" s="19" t="n">
        <v>0.209972630360133</v>
      </c>
      <c r="AH11" s="19" t="n">
        <v>0.135819596918124</v>
      </c>
      <c r="AI11" s="19" t="n">
        <v>0.150907323534389</v>
      </c>
      <c r="AJ11" s="19" t="n">
        <v>0.228624867015126</v>
      </c>
      <c r="AK11" s="19" t="n">
        <v>0.0898570955252282</v>
      </c>
      <c r="AL11" s="19" t="n">
        <v>0.108064646933185</v>
      </c>
      <c r="AM11" s="19" t="n">
        <v>0</v>
      </c>
      <c r="AN11" s="19" t="n">
        <v>0.145885592506915</v>
      </c>
      <c r="AO11" s="19" t="n">
        <v>0.192361094128472</v>
      </c>
      <c r="AP11" s="19" t="n">
        <v>0.10716646994866</v>
      </c>
      <c r="AQ11" s="19" t="n">
        <v>0.159972756627275</v>
      </c>
      <c r="AR11" s="19" t="n">
        <v>0.0944187737802553</v>
      </c>
      <c r="AS11" s="19" t="n">
        <v>0.102765527420802</v>
      </c>
      <c r="AT11" s="19" t="n">
        <v>0.296096190633258</v>
      </c>
      <c r="AU11" s="19" t="n">
        <v>0.504380017574563</v>
      </c>
      <c r="AV11" s="19" t="n">
        <v>0</v>
      </c>
      <c r="AW11" s="19" t="n">
        <v>0</v>
      </c>
      <c r="AX11" s="19" t="n">
        <v>0.277914084528257</v>
      </c>
    </row>
    <row r="12">
      <c r="B12" s="20" t="s">
        <v>135</v>
      </c>
      <c r="C12" s="19" t="n">
        <v>0.390002501445298</v>
      </c>
      <c r="D12" s="19" t="n">
        <v>0.350595310355943</v>
      </c>
      <c r="E12" s="19" t="n">
        <v>0.371329778210068</v>
      </c>
      <c r="F12" s="19" t="n">
        <v>0.385688166472055</v>
      </c>
      <c r="G12" s="19" t="n">
        <v>0.381538577288432</v>
      </c>
      <c r="H12" s="19" t="n">
        <v>0.407954351848816</v>
      </c>
      <c r="I12" s="19" t="n">
        <v>0.429486596239303</v>
      </c>
      <c r="J12" s="19"/>
      <c r="K12" s="19" t="n">
        <v>0.407644174594746</v>
      </c>
      <c r="L12" s="19" t="n">
        <v>0.373176924614306</v>
      </c>
      <c r="M12" s="19"/>
      <c r="N12" s="19" t="n">
        <v>0.353839161158883</v>
      </c>
      <c r="O12" s="19" t="n">
        <v>0.424323573093318</v>
      </c>
      <c r="P12" s="19" t="n">
        <v>0.429751361156594</v>
      </c>
      <c r="Q12" s="19" t="n">
        <v>0.398100734579088</v>
      </c>
      <c r="R12" s="19" t="n">
        <v>0.445527883367487</v>
      </c>
      <c r="S12" s="19" t="n">
        <v>0.358634186936137</v>
      </c>
      <c r="T12" s="19" t="n">
        <v>0.352877757381267</v>
      </c>
      <c r="U12" s="19" t="n">
        <v>0.348060872177877</v>
      </c>
      <c r="V12" s="19" t="n">
        <v>0.350454540578581</v>
      </c>
      <c r="W12" s="19" t="n">
        <v>0.419149001538739</v>
      </c>
      <c r="X12" s="19" t="n">
        <v>0.435407484399099</v>
      </c>
      <c r="Y12" s="19" t="n">
        <v>0.380257143552561</v>
      </c>
      <c r="Z12" s="19"/>
      <c r="AA12" s="19" t="n">
        <v>0.402496135967746</v>
      </c>
      <c r="AB12" s="19" t="n">
        <v>0.391704879896862</v>
      </c>
      <c r="AC12" s="19" t="n">
        <v>0.409232335692064</v>
      </c>
      <c r="AD12" s="19" t="n">
        <v>0.360152043972427</v>
      </c>
      <c r="AE12" s="19"/>
      <c r="AF12" s="19" t="n">
        <v>0.341402636243897</v>
      </c>
      <c r="AG12" s="19" t="n">
        <v>0.410542427286018</v>
      </c>
      <c r="AH12" s="19" t="n">
        <v>0.339423820152101</v>
      </c>
      <c r="AI12" s="19" t="n">
        <v>0.338666411598408</v>
      </c>
      <c r="AJ12" s="19" t="n">
        <v>0.351107022897287</v>
      </c>
      <c r="AK12" s="19" t="n">
        <v>0.401792129982506</v>
      </c>
      <c r="AL12" s="19" t="n">
        <v>0.380905654847265</v>
      </c>
      <c r="AM12" s="19" t="n">
        <v>0.534445761093102</v>
      </c>
      <c r="AN12" s="19" t="n">
        <v>0.390419800129128</v>
      </c>
      <c r="AO12" s="19" t="n">
        <v>0.327241765698633</v>
      </c>
      <c r="AP12" s="19" t="n">
        <v>0.51810086177089</v>
      </c>
      <c r="AQ12" s="19" t="n">
        <v>0.413428090539277</v>
      </c>
      <c r="AR12" s="19" t="n">
        <v>0.804942647114732</v>
      </c>
      <c r="AS12" s="19" t="n">
        <v>0.501945708079383</v>
      </c>
      <c r="AT12" s="19" t="n">
        <v>0.389102592068026</v>
      </c>
      <c r="AU12" s="19" t="n">
        <v>0</v>
      </c>
      <c r="AV12" s="19" t="n">
        <v>0.840666030857163</v>
      </c>
      <c r="AW12" s="19" t="n">
        <v>0.294727388085214</v>
      </c>
      <c r="AX12" s="19" t="n">
        <v>0.242293032388405</v>
      </c>
    </row>
    <row r="13">
      <c r="B13" s="20" t="s">
        <v>136</v>
      </c>
      <c r="C13" s="19" t="n">
        <v>0.292186905540666</v>
      </c>
      <c r="D13" s="19" t="n">
        <v>0.342219795317538</v>
      </c>
      <c r="E13" s="19" t="n">
        <v>0.354352499187554</v>
      </c>
      <c r="F13" s="19" t="n">
        <v>0.345777846203515</v>
      </c>
      <c r="G13" s="19" t="n">
        <v>0.306395842711542</v>
      </c>
      <c r="H13" s="19" t="n">
        <v>0.255198831120431</v>
      </c>
      <c r="I13" s="19" t="n">
        <v>0.178541373913931</v>
      </c>
      <c r="J13" s="19"/>
      <c r="K13" s="19" t="n">
        <v>0.289665074662817</v>
      </c>
      <c r="L13" s="19" t="n">
        <v>0.294927098419593</v>
      </c>
      <c r="M13" s="19"/>
      <c r="N13" s="19" t="n">
        <v>0.392858752856986</v>
      </c>
      <c r="O13" s="19" t="n">
        <v>0.275203353341953</v>
      </c>
      <c r="P13" s="19" t="n">
        <v>0.264279098122265</v>
      </c>
      <c r="Q13" s="19" t="n">
        <v>0.246209195453051</v>
      </c>
      <c r="R13" s="19" t="n">
        <v>0.257625957322834</v>
      </c>
      <c r="S13" s="19" t="n">
        <v>0.310049999271954</v>
      </c>
      <c r="T13" s="19" t="n">
        <v>0.333598552834554</v>
      </c>
      <c r="U13" s="19" t="n">
        <v>0.256380794591218</v>
      </c>
      <c r="V13" s="19" t="n">
        <v>0.306315002399583</v>
      </c>
      <c r="W13" s="19" t="n">
        <v>0.230482104502207</v>
      </c>
      <c r="X13" s="19" t="n">
        <v>0.284747514327458</v>
      </c>
      <c r="Y13" s="19" t="n">
        <v>0.218853315407507</v>
      </c>
      <c r="Z13" s="19"/>
      <c r="AA13" s="19" t="n">
        <v>0.33790252656594</v>
      </c>
      <c r="AB13" s="19" t="n">
        <v>0.25981240584574</v>
      </c>
      <c r="AC13" s="19" t="n">
        <v>0.277465488043612</v>
      </c>
      <c r="AD13" s="19" t="n">
        <v>0.288882682050076</v>
      </c>
      <c r="AE13" s="19"/>
      <c r="AF13" s="19" t="n">
        <v>0.364304297072075</v>
      </c>
      <c r="AG13" s="19" t="n">
        <v>0.200987089795661</v>
      </c>
      <c r="AH13" s="19" t="n">
        <v>0.410094394875334</v>
      </c>
      <c r="AI13" s="19" t="n">
        <v>0.455301639532896</v>
      </c>
      <c r="AJ13" s="19" t="n">
        <v>0.24860508542336</v>
      </c>
      <c r="AK13" s="19" t="n">
        <v>0.442992353427722</v>
      </c>
      <c r="AL13" s="19" t="n">
        <v>0.394841576119322</v>
      </c>
      <c r="AM13" s="19" t="n">
        <v>0.465554238906898</v>
      </c>
      <c r="AN13" s="19" t="n">
        <v>0.368315951611294</v>
      </c>
      <c r="AO13" s="19" t="n">
        <v>0.335112392211643</v>
      </c>
      <c r="AP13" s="19" t="n">
        <v>0.235416303467974</v>
      </c>
      <c r="AQ13" s="19" t="n">
        <v>0.278940816966871</v>
      </c>
      <c r="AR13" s="19" t="n">
        <v>0.100638579105013</v>
      </c>
      <c r="AS13" s="19" t="n">
        <v>0.395288764499815</v>
      </c>
      <c r="AT13" s="19" t="n">
        <v>0</v>
      </c>
      <c r="AU13" s="19" t="n">
        <v>0.495619982425437</v>
      </c>
      <c r="AV13" s="19" t="n">
        <v>0.159333969142837</v>
      </c>
      <c r="AW13" s="19" t="n">
        <v>0.705272611914786</v>
      </c>
      <c r="AX13" s="19" t="n">
        <v>0.479792883083338</v>
      </c>
    </row>
    <row r="14">
      <c r="B14" s="20" t="s">
        <v>77</v>
      </c>
      <c r="C14" s="21" t="n">
        <v>0.00928157748844331</v>
      </c>
      <c r="D14" s="21" t="n">
        <v>0.0318030638174983</v>
      </c>
      <c r="E14" s="21" t="n">
        <v>0.0062621894183436</v>
      </c>
      <c r="F14" s="21" t="n">
        <v>0.00807416855765683</v>
      </c>
      <c r="G14" s="21" t="n">
        <v>0.00308096644978567</v>
      </c>
      <c r="H14" s="21" t="n">
        <v>0.00987098426314864</v>
      </c>
      <c r="I14" s="21" t="n">
        <v>0.00250535310590159</v>
      </c>
      <c r="J14" s="21"/>
      <c r="K14" s="21" t="n">
        <v>0.00793706666044201</v>
      </c>
      <c r="L14" s="21" t="n">
        <v>0.0106014484400577</v>
      </c>
      <c r="M14" s="21"/>
      <c r="N14" s="21" t="n">
        <v>0.00399820290414501</v>
      </c>
      <c r="O14" s="21" t="n">
        <v>0.0069311866239539</v>
      </c>
      <c r="P14" s="21" t="n">
        <v>0.00634148772388394</v>
      </c>
      <c r="Q14" s="21" t="n">
        <v>0.00541953730225642</v>
      </c>
      <c r="R14" s="21" t="n">
        <v>0</v>
      </c>
      <c r="S14" s="21" t="n">
        <v>0.00469863279063075</v>
      </c>
      <c r="T14" s="21" t="n">
        <v>0.00511529731925746</v>
      </c>
      <c r="U14" s="21" t="n">
        <v>0.0211636816055887</v>
      </c>
      <c r="V14" s="21" t="n">
        <v>0.0182623183661899</v>
      </c>
      <c r="W14" s="21" t="n">
        <v>0.0170417936662246</v>
      </c>
      <c r="X14" s="21" t="n">
        <v>0.0200402910098623</v>
      </c>
      <c r="Y14" s="21" t="n">
        <v>0.0201121184837479</v>
      </c>
      <c r="Z14" s="21"/>
      <c r="AA14" s="21" t="n">
        <v>0.00543878605325653</v>
      </c>
      <c r="AB14" s="21" t="n">
        <v>0.0149300532852083</v>
      </c>
      <c r="AC14" s="21" t="n">
        <v>0.00487192323770543</v>
      </c>
      <c r="AD14" s="21" t="n">
        <v>0.0096035765984582</v>
      </c>
      <c r="AE14" s="21"/>
      <c r="AF14" s="21" t="n">
        <v>0</v>
      </c>
      <c r="AG14" s="21" t="n">
        <v>0.0022165724427324</v>
      </c>
      <c r="AH14" s="21" t="n">
        <v>0.0146559789888473</v>
      </c>
      <c r="AI14" s="21" t="n">
        <v>0</v>
      </c>
      <c r="AJ14" s="21" t="n">
        <v>0.0628385589386474</v>
      </c>
      <c r="AK14" s="21" t="n">
        <v>0.0167577871918579</v>
      </c>
      <c r="AL14" s="21" t="n">
        <v>0.0358721166145523</v>
      </c>
      <c r="AM14" s="21" t="n">
        <v>0</v>
      </c>
      <c r="AN14" s="21" t="n">
        <v>0</v>
      </c>
      <c r="AO14" s="21" t="n">
        <v>0.0129961160546029</v>
      </c>
      <c r="AP14" s="21" t="n">
        <v>0</v>
      </c>
      <c r="AQ14" s="21" t="n">
        <v>0.0193679149355877</v>
      </c>
      <c r="AR14" s="21" t="n">
        <v>0</v>
      </c>
      <c r="AS14" s="21" t="n">
        <v>0</v>
      </c>
      <c r="AT14" s="21" t="n">
        <v>0</v>
      </c>
      <c r="AU14" s="21" t="n">
        <v>0</v>
      </c>
      <c r="AV14" s="21" t="n">
        <v>0</v>
      </c>
      <c r="AW14" s="21" t="n">
        <v>0</v>
      </c>
      <c r="AX14" s="21" t="n">
        <v>0</v>
      </c>
    </row>
    <row r="15">
      <c r="B15" s="18"/>
    </row>
    <row r="16">
      <c r="B16" t="s">
        <v>80</v>
      </c>
    </row>
    <row r="17">
      <c r="B17" t="s">
        <v>81</v>
      </c>
    </row>
    <row r="19">
      <c r="B19" s="9" t="str">
        <f>=HYPERLINK("#'Contents'!A1", "Return to Contents")</f>
      </c>
    </row>
  </sheetData>
  <mergeCells count="6">
    <mergeCell ref="D5:I5"/>
    <mergeCell ref="K5:L5"/>
    <mergeCell ref="N5:Y5"/>
    <mergeCell ref="AA5:AD5"/>
    <mergeCell ref="AF5:AX5"/>
    <mergeCell ref="D2:AU2"/>
  </mergeCells>
  <pageMargins left="0.7" right="0.7" top="0.75" bottom="0.75" header="0.3" footer="0.3"/>
  <pageSetup paperSize="9" orientation="portrait" horizontalDpi="300" verticalDpi="300" r:id="rId2"/>
  <drawing r:id="rId1"/>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10.71" hidden="0" customWidth="1"/>
    <col min="8" max="8" width="10.71" hidden="0" customWidth="1"/>
    <col min="9" max="9" width="10.71" hidden="0" customWidth="1"/>
    <col min="10" max="10" width="2.2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10.71" hidden="0" customWidth="1"/>
    <col min="19" max="19" width="10.71" hidden="0" customWidth="1"/>
    <col min="20" max="20" width="10.71" hidden="0" customWidth="1"/>
    <col min="21" max="21" width="10.71" hidden="0" customWidth="1"/>
    <col min="22" max="22" width="10.71" hidden="0" customWidth="1"/>
    <col min="23" max="23" width="10.71" hidden="0" customWidth="1"/>
    <col min="24" max="24" width="10.71" hidden="0" customWidth="1"/>
    <col min="25" max="25" width="10.71" hidden="0" customWidth="1"/>
    <col min="26" max="26" width="2.2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10.71" hidden="0" customWidth="1"/>
    <col min="34" max="34" width="10.71" hidden="0" customWidth="1"/>
    <col min="35" max="35" width="10.7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10.71" hidden="0" customWidth="1"/>
    <col min="44" max="44" width="10.71" hidden="0" customWidth="1"/>
    <col min="45" max="45" width="10.71" hidden="0" customWidth="1"/>
    <col min="46" max="46" width="10.71" hidden="0" customWidth="1"/>
    <col min="47" max="47" width="10.71" hidden="0" customWidth="1"/>
    <col min="48" max="48" width="10.71" hidden="0" customWidth="1"/>
    <col min="49" max="49" width="10.71" hidden="0" customWidth="1"/>
    <col min="50" max="50" width="10.71" hidden="0" customWidth="1"/>
    <col min="51" max="51" width="2.21" hidden="0" customWidth="1"/>
  </cols>
  <sheetData>
    <row r="2" ht="40" customHeight="1">
      <c r="D2" s="16" t="s">
        <v>140</v>
      </c>
    </row>
    <row r="5" ht="30" customHeight="1">
      <c r="B5" s="17"/>
      <c r="C5" s="17"/>
      <c r="D5" s="17" t="s">
        <v>62</v>
      </c>
      <c r="E5" s="17"/>
      <c r="F5" s="17"/>
      <c r="G5" s="17"/>
      <c r="H5" s="17"/>
      <c r="I5" s="17"/>
      <c r="J5" s="17"/>
      <c r="K5" s="17" t="s">
        <v>63</v>
      </c>
      <c r="L5" s="17"/>
      <c r="M5" s="17"/>
      <c r="N5" s="17" t="s">
        <v>64</v>
      </c>
      <c r="O5" s="17"/>
      <c r="P5" s="17"/>
      <c r="Q5" s="17"/>
      <c r="R5" s="17"/>
      <c r="S5" s="17"/>
      <c r="T5" s="17"/>
      <c r="U5" s="17"/>
      <c r="V5" s="17"/>
      <c r="W5" s="17"/>
      <c r="X5" s="17"/>
      <c r="Y5" s="17"/>
      <c r="Z5" s="17"/>
      <c r="AA5" s="17" t="s">
        <v>65</v>
      </c>
      <c r="AB5" s="17"/>
      <c r="AC5" s="17"/>
      <c r="AD5" s="17"/>
      <c r="AE5" s="17"/>
      <c r="AF5" s="17" t="s">
        <v>66</v>
      </c>
      <c r="AG5" s="17"/>
      <c r="AH5" s="17"/>
      <c r="AI5" s="17"/>
      <c r="AJ5" s="17"/>
      <c r="AK5" s="17"/>
      <c r="AL5" s="17"/>
      <c r="AM5" s="17"/>
      <c r="AN5" s="17"/>
      <c r="AO5" s="17"/>
      <c r="AP5" s="17"/>
      <c r="AQ5" s="17"/>
      <c r="AR5" s="17"/>
      <c r="AS5" s="17"/>
      <c r="AT5" s="17"/>
      <c r="AU5" s="17"/>
      <c r="AV5" s="17"/>
      <c r="AW5" s="17"/>
      <c r="AX5" s="17"/>
    </row>
    <row r="6">
      <c r="B6" t="s">
        <v>15</v>
      </c>
      <c r="C6" s="10" t="s">
        <v>16</v>
      </c>
      <c r="D6" s="13" t="s">
        <v>17</v>
      </c>
      <c r="E6" s="13" t="s">
        <v>18</v>
      </c>
      <c r="F6" s="13" t="s">
        <v>19</v>
      </c>
      <c r="G6" s="13" t="s">
        <v>20</v>
      </c>
      <c r="H6" s="13" t="s">
        <v>21</v>
      </c>
      <c r="I6" s="13" t="s">
        <v>22</v>
      </c>
      <c r="K6" s="13" t="s">
        <v>25</v>
      </c>
      <c r="L6" s="13" t="s">
        <v>26</v>
      </c>
      <c r="N6" s="13" t="s">
        <v>27</v>
      </c>
      <c r="O6" s="13" t="s">
        <v>28</v>
      </c>
      <c r="P6" s="13" t="s">
        <v>29</v>
      </c>
      <c r="Q6" s="13" t="s">
        <v>30</v>
      </c>
      <c r="R6" s="13" t="s">
        <v>31</v>
      </c>
      <c r="S6" s="13" t="s">
        <v>32</v>
      </c>
      <c r="T6" s="13" t="s">
        <v>33</v>
      </c>
      <c r="U6" s="13" t="s">
        <v>34</v>
      </c>
      <c r="V6" s="13" t="s">
        <v>35</v>
      </c>
      <c r="W6" s="13" t="s">
        <v>36</v>
      </c>
      <c r="X6" s="13" t="s">
        <v>37</v>
      </c>
      <c r="Y6" s="13" t="s">
        <v>38</v>
      </c>
      <c r="AA6" s="13" t="s">
        <v>39</v>
      </c>
      <c r="AB6" s="13" t="s">
        <v>40</v>
      </c>
      <c r="AC6" s="13" t="s">
        <v>41</v>
      </c>
      <c r="AD6" s="13" t="s">
        <v>42</v>
      </c>
      <c r="AF6" s="13" t="s">
        <v>43</v>
      </c>
      <c r="AG6" s="13" t="s">
        <v>44</v>
      </c>
      <c r="AH6" s="13" t="s">
        <v>45</v>
      </c>
      <c r="AI6" s="13" t="s">
        <v>46</v>
      </c>
      <c r="AJ6" s="13" t="s">
        <v>47</v>
      </c>
      <c r="AK6" s="13" t="s">
        <v>48</v>
      </c>
      <c r="AL6" s="13" t="s">
        <v>49</v>
      </c>
      <c r="AM6" s="13" t="s">
        <v>50</v>
      </c>
      <c r="AN6" s="13" t="s">
        <v>51</v>
      </c>
      <c r="AO6" s="13" t="s">
        <v>52</v>
      </c>
      <c r="AP6" s="13" t="s">
        <v>53</v>
      </c>
      <c r="AQ6" s="13" t="s">
        <v>54</v>
      </c>
      <c r="AR6" s="13" t="s">
        <v>55</v>
      </c>
      <c r="AS6" s="13" t="s">
        <v>56</v>
      </c>
      <c r="AT6" s="13" t="s">
        <v>57</v>
      </c>
      <c r="AU6" s="13" t="s">
        <v>58</v>
      </c>
      <c r="AV6" s="13" t="s">
        <v>59</v>
      </c>
      <c r="AW6" s="13" t="s">
        <v>60</v>
      </c>
      <c r="AX6" s="13" t="s">
        <v>61</v>
      </c>
    </row>
    <row r="7" ht="30" customHeight="1">
      <c r="B7" s="11" t="s">
        <v>23</v>
      </c>
      <c r="C7" s="11" t="n">
        <v>2053</v>
      </c>
      <c r="D7" s="11" t="n">
        <v>282</v>
      </c>
      <c r="E7" s="11" t="n">
        <v>347</v>
      </c>
      <c r="F7" s="11" t="n">
        <v>347</v>
      </c>
      <c r="G7" s="11" t="n">
        <v>347</v>
      </c>
      <c r="H7" s="11" t="n">
        <v>295</v>
      </c>
      <c r="I7" s="11" t="n">
        <v>435</v>
      </c>
      <c r="J7" s="11"/>
      <c r="K7" s="11" t="n">
        <v>1018</v>
      </c>
      <c r="L7" s="11" t="n">
        <v>1034</v>
      </c>
      <c r="M7" s="11"/>
      <c r="N7" s="11" t="n">
        <v>284</v>
      </c>
      <c r="O7" s="11" t="n">
        <v>278</v>
      </c>
      <c r="P7" s="11" t="n">
        <v>169</v>
      </c>
      <c r="Q7" s="11" t="n">
        <v>188</v>
      </c>
      <c r="R7" s="11" t="n">
        <v>160</v>
      </c>
      <c r="S7" s="11" t="n">
        <v>187</v>
      </c>
      <c r="T7" s="11" t="n">
        <v>166</v>
      </c>
      <c r="U7" s="11" t="n">
        <v>87</v>
      </c>
      <c r="V7" s="11" t="n">
        <v>211</v>
      </c>
      <c r="W7" s="11" t="n">
        <v>174</v>
      </c>
      <c r="X7" s="11" t="n">
        <v>98</v>
      </c>
      <c r="Y7" s="11" t="n">
        <v>51</v>
      </c>
      <c r="Z7" s="11"/>
      <c r="AA7" s="11" t="n">
        <v>570</v>
      </c>
      <c r="AB7" s="11" t="n">
        <v>547</v>
      </c>
      <c r="AC7" s="11" t="n">
        <v>406</v>
      </c>
      <c r="AD7" s="11" t="n">
        <v>517</v>
      </c>
      <c r="AE7" s="11"/>
      <c r="AF7" s="11" t="n">
        <v>148</v>
      </c>
      <c r="AG7" s="11" t="n">
        <v>872</v>
      </c>
      <c r="AH7" s="11" t="n">
        <v>132</v>
      </c>
      <c r="AI7" s="11" t="n">
        <v>108</v>
      </c>
      <c r="AJ7" s="11" t="n">
        <v>65</v>
      </c>
      <c r="AK7" s="11" t="n">
        <v>65</v>
      </c>
      <c r="AL7" s="11" t="n">
        <v>139</v>
      </c>
      <c r="AM7" s="11" t="n">
        <v>2</v>
      </c>
      <c r="AN7" s="11" t="n">
        <v>139</v>
      </c>
      <c r="AO7" s="11" t="n">
        <v>159</v>
      </c>
      <c r="AP7" s="11" t="n">
        <v>39</v>
      </c>
      <c r="AQ7" s="11" t="n">
        <v>148</v>
      </c>
      <c r="AR7" s="11" t="n">
        <v>10</v>
      </c>
      <c r="AS7" s="11" t="n">
        <v>10</v>
      </c>
      <c r="AT7" s="11" t="n">
        <v>3</v>
      </c>
      <c r="AU7" s="11" t="n">
        <v>2</v>
      </c>
      <c r="AV7" s="11" t="n">
        <v>5</v>
      </c>
      <c r="AW7" s="11" t="n">
        <v>3</v>
      </c>
      <c r="AX7" s="11" t="n">
        <v>4</v>
      </c>
    </row>
    <row r="8" ht="30" customHeight="1">
      <c r="B8" s="12" t="s">
        <v>24</v>
      </c>
      <c r="C8" s="12" t="n">
        <v>2053</v>
      </c>
      <c r="D8" s="12" t="n">
        <v>284</v>
      </c>
      <c r="E8" s="12" t="n">
        <v>350</v>
      </c>
      <c r="F8" s="12" t="n">
        <v>349</v>
      </c>
      <c r="G8" s="12" t="n">
        <v>350</v>
      </c>
      <c r="H8" s="12" t="n">
        <v>289</v>
      </c>
      <c r="I8" s="12" t="n">
        <v>431</v>
      </c>
      <c r="J8" s="12"/>
      <c r="K8" s="12" t="n">
        <v>1013</v>
      </c>
      <c r="L8" s="12" t="n">
        <v>1039</v>
      </c>
      <c r="M8" s="12"/>
      <c r="N8" s="12" t="n">
        <v>287</v>
      </c>
      <c r="O8" s="12" t="n">
        <v>267</v>
      </c>
      <c r="P8" s="12" t="n">
        <v>164</v>
      </c>
      <c r="Q8" s="12" t="n">
        <v>185</v>
      </c>
      <c r="R8" s="12" t="n">
        <v>144</v>
      </c>
      <c r="S8" s="12" t="n">
        <v>185</v>
      </c>
      <c r="T8" s="12" t="n">
        <v>164</v>
      </c>
      <c r="U8" s="12" t="n">
        <v>82</v>
      </c>
      <c r="V8" s="12" t="n">
        <v>226</v>
      </c>
      <c r="W8" s="12" t="n">
        <v>185</v>
      </c>
      <c r="X8" s="12" t="n">
        <v>103</v>
      </c>
      <c r="Y8" s="12" t="n">
        <v>61</v>
      </c>
      <c r="Z8" s="12"/>
      <c r="AA8" s="12" t="n">
        <v>551</v>
      </c>
      <c r="AB8" s="12" t="n">
        <v>530</v>
      </c>
      <c r="AC8" s="12" t="n">
        <v>449</v>
      </c>
      <c r="AD8" s="12" t="n">
        <v>510</v>
      </c>
      <c r="AE8" s="12"/>
      <c r="AF8" s="12" t="n">
        <v>150</v>
      </c>
      <c r="AG8" s="12" t="n">
        <v>866</v>
      </c>
      <c r="AH8" s="12" t="n">
        <v>133</v>
      </c>
      <c r="AI8" s="12" t="n">
        <v>107</v>
      </c>
      <c r="AJ8" s="12" t="n">
        <v>66</v>
      </c>
      <c r="AK8" s="12" t="n">
        <v>64</v>
      </c>
      <c r="AL8" s="12" t="n">
        <v>140</v>
      </c>
      <c r="AM8" s="12" t="n">
        <v>2</v>
      </c>
      <c r="AN8" s="12" t="n">
        <v>140</v>
      </c>
      <c r="AO8" s="12" t="n">
        <v>160</v>
      </c>
      <c r="AP8" s="12" t="n">
        <v>39</v>
      </c>
      <c r="AQ8" s="12" t="n">
        <v>149</v>
      </c>
      <c r="AR8" s="12" t="n">
        <v>10</v>
      </c>
      <c r="AS8" s="12" t="n">
        <v>11</v>
      </c>
      <c r="AT8" s="12" t="n">
        <v>3</v>
      </c>
      <c r="AU8" s="12" t="n">
        <v>2</v>
      </c>
      <c r="AV8" s="12" t="n">
        <v>5</v>
      </c>
      <c r="AW8" s="12" t="n">
        <v>3</v>
      </c>
      <c r="AX8" s="12" t="n">
        <v>3</v>
      </c>
    </row>
    <row r="9">
      <c r="B9" s="20" t="s">
        <v>132</v>
      </c>
      <c r="C9" s="19" t="n">
        <v>0.014577037388844</v>
      </c>
      <c r="D9" s="19" t="n">
        <v>0.0105575413029012</v>
      </c>
      <c r="E9" s="19" t="n">
        <v>0.0146453228501527</v>
      </c>
      <c r="F9" s="19" t="n">
        <v>0.0225244459445826</v>
      </c>
      <c r="G9" s="19" t="n">
        <v>0.0255195192622944</v>
      </c>
      <c r="H9" s="19" t="n">
        <v>0.0100922894039312</v>
      </c>
      <c r="I9" s="19" t="n">
        <v>0.00485313334705322</v>
      </c>
      <c r="J9" s="19"/>
      <c r="K9" s="19" t="n">
        <v>0.0148463544309191</v>
      </c>
      <c r="L9" s="19" t="n">
        <v>0.014328482006114</v>
      </c>
      <c r="M9" s="19"/>
      <c r="N9" s="19" t="n">
        <v>0.00656842422586961</v>
      </c>
      <c r="O9" s="19" t="n">
        <v>0.0178433670046827</v>
      </c>
      <c r="P9" s="19" t="n">
        <v>0</v>
      </c>
      <c r="Q9" s="19" t="n">
        <v>0.0154947247258149</v>
      </c>
      <c r="R9" s="19" t="n">
        <v>0.0248400705807098</v>
      </c>
      <c r="S9" s="19" t="n">
        <v>0.0165387260572843</v>
      </c>
      <c r="T9" s="19" t="n">
        <v>0.0247537863704311</v>
      </c>
      <c r="U9" s="19" t="n">
        <v>0.0215049523060821</v>
      </c>
      <c r="V9" s="19" t="n">
        <v>0.00997142104504321</v>
      </c>
      <c r="W9" s="19" t="n">
        <v>0.0241847605304356</v>
      </c>
      <c r="X9" s="19" t="n">
        <v>0</v>
      </c>
      <c r="Y9" s="19" t="n">
        <v>0.0200562895012613</v>
      </c>
      <c r="Z9" s="19"/>
      <c r="AA9" s="19" t="n">
        <v>0.00676350300303682</v>
      </c>
      <c r="AB9" s="19" t="n">
        <v>0.0124233210327791</v>
      </c>
      <c r="AC9" s="19" t="n">
        <v>0.0175451106163898</v>
      </c>
      <c r="AD9" s="19" t="n">
        <v>0.0211441203539</v>
      </c>
      <c r="AE9" s="19"/>
      <c r="AF9" s="19" t="n">
        <v>0.0348974139991242</v>
      </c>
      <c r="AG9" s="19" t="n">
        <v>0.0114006804009609</v>
      </c>
      <c r="AH9" s="19" t="n">
        <v>0.0166026222077016</v>
      </c>
      <c r="AI9" s="19" t="n">
        <v>0.00826998830741556</v>
      </c>
      <c r="AJ9" s="19" t="n">
        <v>0.0181005372217447</v>
      </c>
      <c r="AK9" s="19" t="n">
        <v>0.0145857733970438</v>
      </c>
      <c r="AL9" s="19" t="n">
        <v>0.0073761801243813</v>
      </c>
      <c r="AM9" s="19" t="n">
        <v>0</v>
      </c>
      <c r="AN9" s="19" t="n">
        <v>0.0268389600630815</v>
      </c>
      <c r="AO9" s="19" t="n">
        <v>0.0119586621589102</v>
      </c>
      <c r="AP9" s="19" t="n">
        <v>0</v>
      </c>
      <c r="AQ9" s="19" t="n">
        <v>0.0193801725375582</v>
      </c>
      <c r="AR9" s="19" t="n">
        <v>0</v>
      </c>
      <c r="AS9" s="19" t="n">
        <v>0</v>
      </c>
      <c r="AT9" s="19" t="n">
        <v>0</v>
      </c>
      <c r="AU9" s="19" t="n">
        <v>0</v>
      </c>
      <c r="AV9" s="19" t="n">
        <v>0</v>
      </c>
      <c r="AW9" s="19" t="n">
        <v>0</v>
      </c>
      <c r="AX9" s="19" t="n">
        <v>0</v>
      </c>
    </row>
    <row r="10">
      <c r="B10" s="20" t="s">
        <v>133</v>
      </c>
      <c r="C10" s="19" t="n">
        <v>0.0540342924011135</v>
      </c>
      <c r="D10" s="19" t="n">
        <v>0.0618326627444991</v>
      </c>
      <c r="E10" s="19" t="n">
        <v>0.0653115772350843</v>
      </c>
      <c r="F10" s="19" t="n">
        <v>0.0452019795012205</v>
      </c>
      <c r="G10" s="19" t="n">
        <v>0.0483963869679261</v>
      </c>
      <c r="H10" s="19" t="n">
        <v>0.051540081942275</v>
      </c>
      <c r="I10" s="19" t="n">
        <v>0.0531369686555029</v>
      </c>
      <c r="J10" s="19"/>
      <c r="K10" s="19" t="n">
        <v>0.0563326598468102</v>
      </c>
      <c r="L10" s="19" t="n">
        <v>0.0518453512987537</v>
      </c>
      <c r="M10" s="19"/>
      <c r="N10" s="19" t="n">
        <v>0.0291435287533682</v>
      </c>
      <c r="O10" s="19" t="n">
        <v>0.0397957551045512</v>
      </c>
      <c r="P10" s="19" t="n">
        <v>0.0658854739825079</v>
      </c>
      <c r="Q10" s="19" t="n">
        <v>0.0478914211858918</v>
      </c>
      <c r="R10" s="19" t="n">
        <v>0.0366026931472658</v>
      </c>
      <c r="S10" s="19" t="n">
        <v>0.0534524560022405</v>
      </c>
      <c r="T10" s="19" t="n">
        <v>0.0619168499991199</v>
      </c>
      <c r="U10" s="19" t="n">
        <v>0.0682448528732949</v>
      </c>
      <c r="V10" s="19" t="n">
        <v>0.0914705195000449</v>
      </c>
      <c r="W10" s="19" t="n">
        <v>0.0633263846956721</v>
      </c>
      <c r="X10" s="19" t="n">
        <v>0.0519468372097331</v>
      </c>
      <c r="Y10" s="19" t="n">
        <v>0.0594941475568391</v>
      </c>
      <c r="Z10" s="19"/>
      <c r="AA10" s="19" t="n">
        <v>0.0387788741458077</v>
      </c>
      <c r="AB10" s="19" t="n">
        <v>0.0518243023125189</v>
      </c>
      <c r="AC10" s="19" t="n">
        <v>0.053019462796481</v>
      </c>
      <c r="AD10" s="19" t="n">
        <v>0.0729761445873929</v>
      </c>
      <c r="AE10" s="19"/>
      <c r="AF10" s="19" t="n">
        <v>0.0784394478528959</v>
      </c>
      <c r="AG10" s="19" t="n">
        <v>0.0545279220960575</v>
      </c>
      <c r="AH10" s="19" t="n">
        <v>0.0400050385945009</v>
      </c>
      <c r="AI10" s="19" t="n">
        <v>0.0385579354448548</v>
      </c>
      <c r="AJ10" s="19" t="n">
        <v>0.078458385761934</v>
      </c>
      <c r="AK10" s="19" t="n">
        <v>0.0145929754442246</v>
      </c>
      <c r="AL10" s="19" t="n">
        <v>0.0357089709558785</v>
      </c>
      <c r="AM10" s="19" t="n">
        <v>0</v>
      </c>
      <c r="AN10" s="19" t="n">
        <v>0.0308476804652235</v>
      </c>
      <c r="AO10" s="19" t="n">
        <v>0.0893221679609985</v>
      </c>
      <c r="AP10" s="19" t="n">
        <v>0.0525283430981313</v>
      </c>
      <c r="AQ10" s="19" t="n">
        <v>0.0528523064944008</v>
      </c>
      <c r="AR10" s="19" t="n">
        <v>0.197390147542874</v>
      </c>
      <c r="AS10" s="19" t="n">
        <v>0</v>
      </c>
      <c r="AT10" s="19" t="n">
        <v>0.314801217298716</v>
      </c>
      <c r="AU10" s="19" t="n">
        <v>0</v>
      </c>
      <c r="AV10" s="19" t="n">
        <v>0</v>
      </c>
      <c r="AW10" s="19" t="n">
        <v>0</v>
      </c>
      <c r="AX10" s="19" t="n">
        <v>0</v>
      </c>
    </row>
    <row r="11">
      <c r="B11" s="20" t="s">
        <v>134</v>
      </c>
      <c r="C11" s="19" t="n">
        <v>0.170958750816013</v>
      </c>
      <c r="D11" s="19" t="n">
        <v>0.166426277593448</v>
      </c>
      <c r="E11" s="19" t="n">
        <v>0.180335812458399</v>
      </c>
      <c r="F11" s="19" t="n">
        <v>0.145339462891919</v>
      </c>
      <c r="G11" s="19" t="n">
        <v>0.172160317999712</v>
      </c>
      <c r="H11" s="19" t="n">
        <v>0.174834061928669</v>
      </c>
      <c r="I11" s="19" t="n">
        <v>0.183507125937907</v>
      </c>
      <c r="J11" s="19"/>
      <c r="K11" s="19" t="n">
        <v>0.170408792462765</v>
      </c>
      <c r="L11" s="19" t="n">
        <v>0.171659587395955</v>
      </c>
      <c r="M11" s="19"/>
      <c r="N11" s="19" t="n">
        <v>0.163477886170401</v>
      </c>
      <c r="O11" s="19" t="n">
        <v>0.152949677442728</v>
      </c>
      <c r="P11" s="19" t="n">
        <v>0.147846052132301</v>
      </c>
      <c r="Q11" s="19" t="n">
        <v>0.19032077364332</v>
      </c>
      <c r="R11" s="19" t="n">
        <v>0.149668708779424</v>
      </c>
      <c r="S11" s="19" t="n">
        <v>0.185701903063351</v>
      </c>
      <c r="T11" s="19" t="n">
        <v>0.161705254436141</v>
      </c>
      <c r="U11" s="19" t="n">
        <v>0.261394001955402</v>
      </c>
      <c r="V11" s="19" t="n">
        <v>0.21105288123203</v>
      </c>
      <c r="W11" s="19" t="n">
        <v>0.153503026160633</v>
      </c>
      <c r="X11" s="19" t="n">
        <v>0.15182377515692</v>
      </c>
      <c r="Y11" s="19" t="n">
        <v>0.133963695072121</v>
      </c>
      <c r="Z11" s="19"/>
      <c r="AA11" s="19" t="n">
        <v>0.144518867760599</v>
      </c>
      <c r="AB11" s="19" t="n">
        <v>0.191553155693988</v>
      </c>
      <c r="AC11" s="19" t="n">
        <v>0.14126177959943</v>
      </c>
      <c r="AD11" s="19" t="n">
        <v>0.202496363520915</v>
      </c>
      <c r="AE11" s="19"/>
      <c r="AF11" s="19" t="n">
        <v>0.190691936909328</v>
      </c>
      <c r="AG11" s="19" t="n">
        <v>0.196091177819354</v>
      </c>
      <c r="AH11" s="19" t="n">
        <v>0.119893357313999</v>
      </c>
      <c r="AI11" s="19" t="n">
        <v>0.166259276394044</v>
      </c>
      <c r="AJ11" s="19" t="n">
        <v>0.288832835562064</v>
      </c>
      <c r="AK11" s="19" t="n">
        <v>0.0906016615574144</v>
      </c>
      <c r="AL11" s="19" t="n">
        <v>0.0944500023715613</v>
      </c>
      <c r="AM11" s="19" t="n">
        <v>0</v>
      </c>
      <c r="AN11" s="19" t="n">
        <v>0.115344779269602</v>
      </c>
      <c r="AO11" s="19" t="n">
        <v>0.197285423748512</v>
      </c>
      <c r="AP11" s="19" t="n">
        <v>0.12757152734266</v>
      </c>
      <c r="AQ11" s="19" t="n">
        <v>0.17554372474613</v>
      </c>
      <c r="AR11" s="19" t="n">
        <v>0</v>
      </c>
      <c r="AS11" s="19" t="n">
        <v>0</v>
      </c>
      <c r="AT11" s="19" t="n">
        <v>0</v>
      </c>
      <c r="AU11" s="19" t="n">
        <v>0</v>
      </c>
      <c r="AV11" s="19" t="n">
        <v>0.392591767067897</v>
      </c>
      <c r="AW11" s="19" t="n">
        <v>0</v>
      </c>
      <c r="AX11" s="19" t="n">
        <v>0</v>
      </c>
    </row>
    <row r="12">
      <c r="B12" s="20" t="s">
        <v>135</v>
      </c>
      <c r="C12" s="19" t="n">
        <v>0.448741247802483</v>
      </c>
      <c r="D12" s="19" t="n">
        <v>0.399138915944113</v>
      </c>
      <c r="E12" s="19" t="n">
        <v>0.402588413866395</v>
      </c>
      <c r="F12" s="19" t="n">
        <v>0.43566959193748</v>
      </c>
      <c r="G12" s="19" t="n">
        <v>0.451711293925368</v>
      </c>
      <c r="H12" s="19" t="n">
        <v>0.466660704186048</v>
      </c>
      <c r="I12" s="19" t="n">
        <v>0.5151029808627</v>
      </c>
      <c r="J12" s="19"/>
      <c r="K12" s="19" t="n">
        <v>0.451403548266818</v>
      </c>
      <c r="L12" s="19" t="n">
        <v>0.446577517165964</v>
      </c>
      <c r="M12" s="19"/>
      <c r="N12" s="19" t="n">
        <v>0.403837485547607</v>
      </c>
      <c r="O12" s="19" t="n">
        <v>0.489334846657186</v>
      </c>
      <c r="P12" s="19" t="n">
        <v>0.485155629514738</v>
      </c>
      <c r="Q12" s="19" t="n">
        <v>0.512131870358317</v>
      </c>
      <c r="R12" s="19" t="n">
        <v>0.467197015092543</v>
      </c>
      <c r="S12" s="19" t="n">
        <v>0.43479666928549</v>
      </c>
      <c r="T12" s="19" t="n">
        <v>0.434778889107373</v>
      </c>
      <c r="U12" s="19" t="n">
        <v>0.342988874431824</v>
      </c>
      <c r="V12" s="19" t="n">
        <v>0.353844798973164</v>
      </c>
      <c r="W12" s="19" t="n">
        <v>0.513385973811125</v>
      </c>
      <c r="X12" s="19" t="n">
        <v>0.458447921318351</v>
      </c>
      <c r="Y12" s="19" t="n">
        <v>0.509767466530084</v>
      </c>
      <c r="Z12" s="19"/>
      <c r="AA12" s="19" t="n">
        <v>0.445487189574467</v>
      </c>
      <c r="AB12" s="19" t="n">
        <v>0.460332843179407</v>
      </c>
      <c r="AC12" s="19" t="n">
        <v>0.467682897312915</v>
      </c>
      <c r="AD12" s="19" t="n">
        <v>0.423460058362234</v>
      </c>
      <c r="AE12" s="19"/>
      <c r="AF12" s="19" t="n">
        <v>0.41851208923554</v>
      </c>
      <c r="AG12" s="19" t="n">
        <v>0.510854908558095</v>
      </c>
      <c r="AH12" s="19" t="n">
        <v>0.4247148397628</v>
      </c>
      <c r="AI12" s="19" t="n">
        <v>0.382365891653923</v>
      </c>
      <c r="AJ12" s="19" t="n">
        <v>0.281464278192963</v>
      </c>
      <c r="AK12" s="19" t="n">
        <v>0.404495154982318</v>
      </c>
      <c r="AL12" s="19" t="n">
        <v>0.48855410420841</v>
      </c>
      <c r="AM12" s="19" t="n">
        <v>0.534445761093102</v>
      </c>
      <c r="AN12" s="19" t="n">
        <v>0.376250413698111</v>
      </c>
      <c r="AO12" s="19" t="n">
        <v>0.395106405441175</v>
      </c>
      <c r="AP12" s="19" t="n">
        <v>0.345246982661977</v>
      </c>
      <c r="AQ12" s="19" t="n">
        <v>0.392264618645185</v>
      </c>
      <c r="AR12" s="19" t="n">
        <v>0.607800418724016</v>
      </c>
      <c r="AS12" s="19" t="n">
        <v>0.486136675035776</v>
      </c>
      <c r="AT12" s="19" t="n">
        <v>0</v>
      </c>
      <c r="AU12" s="19" t="n">
        <v>0.504380017574563</v>
      </c>
      <c r="AV12" s="19" t="n">
        <v>0.159333969142837</v>
      </c>
      <c r="AW12" s="19" t="n">
        <v>0.676201345552395</v>
      </c>
      <c r="AX12" s="19" t="n">
        <v>0.537158236211435</v>
      </c>
    </row>
    <row r="13">
      <c r="B13" s="20" t="s">
        <v>136</v>
      </c>
      <c r="C13" s="19" t="n">
        <v>0.300915493551126</v>
      </c>
      <c r="D13" s="19" t="n">
        <v>0.337495481406401</v>
      </c>
      <c r="E13" s="19" t="n">
        <v>0.325643296723471</v>
      </c>
      <c r="F13" s="19" t="n">
        <v>0.342714138090063</v>
      </c>
      <c r="G13" s="19" t="n">
        <v>0.296262125489575</v>
      </c>
      <c r="H13" s="19" t="n">
        <v>0.286102687825961</v>
      </c>
      <c r="I13" s="19" t="n">
        <v>0.236559977588883</v>
      </c>
      <c r="J13" s="19"/>
      <c r="K13" s="19" t="n">
        <v>0.300097682128261</v>
      </c>
      <c r="L13" s="19" t="n">
        <v>0.30103974801663</v>
      </c>
      <c r="M13" s="19"/>
      <c r="N13" s="19" t="n">
        <v>0.382851028295893</v>
      </c>
      <c r="O13" s="19" t="n">
        <v>0.29660594374458</v>
      </c>
      <c r="P13" s="19" t="n">
        <v>0.294771356646569</v>
      </c>
      <c r="Q13" s="19" t="n">
        <v>0.234161210086657</v>
      </c>
      <c r="R13" s="19" t="n">
        <v>0.316161517867766</v>
      </c>
      <c r="S13" s="19" t="n">
        <v>0.289236168659777</v>
      </c>
      <c r="T13" s="19" t="n">
        <v>0.310086631463717</v>
      </c>
      <c r="U13" s="19" t="n">
        <v>0.29568638729273</v>
      </c>
      <c r="V13" s="19" t="n">
        <v>0.314292230296311</v>
      </c>
      <c r="W13" s="19" t="n">
        <v>0.222999179818895</v>
      </c>
      <c r="X13" s="19" t="n">
        <v>0.327595862701047</v>
      </c>
      <c r="Y13" s="19" t="n">
        <v>0.276718401339695</v>
      </c>
      <c r="Z13" s="19"/>
      <c r="AA13" s="19" t="n">
        <v>0.358907695979266</v>
      </c>
      <c r="AB13" s="19" t="n">
        <v>0.276366806819296</v>
      </c>
      <c r="AC13" s="19" t="n">
        <v>0.305516341110855</v>
      </c>
      <c r="AD13" s="19" t="n">
        <v>0.265601119609289</v>
      </c>
      <c r="AE13" s="19"/>
      <c r="AF13" s="19" t="n">
        <v>0.270618337964628</v>
      </c>
      <c r="AG13" s="19" t="n">
        <v>0.222666693080797</v>
      </c>
      <c r="AH13" s="19" t="n">
        <v>0.389739762927689</v>
      </c>
      <c r="AI13" s="19" t="n">
        <v>0.404546908199763</v>
      </c>
      <c r="AJ13" s="19" t="n">
        <v>0.259974460836411</v>
      </c>
      <c r="AK13" s="19" t="n">
        <v>0.475724434618999</v>
      </c>
      <c r="AL13" s="19" t="n">
        <v>0.352133282376326</v>
      </c>
      <c r="AM13" s="19" t="n">
        <v>0.465554238906898</v>
      </c>
      <c r="AN13" s="19" t="n">
        <v>0.442375437005284</v>
      </c>
      <c r="AO13" s="19" t="n">
        <v>0.293159937544887</v>
      </c>
      <c r="AP13" s="19" t="n">
        <v>0.474653146897232</v>
      </c>
      <c r="AQ13" s="19" t="n">
        <v>0.327068826960459</v>
      </c>
      <c r="AR13" s="19" t="n">
        <v>0.19480943373311</v>
      </c>
      <c r="AS13" s="19" t="n">
        <v>0.513863324964224</v>
      </c>
      <c r="AT13" s="19" t="n">
        <v>0.685198782701284</v>
      </c>
      <c r="AU13" s="19" t="n">
        <v>0.495619982425437</v>
      </c>
      <c r="AV13" s="19" t="n">
        <v>0.448074263789266</v>
      </c>
      <c r="AW13" s="19" t="n">
        <v>0.323798654447605</v>
      </c>
      <c r="AX13" s="19" t="n">
        <v>0.462841763788565</v>
      </c>
    </row>
    <row r="14">
      <c r="B14" s="20" t="s">
        <v>77</v>
      </c>
      <c r="C14" s="21" t="n">
        <v>0.0107731780404208</v>
      </c>
      <c r="D14" s="21" t="n">
        <v>0.0245491210086367</v>
      </c>
      <c r="E14" s="21" t="n">
        <v>0.0114755768664981</v>
      </c>
      <c r="F14" s="21" t="n">
        <v>0.00855038163473434</v>
      </c>
      <c r="G14" s="21" t="n">
        <v>0.00595035635512391</v>
      </c>
      <c r="H14" s="21" t="n">
        <v>0.0107701747131161</v>
      </c>
      <c r="I14" s="21" t="n">
        <v>0.00683981360795375</v>
      </c>
      <c r="J14" s="21"/>
      <c r="K14" s="21" t="n">
        <v>0.00691096286442664</v>
      </c>
      <c r="L14" s="21" t="n">
        <v>0.014549314116583</v>
      </c>
      <c r="M14" s="21"/>
      <c r="N14" s="21" t="n">
        <v>0.0141216470068619</v>
      </c>
      <c r="O14" s="21" t="n">
        <v>0.00347041004627203</v>
      </c>
      <c r="P14" s="21" t="n">
        <v>0.00634148772388394</v>
      </c>
      <c r="Q14" s="21" t="n">
        <v>0</v>
      </c>
      <c r="R14" s="21" t="n">
        <v>0.00552999453229111</v>
      </c>
      <c r="S14" s="21" t="n">
        <v>0.020274076931857</v>
      </c>
      <c r="T14" s="21" t="n">
        <v>0.00675858862321738</v>
      </c>
      <c r="U14" s="21" t="n">
        <v>0.0101809311406672</v>
      </c>
      <c r="V14" s="21" t="n">
        <v>0.0193681489534068</v>
      </c>
      <c r="W14" s="21" t="n">
        <v>0.0226006749832404</v>
      </c>
      <c r="X14" s="21" t="n">
        <v>0.0101856036139488</v>
      </c>
      <c r="Y14" s="21" t="n">
        <v>0</v>
      </c>
      <c r="Z14" s="21"/>
      <c r="AA14" s="21" t="n">
        <v>0.00554386953682338</v>
      </c>
      <c r="AB14" s="21" t="n">
        <v>0.00749957096201189</v>
      </c>
      <c r="AC14" s="21" t="n">
        <v>0.0149744085639301</v>
      </c>
      <c r="AD14" s="21" t="n">
        <v>0.0143221935662693</v>
      </c>
      <c r="AE14" s="21"/>
      <c r="AF14" s="21" t="n">
        <v>0.00684077403848477</v>
      </c>
      <c r="AG14" s="21" t="n">
        <v>0.0044586180447354</v>
      </c>
      <c r="AH14" s="21" t="n">
        <v>0.00904437919331032</v>
      </c>
      <c r="AI14" s="21" t="n">
        <v>0</v>
      </c>
      <c r="AJ14" s="21" t="n">
        <v>0.0731695024248839</v>
      </c>
      <c r="AK14" s="21" t="n">
        <v>0</v>
      </c>
      <c r="AL14" s="21" t="n">
        <v>0.0217774599634434</v>
      </c>
      <c r="AM14" s="21" t="n">
        <v>0</v>
      </c>
      <c r="AN14" s="21" t="n">
        <v>0.00834272949869766</v>
      </c>
      <c r="AO14" s="21" t="n">
        <v>0.013167403145518</v>
      </c>
      <c r="AP14" s="21" t="n">
        <v>0</v>
      </c>
      <c r="AQ14" s="21" t="n">
        <v>0.0328903506162667</v>
      </c>
      <c r="AR14" s="21" t="n">
        <v>0</v>
      </c>
      <c r="AS14" s="21" t="n">
        <v>0</v>
      </c>
      <c r="AT14" s="21" t="n">
        <v>0</v>
      </c>
      <c r="AU14" s="21" t="n">
        <v>0</v>
      </c>
      <c r="AV14" s="21" t="n">
        <v>0</v>
      </c>
      <c r="AW14" s="21" t="n">
        <v>0</v>
      </c>
      <c r="AX14" s="21" t="n">
        <v>0</v>
      </c>
    </row>
    <row r="15">
      <c r="B15" s="18"/>
    </row>
    <row r="16">
      <c r="B16" t="s">
        <v>80</v>
      </c>
    </row>
    <row r="17">
      <c r="B17" t="s">
        <v>81</v>
      </c>
    </row>
    <row r="19">
      <c r="B19" s="9" t="str">
        <f>=HYPERLINK("#'Contents'!A1", "Return to Contents")</f>
      </c>
    </row>
  </sheetData>
  <mergeCells count="6">
    <mergeCell ref="D5:I5"/>
    <mergeCell ref="K5:L5"/>
    <mergeCell ref="N5:Y5"/>
    <mergeCell ref="AA5:AD5"/>
    <mergeCell ref="AF5:AX5"/>
    <mergeCell ref="D2:AU2"/>
  </mergeCells>
  <pageMargins left="0.7" right="0.7" top="0.75" bottom="0.75" header="0.3" footer="0.3"/>
  <pageSetup paperSize="9" orientation="portrait" horizontalDpi="300" verticalDpi="300" r:id="rId2"/>
  <drawing r:id="rId1"/>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10.71" hidden="0" customWidth="1"/>
    <col min="8" max="8" width="10.71" hidden="0" customWidth="1"/>
    <col min="9" max="9" width="10.71" hidden="0" customWidth="1"/>
    <col min="10" max="10" width="2.2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10.71" hidden="0" customWidth="1"/>
    <col min="19" max="19" width="10.71" hidden="0" customWidth="1"/>
    <col min="20" max="20" width="10.71" hidden="0" customWidth="1"/>
    <col min="21" max="21" width="10.71" hidden="0" customWidth="1"/>
    <col min="22" max="22" width="10.71" hidden="0" customWidth="1"/>
    <col min="23" max="23" width="10.71" hidden="0" customWidth="1"/>
    <col min="24" max="24" width="10.71" hidden="0" customWidth="1"/>
    <col min="25" max="25" width="10.71" hidden="0" customWidth="1"/>
    <col min="26" max="26" width="2.2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10.71" hidden="0" customWidth="1"/>
    <col min="34" max="34" width="10.71" hidden="0" customWidth="1"/>
    <col min="35" max="35" width="10.7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10.71" hidden="0" customWidth="1"/>
    <col min="44" max="44" width="10.71" hidden="0" customWidth="1"/>
    <col min="45" max="45" width="10.71" hidden="0" customWidth="1"/>
    <col min="46" max="46" width="10.71" hidden="0" customWidth="1"/>
    <col min="47" max="47" width="10.71" hidden="0" customWidth="1"/>
    <col min="48" max="48" width="10.71" hidden="0" customWidth="1"/>
    <col min="49" max="49" width="10.71" hidden="0" customWidth="1"/>
    <col min="50" max="50" width="10.71" hidden="0" customWidth="1"/>
    <col min="51" max="51" width="2.21" hidden="0" customWidth="1"/>
  </cols>
  <sheetData>
    <row r="2" ht="40" customHeight="1">
      <c r="D2" s="16" t="s">
        <v>141</v>
      </c>
    </row>
    <row r="5" ht="30" customHeight="1">
      <c r="B5" s="17"/>
      <c r="C5" s="17"/>
      <c r="D5" s="17" t="s">
        <v>62</v>
      </c>
      <c r="E5" s="17"/>
      <c r="F5" s="17"/>
      <c r="G5" s="17"/>
      <c r="H5" s="17"/>
      <c r="I5" s="17"/>
      <c r="J5" s="17"/>
      <c r="K5" s="17" t="s">
        <v>63</v>
      </c>
      <c r="L5" s="17"/>
      <c r="M5" s="17"/>
      <c r="N5" s="17" t="s">
        <v>64</v>
      </c>
      <c r="O5" s="17"/>
      <c r="P5" s="17"/>
      <c r="Q5" s="17"/>
      <c r="R5" s="17"/>
      <c r="S5" s="17"/>
      <c r="T5" s="17"/>
      <c r="U5" s="17"/>
      <c r="V5" s="17"/>
      <c r="W5" s="17"/>
      <c r="X5" s="17"/>
      <c r="Y5" s="17"/>
      <c r="Z5" s="17"/>
      <c r="AA5" s="17" t="s">
        <v>65</v>
      </c>
      <c r="AB5" s="17"/>
      <c r="AC5" s="17"/>
      <c r="AD5" s="17"/>
      <c r="AE5" s="17"/>
      <c r="AF5" s="17" t="s">
        <v>66</v>
      </c>
      <c r="AG5" s="17"/>
      <c r="AH5" s="17"/>
      <c r="AI5" s="17"/>
      <c r="AJ5" s="17"/>
      <c r="AK5" s="17"/>
      <c r="AL5" s="17"/>
      <c r="AM5" s="17"/>
      <c r="AN5" s="17"/>
      <c r="AO5" s="17"/>
      <c r="AP5" s="17"/>
      <c r="AQ5" s="17"/>
      <c r="AR5" s="17"/>
      <c r="AS5" s="17"/>
      <c r="AT5" s="17"/>
      <c r="AU5" s="17"/>
      <c r="AV5" s="17"/>
      <c r="AW5" s="17"/>
      <c r="AX5" s="17"/>
    </row>
    <row r="6">
      <c r="B6" t="s">
        <v>15</v>
      </c>
      <c r="C6" s="10" t="s">
        <v>16</v>
      </c>
      <c r="D6" s="13" t="s">
        <v>17</v>
      </c>
      <c r="E6" s="13" t="s">
        <v>18</v>
      </c>
      <c r="F6" s="13" t="s">
        <v>19</v>
      </c>
      <c r="G6" s="13" t="s">
        <v>20</v>
      </c>
      <c r="H6" s="13" t="s">
        <v>21</v>
      </c>
      <c r="I6" s="13" t="s">
        <v>22</v>
      </c>
      <c r="K6" s="13" t="s">
        <v>25</v>
      </c>
      <c r="L6" s="13" t="s">
        <v>26</v>
      </c>
      <c r="N6" s="13" t="s">
        <v>27</v>
      </c>
      <c r="O6" s="13" t="s">
        <v>28</v>
      </c>
      <c r="P6" s="13" t="s">
        <v>29</v>
      </c>
      <c r="Q6" s="13" t="s">
        <v>30</v>
      </c>
      <c r="R6" s="13" t="s">
        <v>31</v>
      </c>
      <c r="S6" s="13" t="s">
        <v>32</v>
      </c>
      <c r="T6" s="13" t="s">
        <v>33</v>
      </c>
      <c r="U6" s="13" t="s">
        <v>34</v>
      </c>
      <c r="V6" s="13" t="s">
        <v>35</v>
      </c>
      <c r="W6" s="13" t="s">
        <v>36</v>
      </c>
      <c r="X6" s="13" t="s">
        <v>37</v>
      </c>
      <c r="Y6" s="13" t="s">
        <v>38</v>
      </c>
      <c r="AA6" s="13" t="s">
        <v>39</v>
      </c>
      <c r="AB6" s="13" t="s">
        <v>40</v>
      </c>
      <c r="AC6" s="13" t="s">
        <v>41</v>
      </c>
      <c r="AD6" s="13" t="s">
        <v>42</v>
      </c>
      <c r="AF6" s="13" t="s">
        <v>43</v>
      </c>
      <c r="AG6" s="13" t="s">
        <v>44</v>
      </c>
      <c r="AH6" s="13" t="s">
        <v>45</v>
      </c>
      <c r="AI6" s="13" t="s">
        <v>46</v>
      </c>
      <c r="AJ6" s="13" t="s">
        <v>47</v>
      </c>
      <c r="AK6" s="13" t="s">
        <v>48</v>
      </c>
      <c r="AL6" s="13" t="s">
        <v>49</v>
      </c>
      <c r="AM6" s="13" t="s">
        <v>50</v>
      </c>
      <c r="AN6" s="13" t="s">
        <v>51</v>
      </c>
      <c r="AO6" s="13" t="s">
        <v>52</v>
      </c>
      <c r="AP6" s="13" t="s">
        <v>53</v>
      </c>
      <c r="AQ6" s="13" t="s">
        <v>54</v>
      </c>
      <c r="AR6" s="13" t="s">
        <v>55</v>
      </c>
      <c r="AS6" s="13" t="s">
        <v>56</v>
      </c>
      <c r="AT6" s="13" t="s">
        <v>57</v>
      </c>
      <c r="AU6" s="13" t="s">
        <v>58</v>
      </c>
      <c r="AV6" s="13" t="s">
        <v>59</v>
      </c>
      <c r="AW6" s="13" t="s">
        <v>60</v>
      </c>
      <c r="AX6" s="13" t="s">
        <v>61</v>
      </c>
    </row>
    <row r="7" ht="30" customHeight="1">
      <c r="B7" s="11" t="s">
        <v>23</v>
      </c>
      <c r="C7" s="11" t="n">
        <v>2053</v>
      </c>
      <c r="D7" s="11" t="n">
        <v>282</v>
      </c>
      <c r="E7" s="11" t="n">
        <v>347</v>
      </c>
      <c r="F7" s="11" t="n">
        <v>347</v>
      </c>
      <c r="G7" s="11" t="n">
        <v>347</v>
      </c>
      <c r="H7" s="11" t="n">
        <v>295</v>
      </c>
      <c r="I7" s="11" t="n">
        <v>435</v>
      </c>
      <c r="J7" s="11"/>
      <c r="K7" s="11" t="n">
        <v>1018</v>
      </c>
      <c r="L7" s="11" t="n">
        <v>1034</v>
      </c>
      <c r="M7" s="11"/>
      <c r="N7" s="11" t="n">
        <v>284</v>
      </c>
      <c r="O7" s="11" t="n">
        <v>278</v>
      </c>
      <c r="P7" s="11" t="n">
        <v>169</v>
      </c>
      <c r="Q7" s="11" t="n">
        <v>188</v>
      </c>
      <c r="R7" s="11" t="n">
        <v>160</v>
      </c>
      <c r="S7" s="11" t="n">
        <v>187</v>
      </c>
      <c r="T7" s="11" t="n">
        <v>166</v>
      </c>
      <c r="U7" s="11" t="n">
        <v>87</v>
      </c>
      <c r="V7" s="11" t="n">
        <v>211</v>
      </c>
      <c r="W7" s="11" t="n">
        <v>174</v>
      </c>
      <c r="X7" s="11" t="n">
        <v>98</v>
      </c>
      <c r="Y7" s="11" t="n">
        <v>51</v>
      </c>
      <c r="Z7" s="11"/>
      <c r="AA7" s="11" t="n">
        <v>570</v>
      </c>
      <c r="AB7" s="11" t="n">
        <v>547</v>
      </c>
      <c r="AC7" s="11" t="n">
        <v>406</v>
      </c>
      <c r="AD7" s="11" t="n">
        <v>517</v>
      </c>
      <c r="AE7" s="11"/>
      <c r="AF7" s="11" t="n">
        <v>148</v>
      </c>
      <c r="AG7" s="11" t="n">
        <v>872</v>
      </c>
      <c r="AH7" s="11" t="n">
        <v>132</v>
      </c>
      <c r="AI7" s="11" t="n">
        <v>108</v>
      </c>
      <c r="AJ7" s="11" t="n">
        <v>65</v>
      </c>
      <c r="AK7" s="11" t="n">
        <v>65</v>
      </c>
      <c r="AL7" s="11" t="n">
        <v>139</v>
      </c>
      <c r="AM7" s="11" t="n">
        <v>2</v>
      </c>
      <c r="AN7" s="11" t="n">
        <v>139</v>
      </c>
      <c r="AO7" s="11" t="n">
        <v>159</v>
      </c>
      <c r="AP7" s="11" t="n">
        <v>39</v>
      </c>
      <c r="AQ7" s="11" t="n">
        <v>148</v>
      </c>
      <c r="AR7" s="11" t="n">
        <v>10</v>
      </c>
      <c r="AS7" s="11" t="n">
        <v>10</v>
      </c>
      <c r="AT7" s="11" t="n">
        <v>3</v>
      </c>
      <c r="AU7" s="11" t="n">
        <v>2</v>
      </c>
      <c r="AV7" s="11" t="n">
        <v>5</v>
      </c>
      <c r="AW7" s="11" t="n">
        <v>3</v>
      </c>
      <c r="AX7" s="11" t="n">
        <v>4</v>
      </c>
    </row>
    <row r="8" ht="30" customHeight="1">
      <c r="B8" s="12" t="s">
        <v>24</v>
      </c>
      <c r="C8" s="12" t="n">
        <v>2053</v>
      </c>
      <c r="D8" s="12" t="n">
        <v>284</v>
      </c>
      <c r="E8" s="12" t="n">
        <v>350</v>
      </c>
      <c r="F8" s="12" t="n">
        <v>349</v>
      </c>
      <c r="G8" s="12" t="n">
        <v>350</v>
      </c>
      <c r="H8" s="12" t="n">
        <v>289</v>
      </c>
      <c r="I8" s="12" t="n">
        <v>431</v>
      </c>
      <c r="J8" s="12"/>
      <c r="K8" s="12" t="n">
        <v>1013</v>
      </c>
      <c r="L8" s="12" t="n">
        <v>1039</v>
      </c>
      <c r="M8" s="12"/>
      <c r="N8" s="12" t="n">
        <v>287</v>
      </c>
      <c r="O8" s="12" t="n">
        <v>267</v>
      </c>
      <c r="P8" s="12" t="n">
        <v>164</v>
      </c>
      <c r="Q8" s="12" t="n">
        <v>185</v>
      </c>
      <c r="R8" s="12" t="n">
        <v>144</v>
      </c>
      <c r="S8" s="12" t="n">
        <v>185</v>
      </c>
      <c r="T8" s="12" t="n">
        <v>164</v>
      </c>
      <c r="U8" s="12" t="n">
        <v>82</v>
      </c>
      <c r="V8" s="12" t="n">
        <v>226</v>
      </c>
      <c r="W8" s="12" t="n">
        <v>185</v>
      </c>
      <c r="X8" s="12" t="n">
        <v>103</v>
      </c>
      <c r="Y8" s="12" t="n">
        <v>61</v>
      </c>
      <c r="Z8" s="12"/>
      <c r="AA8" s="12" t="n">
        <v>551</v>
      </c>
      <c r="AB8" s="12" t="n">
        <v>530</v>
      </c>
      <c r="AC8" s="12" t="n">
        <v>449</v>
      </c>
      <c r="AD8" s="12" t="n">
        <v>510</v>
      </c>
      <c r="AE8" s="12"/>
      <c r="AF8" s="12" t="n">
        <v>150</v>
      </c>
      <c r="AG8" s="12" t="n">
        <v>866</v>
      </c>
      <c r="AH8" s="12" t="n">
        <v>133</v>
      </c>
      <c r="AI8" s="12" t="n">
        <v>107</v>
      </c>
      <c r="AJ8" s="12" t="n">
        <v>66</v>
      </c>
      <c r="AK8" s="12" t="n">
        <v>64</v>
      </c>
      <c r="AL8" s="12" t="n">
        <v>140</v>
      </c>
      <c r="AM8" s="12" t="n">
        <v>2</v>
      </c>
      <c r="AN8" s="12" t="n">
        <v>140</v>
      </c>
      <c r="AO8" s="12" t="n">
        <v>160</v>
      </c>
      <c r="AP8" s="12" t="n">
        <v>39</v>
      </c>
      <c r="AQ8" s="12" t="n">
        <v>149</v>
      </c>
      <c r="AR8" s="12" t="n">
        <v>10</v>
      </c>
      <c r="AS8" s="12" t="n">
        <v>11</v>
      </c>
      <c r="AT8" s="12" t="n">
        <v>3</v>
      </c>
      <c r="AU8" s="12" t="n">
        <v>2</v>
      </c>
      <c r="AV8" s="12" t="n">
        <v>5</v>
      </c>
      <c r="AW8" s="12" t="n">
        <v>3</v>
      </c>
      <c r="AX8" s="12" t="n">
        <v>3</v>
      </c>
    </row>
    <row r="9">
      <c r="B9" s="20" t="s">
        <v>132</v>
      </c>
      <c r="C9" s="19" t="n">
        <v>0.0655268371928987</v>
      </c>
      <c r="D9" s="19" t="n">
        <v>0.0417489680343446</v>
      </c>
      <c r="E9" s="19" t="n">
        <v>0.0420397168799612</v>
      </c>
      <c r="F9" s="19" t="n">
        <v>0.049952521434574</v>
      </c>
      <c r="G9" s="19" t="n">
        <v>0.0623685504366993</v>
      </c>
      <c r="H9" s="19" t="n">
        <v>0.084603400916139</v>
      </c>
      <c r="I9" s="19" t="n">
        <v>0.102675644316941</v>
      </c>
      <c r="J9" s="19"/>
      <c r="K9" s="19" t="n">
        <v>0.0645084012836036</v>
      </c>
      <c r="L9" s="19" t="n">
        <v>0.0665829337562072</v>
      </c>
      <c r="M9" s="19"/>
      <c r="N9" s="19" t="n">
        <v>0.0380184967553581</v>
      </c>
      <c r="O9" s="19" t="n">
        <v>0.0932449788263745</v>
      </c>
      <c r="P9" s="19" t="n">
        <v>0.0587974618848423</v>
      </c>
      <c r="Q9" s="19" t="n">
        <v>0.0686418834009481</v>
      </c>
      <c r="R9" s="19" t="n">
        <v>0.0835476853345149</v>
      </c>
      <c r="S9" s="19" t="n">
        <v>0.0641823865803587</v>
      </c>
      <c r="T9" s="19" t="n">
        <v>0.0830556848931163</v>
      </c>
      <c r="U9" s="19" t="n">
        <v>0.0334267265639416</v>
      </c>
      <c r="V9" s="19" t="n">
        <v>0.0679406135354273</v>
      </c>
      <c r="W9" s="19" t="n">
        <v>0.0648603566283521</v>
      </c>
      <c r="X9" s="19" t="n">
        <v>0.0403571434090226</v>
      </c>
      <c r="Y9" s="19" t="n">
        <v>0.0754093225237515</v>
      </c>
      <c r="Z9" s="19"/>
      <c r="AA9" s="19" t="n">
        <v>0.0472709520239002</v>
      </c>
      <c r="AB9" s="19" t="n">
        <v>0.0719483142457221</v>
      </c>
      <c r="AC9" s="19" t="n">
        <v>0.0613493354047176</v>
      </c>
      <c r="AD9" s="19" t="n">
        <v>0.083925184401767</v>
      </c>
      <c r="AE9" s="19"/>
      <c r="AF9" s="19" t="n">
        <v>0.0548798158098214</v>
      </c>
      <c r="AG9" s="19" t="n">
        <v>0.0994642329499951</v>
      </c>
      <c r="AH9" s="19" t="n">
        <v>0.0587110491392064</v>
      </c>
      <c r="AI9" s="19" t="n">
        <v>0.00983080898803127</v>
      </c>
      <c r="AJ9" s="19" t="n">
        <v>0.0485993418408773</v>
      </c>
      <c r="AK9" s="19" t="n">
        <v>0.0284068345503209</v>
      </c>
      <c r="AL9" s="19" t="n">
        <v>0.0432937633414638</v>
      </c>
      <c r="AM9" s="19" t="n">
        <v>0</v>
      </c>
      <c r="AN9" s="19" t="n">
        <v>0.0419578797754099</v>
      </c>
      <c r="AO9" s="19" t="n">
        <v>0.0385040990952339</v>
      </c>
      <c r="AP9" s="19" t="n">
        <v>0.10390028598558</v>
      </c>
      <c r="AQ9" s="19" t="n">
        <v>0.0281614291330423</v>
      </c>
      <c r="AR9" s="19" t="n">
        <v>0</v>
      </c>
      <c r="AS9" s="19" t="n">
        <v>0</v>
      </c>
      <c r="AT9" s="19" t="n">
        <v>0</v>
      </c>
      <c r="AU9" s="19" t="n">
        <v>0</v>
      </c>
      <c r="AV9" s="19" t="n">
        <v>0</v>
      </c>
      <c r="AW9" s="19" t="n">
        <v>0</v>
      </c>
      <c r="AX9" s="19" t="n">
        <v>0</v>
      </c>
    </row>
    <row r="10">
      <c r="B10" s="20" t="s">
        <v>133</v>
      </c>
      <c r="C10" s="19" t="n">
        <v>0.145621547486302</v>
      </c>
      <c r="D10" s="19" t="n">
        <v>0.123758656104233</v>
      </c>
      <c r="E10" s="19" t="n">
        <v>0.0760954997148471</v>
      </c>
      <c r="F10" s="19" t="n">
        <v>0.0962129067626219</v>
      </c>
      <c r="G10" s="19" t="n">
        <v>0.167368400822684</v>
      </c>
      <c r="H10" s="19" t="n">
        <v>0.17936785725705</v>
      </c>
      <c r="I10" s="19" t="n">
        <v>0.216255329109625</v>
      </c>
      <c r="J10" s="19"/>
      <c r="K10" s="19" t="n">
        <v>0.13533520013324</v>
      </c>
      <c r="L10" s="19" t="n">
        <v>0.154828347827529</v>
      </c>
      <c r="M10" s="19"/>
      <c r="N10" s="19" t="n">
        <v>0.10373834294991</v>
      </c>
      <c r="O10" s="19" t="n">
        <v>0.164997379909995</v>
      </c>
      <c r="P10" s="19" t="n">
        <v>0.167625128921194</v>
      </c>
      <c r="Q10" s="19" t="n">
        <v>0.157252980276909</v>
      </c>
      <c r="R10" s="19" t="n">
        <v>0.155549173064801</v>
      </c>
      <c r="S10" s="19" t="n">
        <v>0.107551983336764</v>
      </c>
      <c r="T10" s="19" t="n">
        <v>0.150868622411885</v>
      </c>
      <c r="U10" s="19" t="n">
        <v>0.211248653089976</v>
      </c>
      <c r="V10" s="19" t="n">
        <v>0.147349638533406</v>
      </c>
      <c r="W10" s="19" t="n">
        <v>0.132645445319879</v>
      </c>
      <c r="X10" s="19" t="n">
        <v>0.185661268375853</v>
      </c>
      <c r="Y10" s="19" t="n">
        <v>0.118513161112955</v>
      </c>
      <c r="Z10" s="19"/>
      <c r="AA10" s="19" t="n">
        <v>0.113716021254822</v>
      </c>
      <c r="AB10" s="19" t="n">
        <v>0.181724245191572</v>
      </c>
      <c r="AC10" s="19" t="n">
        <v>0.145955788647852</v>
      </c>
      <c r="AD10" s="19" t="n">
        <v>0.145991196516769</v>
      </c>
      <c r="AE10" s="19"/>
      <c r="AF10" s="19" t="n">
        <v>0.0893448656136253</v>
      </c>
      <c r="AG10" s="19" t="n">
        <v>0.208839657480065</v>
      </c>
      <c r="AH10" s="19" t="n">
        <v>0.0861574292250413</v>
      </c>
      <c r="AI10" s="19" t="n">
        <v>0.0744114233928438</v>
      </c>
      <c r="AJ10" s="19" t="n">
        <v>0.0694235803030346</v>
      </c>
      <c r="AK10" s="19" t="n">
        <v>0.0724403812156073</v>
      </c>
      <c r="AL10" s="19" t="n">
        <v>0.0937516149719096</v>
      </c>
      <c r="AM10" s="19" t="n">
        <v>0</v>
      </c>
      <c r="AN10" s="19" t="n">
        <v>0.124976910706241</v>
      </c>
      <c r="AO10" s="19" t="n">
        <v>0.123135224502733</v>
      </c>
      <c r="AP10" s="19" t="n">
        <v>0.104397194376491</v>
      </c>
      <c r="AQ10" s="19" t="n">
        <v>0.132623406991579</v>
      </c>
      <c r="AR10" s="19" t="n">
        <v>0.093885666242706</v>
      </c>
      <c r="AS10" s="19" t="n">
        <v>0</v>
      </c>
      <c r="AT10" s="19" t="n">
        <v>0</v>
      </c>
      <c r="AU10" s="19" t="n">
        <v>0.504380017574563</v>
      </c>
      <c r="AV10" s="19" t="n">
        <v>0</v>
      </c>
      <c r="AW10" s="19" t="n">
        <v>0</v>
      </c>
      <c r="AX10" s="19" t="n">
        <v>0</v>
      </c>
    </row>
    <row r="11">
      <c r="B11" s="20" t="s">
        <v>134</v>
      </c>
      <c r="C11" s="19" t="n">
        <v>0.302643154489364</v>
      </c>
      <c r="D11" s="19" t="n">
        <v>0.238406780661894</v>
      </c>
      <c r="E11" s="19" t="n">
        <v>0.214111842032663</v>
      </c>
      <c r="F11" s="19" t="n">
        <v>0.280143027035925</v>
      </c>
      <c r="G11" s="19" t="n">
        <v>0.28215408962203</v>
      </c>
      <c r="H11" s="19" t="n">
        <v>0.408974744466439</v>
      </c>
      <c r="I11" s="19" t="n">
        <v>0.380487408902909</v>
      </c>
      <c r="J11" s="19"/>
      <c r="K11" s="19" t="n">
        <v>0.298119289418812</v>
      </c>
      <c r="L11" s="19" t="n">
        <v>0.307345452204666</v>
      </c>
      <c r="M11" s="19"/>
      <c r="N11" s="19" t="n">
        <v>0.235022520528326</v>
      </c>
      <c r="O11" s="19" t="n">
        <v>0.282898906315514</v>
      </c>
      <c r="P11" s="19" t="n">
        <v>0.339838508138722</v>
      </c>
      <c r="Q11" s="19" t="n">
        <v>0.321019016067225</v>
      </c>
      <c r="R11" s="19" t="n">
        <v>0.296195224969047</v>
      </c>
      <c r="S11" s="19" t="n">
        <v>0.382759827595503</v>
      </c>
      <c r="T11" s="19" t="n">
        <v>0.318832662823543</v>
      </c>
      <c r="U11" s="19" t="n">
        <v>0.211234301332508</v>
      </c>
      <c r="V11" s="19" t="n">
        <v>0.304459519295812</v>
      </c>
      <c r="W11" s="19" t="n">
        <v>0.332787210453014</v>
      </c>
      <c r="X11" s="19" t="n">
        <v>0.356706846820059</v>
      </c>
      <c r="Y11" s="19" t="n">
        <v>0.213623898076055</v>
      </c>
      <c r="Z11" s="19"/>
      <c r="AA11" s="19" t="n">
        <v>0.261686020841545</v>
      </c>
      <c r="AB11" s="19" t="n">
        <v>0.329358651929048</v>
      </c>
      <c r="AC11" s="19" t="n">
        <v>0.261839728468147</v>
      </c>
      <c r="AD11" s="19" t="n">
        <v>0.35893546088791</v>
      </c>
      <c r="AE11" s="19"/>
      <c r="AF11" s="19" t="n">
        <v>0.257219722097584</v>
      </c>
      <c r="AG11" s="19" t="n">
        <v>0.37901810373752</v>
      </c>
      <c r="AH11" s="19" t="n">
        <v>0.237710008972166</v>
      </c>
      <c r="AI11" s="19" t="n">
        <v>0.136832628653177</v>
      </c>
      <c r="AJ11" s="19" t="n">
        <v>0.321712263830427</v>
      </c>
      <c r="AK11" s="19" t="n">
        <v>0.298304577690506</v>
      </c>
      <c r="AL11" s="19" t="n">
        <v>0.207542433132631</v>
      </c>
      <c r="AM11" s="19" t="n">
        <v>0</v>
      </c>
      <c r="AN11" s="19" t="n">
        <v>0.203170074743129</v>
      </c>
      <c r="AO11" s="19" t="n">
        <v>0.268423954052177</v>
      </c>
      <c r="AP11" s="19" t="n">
        <v>0.172858369620479</v>
      </c>
      <c r="AQ11" s="19" t="n">
        <v>0.381921152009444</v>
      </c>
      <c r="AR11" s="19" t="n">
        <v>0.197186699581043</v>
      </c>
      <c r="AS11" s="19" t="n">
        <v>0</v>
      </c>
      <c r="AT11" s="19" t="n">
        <v>0.389102592068026</v>
      </c>
      <c r="AU11" s="19" t="n">
        <v>0</v>
      </c>
      <c r="AV11" s="19" t="n">
        <v>0</v>
      </c>
      <c r="AW11" s="19" t="n">
        <v>0</v>
      </c>
      <c r="AX11" s="19" t="n">
        <v>0.277914084528257</v>
      </c>
    </row>
    <row r="12">
      <c r="B12" s="20" t="s">
        <v>135</v>
      </c>
      <c r="C12" s="19" t="n">
        <v>0.31344723813824</v>
      </c>
      <c r="D12" s="19" t="n">
        <v>0.37341014005584</v>
      </c>
      <c r="E12" s="19" t="n">
        <v>0.388342918671012</v>
      </c>
      <c r="F12" s="19" t="n">
        <v>0.382160455406956</v>
      </c>
      <c r="G12" s="19" t="n">
        <v>0.314295561616148</v>
      </c>
      <c r="H12" s="19" t="n">
        <v>0.227795263056246</v>
      </c>
      <c r="I12" s="19" t="n">
        <v>0.214148316834943</v>
      </c>
      <c r="J12" s="19"/>
      <c r="K12" s="19" t="n">
        <v>0.33988511029922</v>
      </c>
      <c r="L12" s="19" t="n">
        <v>0.287971419226869</v>
      </c>
      <c r="M12" s="19"/>
      <c r="N12" s="19" t="n">
        <v>0.338658312670992</v>
      </c>
      <c r="O12" s="19" t="n">
        <v>0.348436450756984</v>
      </c>
      <c r="P12" s="19" t="n">
        <v>0.295422347444725</v>
      </c>
      <c r="Q12" s="19" t="n">
        <v>0.286484838374296</v>
      </c>
      <c r="R12" s="19" t="n">
        <v>0.295888943955559</v>
      </c>
      <c r="S12" s="19" t="n">
        <v>0.282978314748847</v>
      </c>
      <c r="T12" s="19" t="n">
        <v>0.285184331078767</v>
      </c>
      <c r="U12" s="19" t="n">
        <v>0.356576770724058</v>
      </c>
      <c r="V12" s="19" t="n">
        <v>0.302024837506089</v>
      </c>
      <c r="W12" s="19" t="n">
        <v>0.295478516515522</v>
      </c>
      <c r="X12" s="19" t="n">
        <v>0.30583607863467</v>
      </c>
      <c r="Y12" s="19" t="n">
        <v>0.43345060244862</v>
      </c>
      <c r="Z12" s="19"/>
      <c r="AA12" s="19" t="n">
        <v>0.369422717549099</v>
      </c>
      <c r="AB12" s="19" t="n">
        <v>0.276324728316528</v>
      </c>
      <c r="AC12" s="19" t="n">
        <v>0.339530469770099</v>
      </c>
      <c r="AD12" s="19" t="n">
        <v>0.265063319321716</v>
      </c>
      <c r="AE12" s="19"/>
      <c r="AF12" s="19" t="n">
        <v>0.41486202576751</v>
      </c>
      <c r="AG12" s="19" t="n">
        <v>0.230618937467634</v>
      </c>
      <c r="AH12" s="19" t="n">
        <v>0.384124834122758</v>
      </c>
      <c r="AI12" s="19" t="n">
        <v>0.434064093859065</v>
      </c>
      <c r="AJ12" s="19" t="n">
        <v>0.331112999109696</v>
      </c>
      <c r="AK12" s="19" t="n">
        <v>0.366234013636962</v>
      </c>
      <c r="AL12" s="19" t="n">
        <v>0.354572719355884</v>
      </c>
      <c r="AM12" s="19" t="n">
        <v>0.465554238906898</v>
      </c>
      <c r="AN12" s="19" t="n">
        <v>0.37783454162297</v>
      </c>
      <c r="AO12" s="19" t="n">
        <v>0.359895612893096</v>
      </c>
      <c r="AP12" s="19" t="n">
        <v>0.307892546918892</v>
      </c>
      <c r="AQ12" s="19" t="n">
        <v>0.318056332013226</v>
      </c>
      <c r="AR12" s="19" t="n">
        <v>0.503722286196982</v>
      </c>
      <c r="AS12" s="19" t="n">
        <v>0.501945708079383</v>
      </c>
      <c r="AT12" s="19" t="n">
        <v>0</v>
      </c>
      <c r="AU12" s="19" t="n">
        <v>0.495619982425437</v>
      </c>
      <c r="AV12" s="19" t="n">
        <v>1</v>
      </c>
      <c r="AW12" s="19" t="n">
        <v>0</v>
      </c>
      <c r="AX12" s="19" t="n">
        <v>0.501537184071583</v>
      </c>
    </row>
    <row r="13">
      <c r="B13" s="20" t="s">
        <v>136</v>
      </c>
      <c r="C13" s="19" t="n">
        <v>0.150132029767277</v>
      </c>
      <c r="D13" s="19" t="n">
        <v>0.177276363503267</v>
      </c>
      <c r="E13" s="19" t="n">
        <v>0.250180508254046</v>
      </c>
      <c r="F13" s="19" t="n">
        <v>0.180232362204667</v>
      </c>
      <c r="G13" s="19" t="n">
        <v>0.165437344184305</v>
      </c>
      <c r="H13" s="19" t="n">
        <v>0.0720382926130279</v>
      </c>
      <c r="I13" s="19" t="n">
        <v>0.0665025630289296</v>
      </c>
      <c r="J13" s="19"/>
      <c r="K13" s="19" t="n">
        <v>0.15106497180937</v>
      </c>
      <c r="L13" s="19" t="n">
        <v>0.149366945304918</v>
      </c>
      <c r="M13" s="19"/>
      <c r="N13" s="19" t="n">
        <v>0.259984896900812</v>
      </c>
      <c r="O13" s="19" t="n">
        <v>0.0957158689121986</v>
      </c>
      <c r="P13" s="19" t="n">
        <v>0.125326854681345</v>
      </c>
      <c r="Q13" s="19" t="n">
        <v>0.139159356586553</v>
      </c>
      <c r="R13" s="19" t="n">
        <v>0.14396220091357</v>
      </c>
      <c r="S13" s="19" t="n">
        <v>0.128947824483702</v>
      </c>
      <c r="T13" s="19" t="n">
        <v>0.146577169642859</v>
      </c>
      <c r="U13" s="19" t="n">
        <v>0.176990745804403</v>
      </c>
      <c r="V13" s="19" t="n">
        <v>0.15452060206738</v>
      </c>
      <c r="W13" s="19" t="n">
        <v>0.145346655220102</v>
      </c>
      <c r="X13" s="19" t="n">
        <v>0.0808619251808068</v>
      </c>
      <c r="Y13" s="19" t="n">
        <v>0.138890897354871</v>
      </c>
      <c r="Z13" s="19"/>
      <c r="AA13" s="19" t="n">
        <v>0.201057499753354</v>
      </c>
      <c r="AB13" s="19" t="n">
        <v>0.116480223870514</v>
      </c>
      <c r="AC13" s="19" t="n">
        <v>0.166695332636801</v>
      </c>
      <c r="AD13" s="19" t="n">
        <v>0.115405375954672</v>
      </c>
      <c r="AE13" s="19"/>
      <c r="AF13" s="19" t="n">
        <v>0.163824715306758</v>
      </c>
      <c r="AG13" s="19" t="n">
        <v>0.0598041096676329</v>
      </c>
      <c r="AH13" s="19" t="n">
        <v>0.233296678540828</v>
      </c>
      <c r="AI13" s="19" t="n">
        <v>0.334658998722534</v>
      </c>
      <c r="AJ13" s="19" t="n">
        <v>0.154458264299322</v>
      </c>
      <c r="AK13" s="19" t="n">
        <v>0.234614192906603</v>
      </c>
      <c r="AL13" s="19" t="n">
        <v>0.270889906311549</v>
      </c>
      <c r="AM13" s="19" t="n">
        <v>0.534445761093102</v>
      </c>
      <c r="AN13" s="19" t="n">
        <v>0.244678215602997</v>
      </c>
      <c r="AO13" s="19" t="n">
        <v>0.159720696909858</v>
      </c>
      <c r="AP13" s="19" t="n">
        <v>0.23527398853637</v>
      </c>
      <c r="AQ13" s="19" t="n">
        <v>0.12571087543796</v>
      </c>
      <c r="AR13" s="19" t="n">
        <v>0.205205347979269</v>
      </c>
      <c r="AS13" s="19" t="n">
        <v>0.498054291920617</v>
      </c>
      <c r="AT13" s="19" t="n">
        <v>0.610897407931974</v>
      </c>
      <c r="AU13" s="19" t="n">
        <v>0</v>
      </c>
      <c r="AV13" s="19" t="n">
        <v>0</v>
      </c>
      <c r="AW13" s="19" t="n">
        <v>1</v>
      </c>
      <c r="AX13" s="19" t="n">
        <v>0.22054873140016</v>
      </c>
    </row>
    <row r="14">
      <c r="B14" s="20" t="s">
        <v>77</v>
      </c>
      <c r="C14" s="21" t="n">
        <v>0.0226291929259185</v>
      </c>
      <c r="D14" s="21" t="n">
        <v>0.0453990916404206</v>
      </c>
      <c r="E14" s="21" t="n">
        <v>0.0292295144474707</v>
      </c>
      <c r="F14" s="21" t="n">
        <v>0.0112987271552566</v>
      </c>
      <c r="G14" s="21" t="n">
        <v>0.00837605331813365</v>
      </c>
      <c r="H14" s="21" t="n">
        <v>0.0272204416910988</v>
      </c>
      <c r="I14" s="21" t="n">
        <v>0.0199307378066525</v>
      </c>
      <c r="J14" s="21"/>
      <c r="K14" s="21" t="n">
        <v>0.011087027055754</v>
      </c>
      <c r="L14" s="21" t="n">
        <v>0.0339049016798104</v>
      </c>
      <c r="M14" s="21"/>
      <c r="N14" s="21" t="n">
        <v>0.0245774301946014</v>
      </c>
      <c r="O14" s="21" t="n">
        <v>0.0147064152789336</v>
      </c>
      <c r="P14" s="21" t="n">
        <v>0.0129896989291722</v>
      </c>
      <c r="Q14" s="21" t="n">
        <v>0.027441925294069</v>
      </c>
      <c r="R14" s="21" t="n">
        <v>0.0248567717625074</v>
      </c>
      <c r="S14" s="21" t="n">
        <v>0.0335796632548251</v>
      </c>
      <c r="T14" s="21" t="n">
        <v>0.0154815291498299</v>
      </c>
      <c r="U14" s="21" t="n">
        <v>0.0105228024851144</v>
      </c>
      <c r="V14" s="21" t="n">
        <v>0.0237047890618854</v>
      </c>
      <c r="W14" s="21" t="n">
        <v>0.0288818158631314</v>
      </c>
      <c r="X14" s="21" t="n">
        <v>0.0305767375795884</v>
      </c>
      <c r="Y14" s="21" t="n">
        <v>0.0201121184837479</v>
      </c>
      <c r="Z14" s="21"/>
      <c r="AA14" s="21" t="n">
        <v>0.00684678857727965</v>
      </c>
      <c r="AB14" s="21" t="n">
        <v>0.024163836446615</v>
      </c>
      <c r="AC14" s="21" t="n">
        <v>0.0246293450723839</v>
      </c>
      <c r="AD14" s="21" t="n">
        <v>0.0306794629171657</v>
      </c>
      <c r="AE14" s="21"/>
      <c r="AF14" s="21" t="n">
        <v>0.0198688554047016</v>
      </c>
      <c r="AG14" s="21" t="n">
        <v>0.0222549586971521</v>
      </c>
      <c r="AH14" s="21" t="n">
        <v>0</v>
      </c>
      <c r="AI14" s="21" t="n">
        <v>0.0102020463843482</v>
      </c>
      <c r="AJ14" s="21" t="n">
        <v>0.0746935506166441</v>
      </c>
      <c r="AK14" s="21" t="n">
        <v>0</v>
      </c>
      <c r="AL14" s="21" t="n">
        <v>0.0299495628865623</v>
      </c>
      <c r="AM14" s="21" t="n">
        <v>0</v>
      </c>
      <c r="AN14" s="21" t="n">
        <v>0.00738237754925308</v>
      </c>
      <c r="AO14" s="21" t="n">
        <v>0.0503204125469025</v>
      </c>
      <c r="AP14" s="21" t="n">
        <v>0.0756776145621874</v>
      </c>
      <c r="AQ14" s="21" t="n">
        <v>0.013526804414748</v>
      </c>
      <c r="AR14" s="21" t="n">
        <v>0</v>
      </c>
      <c r="AS14" s="21" t="n">
        <v>0</v>
      </c>
      <c r="AT14" s="21" t="n">
        <v>0</v>
      </c>
      <c r="AU14" s="21" t="n">
        <v>0</v>
      </c>
      <c r="AV14" s="21" t="n">
        <v>0</v>
      </c>
      <c r="AW14" s="21" t="n">
        <v>0</v>
      </c>
      <c r="AX14" s="21" t="n">
        <v>0</v>
      </c>
    </row>
    <row r="15">
      <c r="B15" s="18"/>
    </row>
    <row r="16">
      <c r="B16" t="s">
        <v>80</v>
      </c>
    </row>
    <row r="17">
      <c r="B17" t="s">
        <v>81</v>
      </c>
    </row>
    <row r="19">
      <c r="B19" s="9" t="str">
        <f>=HYPERLINK("#'Contents'!A1", "Return to Contents")</f>
      </c>
    </row>
  </sheetData>
  <mergeCells count="6">
    <mergeCell ref="D5:I5"/>
    <mergeCell ref="K5:L5"/>
    <mergeCell ref="N5:Y5"/>
    <mergeCell ref="AA5:AD5"/>
    <mergeCell ref="AF5:AX5"/>
    <mergeCell ref="D2:AU2"/>
  </mergeCells>
  <pageMargins left="0.7" right="0.7" top="0.75" bottom="0.75" header="0.3" footer="0.3"/>
  <pageSetup paperSize="9" orientation="portrait" horizontalDpi="300" verticalDpi="300" r:id="rId2"/>
  <drawing r:id="rId1"/>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10.71" hidden="0" customWidth="1"/>
    <col min="8" max="8" width="10.71" hidden="0" customWidth="1"/>
    <col min="9" max="9" width="10.71" hidden="0" customWidth="1"/>
    <col min="10" max="10" width="2.2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10.71" hidden="0" customWidth="1"/>
    <col min="19" max="19" width="10.71" hidden="0" customWidth="1"/>
    <col min="20" max="20" width="10.71" hidden="0" customWidth="1"/>
    <col min="21" max="21" width="10.71" hidden="0" customWidth="1"/>
    <col min="22" max="22" width="10.71" hidden="0" customWidth="1"/>
    <col min="23" max="23" width="10.71" hidden="0" customWidth="1"/>
    <col min="24" max="24" width="10.71" hidden="0" customWidth="1"/>
    <col min="25" max="25" width="10.71" hidden="0" customWidth="1"/>
    <col min="26" max="26" width="2.2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10.71" hidden="0" customWidth="1"/>
    <col min="34" max="34" width="10.71" hidden="0" customWidth="1"/>
    <col min="35" max="35" width="10.7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10.71" hidden="0" customWidth="1"/>
    <col min="44" max="44" width="10.71" hidden="0" customWidth="1"/>
    <col min="45" max="45" width="10.71" hidden="0" customWidth="1"/>
    <col min="46" max="46" width="10.71" hidden="0" customWidth="1"/>
    <col min="47" max="47" width="10.71" hidden="0" customWidth="1"/>
    <col min="48" max="48" width="10.71" hidden="0" customWidth="1"/>
    <col min="49" max="49" width="10.71" hidden="0" customWidth="1"/>
    <col min="50" max="50" width="10.71" hidden="0" customWidth="1"/>
    <col min="51" max="51" width="2.21" hidden="0" customWidth="1"/>
  </cols>
  <sheetData>
    <row r="2" ht="40" customHeight="1">
      <c r="D2" s="16" t="s">
        <v>142</v>
      </c>
    </row>
    <row r="5" ht="30" customHeight="1">
      <c r="B5" s="17"/>
      <c r="C5" s="17"/>
      <c r="D5" s="17" t="s">
        <v>62</v>
      </c>
      <c r="E5" s="17"/>
      <c r="F5" s="17"/>
      <c r="G5" s="17"/>
      <c r="H5" s="17"/>
      <c r="I5" s="17"/>
      <c r="J5" s="17"/>
      <c r="K5" s="17" t="s">
        <v>63</v>
      </c>
      <c r="L5" s="17"/>
      <c r="M5" s="17"/>
      <c r="N5" s="17" t="s">
        <v>64</v>
      </c>
      <c r="O5" s="17"/>
      <c r="P5" s="17"/>
      <c r="Q5" s="17"/>
      <c r="R5" s="17"/>
      <c r="S5" s="17"/>
      <c r="T5" s="17"/>
      <c r="U5" s="17"/>
      <c r="V5" s="17"/>
      <c r="W5" s="17"/>
      <c r="X5" s="17"/>
      <c r="Y5" s="17"/>
      <c r="Z5" s="17"/>
      <c r="AA5" s="17" t="s">
        <v>65</v>
      </c>
      <c r="AB5" s="17"/>
      <c r="AC5" s="17"/>
      <c r="AD5" s="17"/>
      <c r="AE5" s="17"/>
      <c r="AF5" s="17" t="s">
        <v>66</v>
      </c>
      <c r="AG5" s="17"/>
      <c r="AH5" s="17"/>
      <c r="AI5" s="17"/>
      <c r="AJ5" s="17"/>
      <c r="AK5" s="17"/>
      <c r="AL5" s="17"/>
      <c r="AM5" s="17"/>
      <c r="AN5" s="17"/>
      <c r="AO5" s="17"/>
      <c r="AP5" s="17"/>
      <c r="AQ5" s="17"/>
      <c r="AR5" s="17"/>
      <c r="AS5" s="17"/>
      <c r="AT5" s="17"/>
      <c r="AU5" s="17"/>
      <c r="AV5" s="17"/>
      <c r="AW5" s="17"/>
      <c r="AX5" s="17"/>
    </row>
    <row r="6">
      <c r="B6" t="s">
        <v>15</v>
      </c>
      <c r="C6" s="10" t="s">
        <v>16</v>
      </c>
      <c r="D6" s="13" t="s">
        <v>17</v>
      </c>
      <c r="E6" s="13" t="s">
        <v>18</v>
      </c>
      <c r="F6" s="13" t="s">
        <v>19</v>
      </c>
      <c r="G6" s="13" t="s">
        <v>20</v>
      </c>
      <c r="H6" s="13" t="s">
        <v>21</v>
      </c>
      <c r="I6" s="13" t="s">
        <v>22</v>
      </c>
      <c r="K6" s="13" t="s">
        <v>25</v>
      </c>
      <c r="L6" s="13" t="s">
        <v>26</v>
      </c>
      <c r="N6" s="13" t="s">
        <v>27</v>
      </c>
      <c r="O6" s="13" t="s">
        <v>28</v>
      </c>
      <c r="P6" s="13" t="s">
        <v>29</v>
      </c>
      <c r="Q6" s="13" t="s">
        <v>30</v>
      </c>
      <c r="R6" s="13" t="s">
        <v>31</v>
      </c>
      <c r="S6" s="13" t="s">
        <v>32</v>
      </c>
      <c r="T6" s="13" t="s">
        <v>33</v>
      </c>
      <c r="U6" s="13" t="s">
        <v>34</v>
      </c>
      <c r="V6" s="13" t="s">
        <v>35</v>
      </c>
      <c r="W6" s="13" t="s">
        <v>36</v>
      </c>
      <c r="X6" s="13" t="s">
        <v>37</v>
      </c>
      <c r="Y6" s="13" t="s">
        <v>38</v>
      </c>
      <c r="AA6" s="13" t="s">
        <v>39</v>
      </c>
      <c r="AB6" s="13" t="s">
        <v>40</v>
      </c>
      <c r="AC6" s="13" t="s">
        <v>41</v>
      </c>
      <c r="AD6" s="13" t="s">
        <v>42</v>
      </c>
      <c r="AF6" s="13" t="s">
        <v>43</v>
      </c>
      <c r="AG6" s="13" t="s">
        <v>44</v>
      </c>
      <c r="AH6" s="13" t="s">
        <v>45</v>
      </c>
      <c r="AI6" s="13" t="s">
        <v>46</v>
      </c>
      <c r="AJ6" s="13" t="s">
        <v>47</v>
      </c>
      <c r="AK6" s="13" t="s">
        <v>48</v>
      </c>
      <c r="AL6" s="13" t="s">
        <v>49</v>
      </c>
      <c r="AM6" s="13" t="s">
        <v>50</v>
      </c>
      <c r="AN6" s="13" t="s">
        <v>51</v>
      </c>
      <c r="AO6" s="13" t="s">
        <v>52</v>
      </c>
      <c r="AP6" s="13" t="s">
        <v>53</v>
      </c>
      <c r="AQ6" s="13" t="s">
        <v>54</v>
      </c>
      <c r="AR6" s="13" t="s">
        <v>55</v>
      </c>
      <c r="AS6" s="13" t="s">
        <v>56</v>
      </c>
      <c r="AT6" s="13" t="s">
        <v>57</v>
      </c>
      <c r="AU6" s="13" t="s">
        <v>58</v>
      </c>
      <c r="AV6" s="13" t="s">
        <v>59</v>
      </c>
      <c r="AW6" s="13" t="s">
        <v>60</v>
      </c>
      <c r="AX6" s="13" t="s">
        <v>61</v>
      </c>
    </row>
    <row r="7" ht="30" customHeight="1">
      <c r="B7" s="11" t="s">
        <v>23</v>
      </c>
      <c r="C7" s="11" t="n">
        <v>2053</v>
      </c>
      <c r="D7" s="11" t="n">
        <v>282</v>
      </c>
      <c r="E7" s="11" t="n">
        <v>347</v>
      </c>
      <c r="F7" s="11" t="n">
        <v>347</v>
      </c>
      <c r="G7" s="11" t="n">
        <v>347</v>
      </c>
      <c r="H7" s="11" t="n">
        <v>295</v>
      </c>
      <c r="I7" s="11" t="n">
        <v>435</v>
      </c>
      <c r="J7" s="11"/>
      <c r="K7" s="11" t="n">
        <v>1018</v>
      </c>
      <c r="L7" s="11" t="n">
        <v>1034</v>
      </c>
      <c r="M7" s="11"/>
      <c r="N7" s="11" t="n">
        <v>284</v>
      </c>
      <c r="O7" s="11" t="n">
        <v>278</v>
      </c>
      <c r="P7" s="11" t="n">
        <v>169</v>
      </c>
      <c r="Q7" s="11" t="n">
        <v>188</v>
      </c>
      <c r="R7" s="11" t="n">
        <v>160</v>
      </c>
      <c r="S7" s="11" t="n">
        <v>187</v>
      </c>
      <c r="T7" s="11" t="n">
        <v>166</v>
      </c>
      <c r="U7" s="11" t="n">
        <v>87</v>
      </c>
      <c r="V7" s="11" t="n">
        <v>211</v>
      </c>
      <c r="W7" s="11" t="n">
        <v>174</v>
      </c>
      <c r="X7" s="11" t="n">
        <v>98</v>
      </c>
      <c r="Y7" s="11" t="n">
        <v>51</v>
      </c>
      <c r="Z7" s="11"/>
      <c r="AA7" s="11" t="n">
        <v>570</v>
      </c>
      <c r="AB7" s="11" t="n">
        <v>547</v>
      </c>
      <c r="AC7" s="11" t="n">
        <v>406</v>
      </c>
      <c r="AD7" s="11" t="n">
        <v>517</v>
      </c>
      <c r="AE7" s="11"/>
      <c r="AF7" s="11" t="n">
        <v>148</v>
      </c>
      <c r="AG7" s="11" t="n">
        <v>872</v>
      </c>
      <c r="AH7" s="11" t="n">
        <v>132</v>
      </c>
      <c r="AI7" s="11" t="n">
        <v>108</v>
      </c>
      <c r="AJ7" s="11" t="n">
        <v>65</v>
      </c>
      <c r="AK7" s="11" t="n">
        <v>65</v>
      </c>
      <c r="AL7" s="11" t="n">
        <v>139</v>
      </c>
      <c r="AM7" s="11" t="n">
        <v>2</v>
      </c>
      <c r="AN7" s="11" t="n">
        <v>139</v>
      </c>
      <c r="AO7" s="11" t="n">
        <v>159</v>
      </c>
      <c r="AP7" s="11" t="n">
        <v>39</v>
      </c>
      <c r="AQ7" s="11" t="n">
        <v>148</v>
      </c>
      <c r="AR7" s="11" t="n">
        <v>10</v>
      </c>
      <c r="AS7" s="11" t="n">
        <v>10</v>
      </c>
      <c r="AT7" s="11" t="n">
        <v>3</v>
      </c>
      <c r="AU7" s="11" t="n">
        <v>2</v>
      </c>
      <c r="AV7" s="11" t="n">
        <v>5</v>
      </c>
      <c r="AW7" s="11" t="n">
        <v>3</v>
      </c>
      <c r="AX7" s="11" t="n">
        <v>4</v>
      </c>
    </row>
    <row r="8" ht="30" customHeight="1">
      <c r="B8" s="12" t="s">
        <v>24</v>
      </c>
      <c r="C8" s="12" t="n">
        <v>2053</v>
      </c>
      <c r="D8" s="12" t="n">
        <v>284</v>
      </c>
      <c r="E8" s="12" t="n">
        <v>350</v>
      </c>
      <c r="F8" s="12" t="n">
        <v>349</v>
      </c>
      <c r="G8" s="12" t="n">
        <v>350</v>
      </c>
      <c r="H8" s="12" t="n">
        <v>289</v>
      </c>
      <c r="I8" s="12" t="n">
        <v>431</v>
      </c>
      <c r="J8" s="12"/>
      <c r="K8" s="12" t="n">
        <v>1013</v>
      </c>
      <c r="L8" s="12" t="n">
        <v>1039</v>
      </c>
      <c r="M8" s="12"/>
      <c r="N8" s="12" t="n">
        <v>287</v>
      </c>
      <c r="O8" s="12" t="n">
        <v>267</v>
      </c>
      <c r="P8" s="12" t="n">
        <v>164</v>
      </c>
      <c r="Q8" s="12" t="n">
        <v>185</v>
      </c>
      <c r="R8" s="12" t="n">
        <v>144</v>
      </c>
      <c r="S8" s="12" t="n">
        <v>185</v>
      </c>
      <c r="T8" s="12" t="n">
        <v>164</v>
      </c>
      <c r="U8" s="12" t="n">
        <v>82</v>
      </c>
      <c r="V8" s="12" t="n">
        <v>226</v>
      </c>
      <c r="W8" s="12" t="n">
        <v>185</v>
      </c>
      <c r="X8" s="12" t="n">
        <v>103</v>
      </c>
      <c r="Y8" s="12" t="n">
        <v>61</v>
      </c>
      <c r="Z8" s="12"/>
      <c r="AA8" s="12" t="n">
        <v>551</v>
      </c>
      <c r="AB8" s="12" t="n">
        <v>530</v>
      </c>
      <c r="AC8" s="12" t="n">
        <v>449</v>
      </c>
      <c r="AD8" s="12" t="n">
        <v>510</v>
      </c>
      <c r="AE8" s="12"/>
      <c r="AF8" s="12" t="n">
        <v>150</v>
      </c>
      <c r="AG8" s="12" t="n">
        <v>866</v>
      </c>
      <c r="AH8" s="12" t="n">
        <v>133</v>
      </c>
      <c r="AI8" s="12" t="n">
        <v>107</v>
      </c>
      <c r="AJ8" s="12" t="n">
        <v>66</v>
      </c>
      <c r="AK8" s="12" t="n">
        <v>64</v>
      </c>
      <c r="AL8" s="12" t="n">
        <v>140</v>
      </c>
      <c r="AM8" s="12" t="n">
        <v>2</v>
      </c>
      <c r="AN8" s="12" t="n">
        <v>140</v>
      </c>
      <c r="AO8" s="12" t="n">
        <v>160</v>
      </c>
      <c r="AP8" s="12" t="n">
        <v>39</v>
      </c>
      <c r="AQ8" s="12" t="n">
        <v>149</v>
      </c>
      <c r="AR8" s="12" t="n">
        <v>10</v>
      </c>
      <c r="AS8" s="12" t="n">
        <v>11</v>
      </c>
      <c r="AT8" s="12" t="n">
        <v>3</v>
      </c>
      <c r="AU8" s="12" t="n">
        <v>2</v>
      </c>
      <c r="AV8" s="12" t="n">
        <v>5</v>
      </c>
      <c r="AW8" s="12" t="n">
        <v>3</v>
      </c>
      <c r="AX8" s="12" t="n">
        <v>3</v>
      </c>
    </row>
    <row r="9">
      <c r="B9" s="20" t="s">
        <v>132</v>
      </c>
      <c r="C9" s="19" t="n">
        <v>0.0236446236966231</v>
      </c>
      <c r="D9" s="19" t="n">
        <v>0.0462322364419878</v>
      </c>
      <c r="E9" s="19" t="n">
        <v>0.028820836807845</v>
      </c>
      <c r="F9" s="19" t="n">
        <v>0.0224450707429016</v>
      </c>
      <c r="G9" s="19" t="n">
        <v>0.0358990572845155</v>
      </c>
      <c r="H9" s="19" t="n">
        <v>0.0170308850301253</v>
      </c>
      <c r="I9" s="19" t="n">
        <v>0</v>
      </c>
      <c r="J9" s="19"/>
      <c r="K9" s="19" t="n">
        <v>0.0268825839115507</v>
      </c>
      <c r="L9" s="19" t="n">
        <v>0.0195474144582669</v>
      </c>
      <c r="M9" s="19"/>
      <c r="N9" s="19" t="n">
        <v>0.0301276593512293</v>
      </c>
      <c r="O9" s="19" t="n">
        <v>0.0367808936994554</v>
      </c>
      <c r="P9" s="19" t="n">
        <v>0.029300793169698</v>
      </c>
      <c r="Q9" s="19" t="n">
        <v>0.00587774560401104</v>
      </c>
      <c r="R9" s="19" t="n">
        <v>0.0311161591190306</v>
      </c>
      <c r="S9" s="19" t="n">
        <v>0.0165342913378059</v>
      </c>
      <c r="T9" s="19" t="n">
        <v>0.0289584310986894</v>
      </c>
      <c r="U9" s="19" t="n">
        <v>0.0343811900007749</v>
      </c>
      <c r="V9" s="19" t="n">
        <v>0.0186131398128305</v>
      </c>
      <c r="W9" s="19" t="n">
        <v>0.0160585863963001</v>
      </c>
      <c r="X9" s="19" t="n">
        <v>0.00862283213081261</v>
      </c>
      <c r="Y9" s="19" t="n">
        <v>0.0165453974778512</v>
      </c>
      <c r="Z9" s="19"/>
      <c r="AA9" s="19" t="n">
        <v>0.0120965446731187</v>
      </c>
      <c r="AB9" s="19" t="n">
        <v>0.0213764500888389</v>
      </c>
      <c r="AC9" s="19" t="n">
        <v>0.0316047401380833</v>
      </c>
      <c r="AD9" s="19" t="n">
        <v>0.0320728813043036</v>
      </c>
      <c r="AE9" s="19"/>
      <c r="AF9" s="19" t="n">
        <v>0.0397892360805498</v>
      </c>
      <c r="AG9" s="19" t="n">
        <v>0.0118404517038854</v>
      </c>
      <c r="AH9" s="19" t="n">
        <v>0.0307895854455109</v>
      </c>
      <c r="AI9" s="19" t="n">
        <v>0.0198925253249314</v>
      </c>
      <c r="AJ9" s="19" t="n">
        <v>0.0290929191061644</v>
      </c>
      <c r="AK9" s="19" t="n">
        <v>0.0294548667994333</v>
      </c>
      <c r="AL9" s="19" t="n">
        <v>0.029375236059625</v>
      </c>
      <c r="AM9" s="19" t="n">
        <v>0</v>
      </c>
      <c r="AN9" s="19" t="n">
        <v>0.0514237805590393</v>
      </c>
      <c r="AO9" s="19" t="n">
        <v>0.0558528678625623</v>
      </c>
      <c r="AP9" s="19" t="n">
        <v>0.0280673099595779</v>
      </c>
      <c r="AQ9" s="19" t="n">
        <v>0.0064319220596618</v>
      </c>
      <c r="AR9" s="19" t="n">
        <v>0</v>
      </c>
      <c r="AS9" s="19" t="n">
        <v>0</v>
      </c>
      <c r="AT9" s="19" t="n">
        <v>0</v>
      </c>
      <c r="AU9" s="19" t="n">
        <v>0</v>
      </c>
      <c r="AV9" s="19" t="n">
        <v>0</v>
      </c>
      <c r="AW9" s="19" t="n">
        <v>0</v>
      </c>
      <c r="AX9" s="19" t="n">
        <v>0</v>
      </c>
    </row>
    <row r="10">
      <c r="B10" s="20" t="s">
        <v>133</v>
      </c>
      <c r="C10" s="19" t="n">
        <v>0.0978396964130143</v>
      </c>
      <c r="D10" s="19" t="n">
        <v>0.122603122578685</v>
      </c>
      <c r="E10" s="19" t="n">
        <v>0.10199456916587</v>
      </c>
      <c r="F10" s="19" t="n">
        <v>0.116918145379764</v>
      </c>
      <c r="G10" s="19" t="n">
        <v>0.140928712485905</v>
      </c>
      <c r="H10" s="19" t="n">
        <v>0.0706517818961912</v>
      </c>
      <c r="I10" s="19" t="n">
        <v>0.0459154891911982</v>
      </c>
      <c r="J10" s="19"/>
      <c r="K10" s="19" t="n">
        <v>0.0927697592320808</v>
      </c>
      <c r="L10" s="19" t="n">
        <v>0.102877228141865</v>
      </c>
      <c r="M10" s="19"/>
      <c r="N10" s="19" t="n">
        <v>0.105680225637923</v>
      </c>
      <c r="O10" s="19" t="n">
        <v>0.102012480235189</v>
      </c>
      <c r="P10" s="19" t="n">
        <v>0.0480075114543596</v>
      </c>
      <c r="Q10" s="19" t="n">
        <v>0.112640467982668</v>
      </c>
      <c r="R10" s="19" t="n">
        <v>0.115800799063382</v>
      </c>
      <c r="S10" s="19" t="n">
        <v>0.102888921916556</v>
      </c>
      <c r="T10" s="19" t="n">
        <v>0.0612889364508789</v>
      </c>
      <c r="U10" s="19" t="n">
        <v>0.131013157045467</v>
      </c>
      <c r="V10" s="19" t="n">
        <v>0.0861143164944902</v>
      </c>
      <c r="W10" s="19" t="n">
        <v>0.0760551183359722</v>
      </c>
      <c r="X10" s="19" t="n">
        <v>0.153878416821068</v>
      </c>
      <c r="Y10" s="19" t="n">
        <v>0.1426305628071</v>
      </c>
      <c r="Z10" s="19"/>
      <c r="AA10" s="19" t="n">
        <v>0.0740898218624286</v>
      </c>
      <c r="AB10" s="19" t="n">
        <v>0.080945293193959</v>
      </c>
      <c r="AC10" s="19" t="n">
        <v>0.137289077194244</v>
      </c>
      <c r="AD10" s="19" t="n">
        <v>0.108818831052365</v>
      </c>
      <c r="AE10" s="19"/>
      <c r="AF10" s="19" t="n">
        <v>0.147501560210481</v>
      </c>
      <c r="AG10" s="19" t="n">
        <v>0.0797413517791537</v>
      </c>
      <c r="AH10" s="19" t="n">
        <v>0.130137257825467</v>
      </c>
      <c r="AI10" s="19" t="n">
        <v>0.0809431669257208</v>
      </c>
      <c r="AJ10" s="19" t="n">
        <v>0.0757255864904601</v>
      </c>
      <c r="AK10" s="19" t="n">
        <v>0.0634656863267759</v>
      </c>
      <c r="AL10" s="19" t="n">
        <v>0.072637330583883</v>
      </c>
      <c r="AM10" s="19" t="n">
        <v>0.465554238906898</v>
      </c>
      <c r="AN10" s="19" t="n">
        <v>0.126747514709207</v>
      </c>
      <c r="AO10" s="19" t="n">
        <v>0.132555398383312</v>
      </c>
      <c r="AP10" s="19" t="n">
        <v>0.157392884118977</v>
      </c>
      <c r="AQ10" s="19" t="n">
        <v>0.103608449529556</v>
      </c>
      <c r="AR10" s="19" t="n">
        <v>0.104018481518027</v>
      </c>
      <c r="AS10" s="19" t="n">
        <v>0.111537085003805</v>
      </c>
      <c r="AT10" s="19" t="n">
        <v>0.296096190633258</v>
      </c>
      <c r="AU10" s="19" t="n">
        <v>0</v>
      </c>
      <c r="AV10" s="19" t="n">
        <v>0</v>
      </c>
      <c r="AW10" s="19" t="n">
        <v>0</v>
      </c>
      <c r="AX10" s="19" t="n">
        <v>0</v>
      </c>
    </row>
    <row r="11">
      <c r="B11" s="20" t="s">
        <v>134</v>
      </c>
      <c r="C11" s="19" t="n">
        <v>0.162104828255065</v>
      </c>
      <c r="D11" s="19" t="n">
        <v>0.243407080773821</v>
      </c>
      <c r="E11" s="19" t="n">
        <v>0.199585162037863</v>
      </c>
      <c r="F11" s="19" t="n">
        <v>0.152273043503125</v>
      </c>
      <c r="G11" s="19" t="n">
        <v>0.169304050373508</v>
      </c>
      <c r="H11" s="19" t="n">
        <v>0.111339993715521</v>
      </c>
      <c r="I11" s="19" t="n">
        <v>0.114209337489298</v>
      </c>
      <c r="J11" s="19"/>
      <c r="K11" s="19" t="n">
        <v>0.171735242759091</v>
      </c>
      <c r="L11" s="19" t="n">
        <v>0.15287100450451</v>
      </c>
      <c r="M11" s="19"/>
      <c r="N11" s="19" t="n">
        <v>0.122855539233799</v>
      </c>
      <c r="O11" s="19" t="n">
        <v>0.158757124300583</v>
      </c>
      <c r="P11" s="19" t="n">
        <v>0.142572887796722</v>
      </c>
      <c r="Q11" s="19" t="n">
        <v>0.162535858135021</v>
      </c>
      <c r="R11" s="19" t="n">
        <v>0.131676991274965</v>
      </c>
      <c r="S11" s="19" t="n">
        <v>0.266038155147516</v>
      </c>
      <c r="T11" s="19" t="n">
        <v>0.162076112195287</v>
      </c>
      <c r="U11" s="19" t="n">
        <v>0.124034026349584</v>
      </c>
      <c r="V11" s="19" t="n">
        <v>0.180287735123831</v>
      </c>
      <c r="W11" s="19" t="n">
        <v>0.15351514732227</v>
      </c>
      <c r="X11" s="19" t="n">
        <v>0.151350978658136</v>
      </c>
      <c r="Y11" s="19" t="n">
        <v>0.19729715249169</v>
      </c>
      <c r="Z11" s="19"/>
      <c r="AA11" s="19" t="n">
        <v>0.120390269218953</v>
      </c>
      <c r="AB11" s="19" t="n">
        <v>0.170363107351709</v>
      </c>
      <c r="AC11" s="19" t="n">
        <v>0.148377669724804</v>
      </c>
      <c r="AD11" s="19" t="n">
        <v>0.209033413080929</v>
      </c>
      <c r="AE11" s="19"/>
      <c r="AF11" s="19" t="n">
        <v>0.253104164544743</v>
      </c>
      <c r="AG11" s="19" t="n">
        <v>0.129495302537998</v>
      </c>
      <c r="AH11" s="19" t="n">
        <v>0.134064747259604</v>
      </c>
      <c r="AI11" s="19" t="n">
        <v>0.14342613014702</v>
      </c>
      <c r="AJ11" s="19" t="n">
        <v>0.316337731243928</v>
      </c>
      <c r="AK11" s="19" t="n">
        <v>0.0881319423663771</v>
      </c>
      <c r="AL11" s="19" t="n">
        <v>0.200930877800251</v>
      </c>
      <c r="AM11" s="19" t="n">
        <v>0.534445761093102</v>
      </c>
      <c r="AN11" s="19" t="n">
        <v>0.11004291233128</v>
      </c>
      <c r="AO11" s="19" t="n">
        <v>0.210496086247058</v>
      </c>
      <c r="AP11" s="19" t="n">
        <v>0.128996982263195</v>
      </c>
      <c r="AQ11" s="19" t="n">
        <v>0.228920622957724</v>
      </c>
      <c r="AR11" s="19" t="n">
        <v>0.280368516956134</v>
      </c>
      <c r="AS11" s="19" t="n">
        <v>0.0777789944370755</v>
      </c>
      <c r="AT11" s="19" t="n">
        <v>0.703903809366742</v>
      </c>
      <c r="AU11" s="19" t="n">
        <v>0</v>
      </c>
      <c r="AV11" s="19" t="n">
        <v>0</v>
      </c>
      <c r="AW11" s="19" t="n">
        <v>0</v>
      </c>
      <c r="AX11" s="19" t="n">
        <v>0</v>
      </c>
    </row>
    <row r="12">
      <c r="B12" s="20" t="s">
        <v>135</v>
      </c>
      <c r="C12" s="19" t="n">
        <v>0.442595124065686</v>
      </c>
      <c r="D12" s="19" t="n">
        <v>0.370578011020774</v>
      </c>
      <c r="E12" s="19" t="n">
        <v>0.376181344357638</v>
      </c>
      <c r="F12" s="19" t="n">
        <v>0.411144785040107</v>
      </c>
      <c r="G12" s="19" t="n">
        <v>0.415277547097072</v>
      </c>
      <c r="H12" s="19" t="n">
        <v>0.520216298769671</v>
      </c>
      <c r="I12" s="19" t="n">
        <v>0.539649536938347</v>
      </c>
      <c r="J12" s="19"/>
      <c r="K12" s="19" t="n">
        <v>0.451882840261296</v>
      </c>
      <c r="L12" s="19" t="n">
        <v>0.433965518399797</v>
      </c>
      <c r="M12" s="19"/>
      <c r="N12" s="19" t="n">
        <v>0.429876702421627</v>
      </c>
      <c r="O12" s="19" t="n">
        <v>0.475607614384421</v>
      </c>
      <c r="P12" s="19" t="n">
        <v>0.422673935591201</v>
      </c>
      <c r="Q12" s="19" t="n">
        <v>0.471480857760245</v>
      </c>
      <c r="R12" s="19" t="n">
        <v>0.489365696439897</v>
      </c>
      <c r="S12" s="19" t="n">
        <v>0.384682743397477</v>
      </c>
      <c r="T12" s="19" t="n">
        <v>0.466965380931833</v>
      </c>
      <c r="U12" s="19" t="n">
        <v>0.516243358738848</v>
      </c>
      <c r="V12" s="19" t="n">
        <v>0.412131925790409</v>
      </c>
      <c r="W12" s="19" t="n">
        <v>0.457551593424009</v>
      </c>
      <c r="X12" s="19" t="n">
        <v>0.385575497054315</v>
      </c>
      <c r="Y12" s="19" t="n">
        <v>0.388427521641136</v>
      </c>
      <c r="Z12" s="19"/>
      <c r="AA12" s="19" t="n">
        <v>0.477658383986977</v>
      </c>
      <c r="AB12" s="19" t="n">
        <v>0.463154356057417</v>
      </c>
      <c r="AC12" s="19" t="n">
        <v>0.409057171370216</v>
      </c>
      <c r="AD12" s="19" t="n">
        <v>0.416313463782929</v>
      </c>
      <c r="AE12" s="19"/>
      <c r="AF12" s="19" t="n">
        <v>0.367506114174311</v>
      </c>
      <c r="AG12" s="19" t="n">
        <v>0.508604150718516</v>
      </c>
      <c r="AH12" s="19" t="n">
        <v>0.41841764640556</v>
      </c>
      <c r="AI12" s="19" t="n">
        <v>0.372470928515354</v>
      </c>
      <c r="AJ12" s="19" t="n">
        <v>0.319411548145631</v>
      </c>
      <c r="AK12" s="19" t="n">
        <v>0.410837578964932</v>
      </c>
      <c r="AL12" s="19" t="n">
        <v>0.440933210168107</v>
      </c>
      <c r="AM12" s="19" t="n">
        <v>0</v>
      </c>
      <c r="AN12" s="19" t="n">
        <v>0.475894637255118</v>
      </c>
      <c r="AO12" s="19" t="n">
        <v>0.373505712376624</v>
      </c>
      <c r="AP12" s="19" t="n">
        <v>0.402723905081828</v>
      </c>
      <c r="AQ12" s="19" t="n">
        <v>0.351219471451507</v>
      </c>
      <c r="AR12" s="19" t="n">
        <v>0.389333679080828</v>
      </c>
      <c r="AS12" s="19" t="n">
        <v>0.400392960529966</v>
      </c>
      <c r="AT12" s="19" t="n">
        <v>0</v>
      </c>
      <c r="AU12" s="19" t="n">
        <v>0.495619982425437</v>
      </c>
      <c r="AV12" s="19" t="n">
        <v>0.620824482762103</v>
      </c>
      <c r="AW12" s="19" t="n">
        <v>0</v>
      </c>
      <c r="AX12" s="19" t="n">
        <v>0.537158236211435</v>
      </c>
    </row>
    <row r="13">
      <c r="B13" s="20" t="s">
        <v>136</v>
      </c>
      <c r="C13" s="19" t="n">
        <v>0.264764570688781</v>
      </c>
      <c r="D13" s="19" t="n">
        <v>0.188918103722827</v>
      </c>
      <c r="E13" s="19" t="n">
        <v>0.284881302299752</v>
      </c>
      <c r="F13" s="19" t="n">
        <v>0.292031304152343</v>
      </c>
      <c r="G13" s="19" t="n">
        <v>0.236113821873899</v>
      </c>
      <c r="H13" s="19" t="n">
        <v>0.270890056325343</v>
      </c>
      <c r="I13" s="19" t="n">
        <v>0.295502193025386</v>
      </c>
      <c r="J13" s="19"/>
      <c r="K13" s="19" t="n">
        <v>0.254586738571047</v>
      </c>
      <c r="L13" s="19" t="n">
        <v>0.27494316460773</v>
      </c>
      <c r="M13" s="19"/>
      <c r="N13" s="19" t="n">
        <v>0.301019330596174</v>
      </c>
      <c r="O13" s="19" t="n">
        <v>0.2233666037604</v>
      </c>
      <c r="P13" s="19" t="n">
        <v>0.339990092657288</v>
      </c>
      <c r="Q13" s="19" t="n">
        <v>0.242045533215798</v>
      </c>
      <c r="R13" s="19" t="n">
        <v>0.226510359570435</v>
      </c>
      <c r="S13" s="19" t="n">
        <v>0.229855888200646</v>
      </c>
      <c r="T13" s="19" t="n">
        <v>0.270323116826082</v>
      </c>
      <c r="U13" s="19" t="n">
        <v>0.194328267865326</v>
      </c>
      <c r="V13" s="19" t="n">
        <v>0.293896481538103</v>
      </c>
      <c r="W13" s="19" t="n">
        <v>0.268605646649571</v>
      </c>
      <c r="X13" s="19" t="n">
        <v>0.29038667172172</v>
      </c>
      <c r="Y13" s="19" t="n">
        <v>0.255099365582223</v>
      </c>
      <c r="Z13" s="19"/>
      <c r="AA13" s="19" t="n">
        <v>0.310599214228466</v>
      </c>
      <c r="AB13" s="19" t="n">
        <v>0.256578126870529</v>
      </c>
      <c r="AC13" s="19" t="n">
        <v>0.268799418334948</v>
      </c>
      <c r="AD13" s="19" t="n">
        <v>0.219190912929269</v>
      </c>
      <c r="AE13" s="19"/>
      <c r="AF13" s="19" t="n">
        <v>0.185654003926505</v>
      </c>
      <c r="AG13" s="19" t="n">
        <v>0.26599876920059</v>
      </c>
      <c r="AH13" s="19" t="n">
        <v>0.279477649637219</v>
      </c>
      <c r="AI13" s="19" t="n">
        <v>0.372923051164062</v>
      </c>
      <c r="AJ13" s="19" t="n">
        <v>0.200024447202552</v>
      </c>
      <c r="AK13" s="19" t="n">
        <v>0.408109925542482</v>
      </c>
      <c r="AL13" s="19" t="n">
        <v>0.233943943920337</v>
      </c>
      <c r="AM13" s="19" t="n">
        <v>0</v>
      </c>
      <c r="AN13" s="19" t="n">
        <v>0.229706136570871</v>
      </c>
      <c r="AO13" s="19" t="n">
        <v>0.215524947206133</v>
      </c>
      <c r="AP13" s="19" t="n">
        <v>0.282818918576422</v>
      </c>
      <c r="AQ13" s="19" t="n">
        <v>0.296292729586803</v>
      </c>
      <c r="AR13" s="19" t="n">
        <v>0.22627932244501</v>
      </c>
      <c r="AS13" s="19" t="n">
        <v>0.410290960029154</v>
      </c>
      <c r="AT13" s="19" t="n">
        <v>0</v>
      </c>
      <c r="AU13" s="19" t="n">
        <v>0.504380017574563</v>
      </c>
      <c r="AV13" s="19" t="n">
        <v>0.379175517237897</v>
      </c>
      <c r="AW13" s="19" t="n">
        <v>1</v>
      </c>
      <c r="AX13" s="19" t="n">
        <v>0.462841763788565</v>
      </c>
    </row>
    <row r="14">
      <c r="B14" s="20" t="s">
        <v>77</v>
      </c>
      <c r="C14" s="21" t="n">
        <v>0.00905115688082977</v>
      </c>
      <c r="D14" s="21" t="n">
        <v>0.0282614454619055</v>
      </c>
      <c r="E14" s="21" t="n">
        <v>0.00853678533103284</v>
      </c>
      <c r="F14" s="21" t="n">
        <v>0.00518765118175897</v>
      </c>
      <c r="G14" s="21" t="n">
        <v>0.00247681088510003</v>
      </c>
      <c r="H14" s="21" t="n">
        <v>0.00987098426314864</v>
      </c>
      <c r="I14" s="21" t="n">
        <v>0.00472344335577039</v>
      </c>
      <c r="J14" s="21"/>
      <c r="K14" s="21" t="n">
        <v>0.00214283526493445</v>
      </c>
      <c r="L14" s="21" t="n">
        <v>0.0157956698878312</v>
      </c>
      <c r="M14" s="21"/>
      <c r="N14" s="21" t="n">
        <v>0.0104405427592469</v>
      </c>
      <c r="O14" s="21" t="n">
        <v>0.00347528361995183</v>
      </c>
      <c r="P14" s="21" t="n">
        <v>0.0174547793307306</v>
      </c>
      <c r="Q14" s="21" t="n">
        <v>0.00541953730225642</v>
      </c>
      <c r="R14" s="21" t="n">
        <v>0.00552999453229111</v>
      </c>
      <c r="S14" s="21" t="n">
        <v>0</v>
      </c>
      <c r="T14" s="21" t="n">
        <v>0.0103880224972293</v>
      </c>
      <c r="U14" s="21" t="n">
        <v>0</v>
      </c>
      <c r="V14" s="21" t="n">
        <v>0.00895640124033607</v>
      </c>
      <c r="W14" s="21" t="n">
        <v>0.028213907871878</v>
      </c>
      <c r="X14" s="21" t="n">
        <v>0.0101856036139488</v>
      </c>
      <c r="Y14" s="21" t="n">
        <v>0</v>
      </c>
      <c r="Z14" s="21"/>
      <c r="AA14" s="21" t="n">
        <v>0.00516576603005756</v>
      </c>
      <c r="AB14" s="21" t="n">
        <v>0.0075826664375469</v>
      </c>
      <c r="AC14" s="21" t="n">
        <v>0.00487192323770543</v>
      </c>
      <c r="AD14" s="21" t="n">
        <v>0.014570497850204</v>
      </c>
      <c r="AE14" s="21"/>
      <c r="AF14" s="21" t="n">
        <v>0.00644492106341132</v>
      </c>
      <c r="AG14" s="21" t="n">
        <v>0.00431997405985642</v>
      </c>
      <c r="AH14" s="21" t="n">
        <v>0.00711311342663886</v>
      </c>
      <c r="AI14" s="21" t="n">
        <v>0.0103441979229124</v>
      </c>
      <c r="AJ14" s="21" t="n">
        <v>0.0594077678112646</v>
      </c>
      <c r="AK14" s="21" t="n">
        <v>0</v>
      </c>
      <c r="AL14" s="21" t="n">
        <v>0.022179401467796</v>
      </c>
      <c r="AM14" s="21" t="n">
        <v>0</v>
      </c>
      <c r="AN14" s="21" t="n">
        <v>0.00618501857448521</v>
      </c>
      <c r="AO14" s="21" t="n">
        <v>0.0120649879243104</v>
      </c>
      <c r="AP14" s="21" t="n">
        <v>0</v>
      </c>
      <c r="AQ14" s="21" t="n">
        <v>0.013526804414748</v>
      </c>
      <c r="AR14" s="21" t="n">
        <v>0</v>
      </c>
      <c r="AS14" s="21" t="n">
        <v>0</v>
      </c>
      <c r="AT14" s="21" t="n">
        <v>0</v>
      </c>
      <c r="AU14" s="21" t="n">
        <v>0</v>
      </c>
      <c r="AV14" s="21" t="n">
        <v>0</v>
      </c>
      <c r="AW14" s="21" t="n">
        <v>0</v>
      </c>
      <c r="AX14" s="21" t="n">
        <v>0</v>
      </c>
    </row>
    <row r="15">
      <c r="B15" s="18"/>
    </row>
    <row r="16">
      <c r="B16" t="s">
        <v>80</v>
      </c>
    </row>
    <row r="17">
      <c r="B17" t="s">
        <v>81</v>
      </c>
    </row>
    <row r="19">
      <c r="B19" s="9" t="str">
        <f>=HYPERLINK("#'Contents'!A1", "Return to Contents")</f>
      </c>
    </row>
  </sheetData>
  <mergeCells count="6">
    <mergeCell ref="D5:I5"/>
    <mergeCell ref="K5:L5"/>
    <mergeCell ref="N5:Y5"/>
    <mergeCell ref="AA5:AD5"/>
    <mergeCell ref="AF5:AX5"/>
    <mergeCell ref="D2:AU2"/>
  </mergeCells>
  <pageMargins left="0.7" right="0.7" top="0.75" bottom="0.75" header="0.3" footer="0.3"/>
  <pageSetup paperSize="9" orientation="portrait" horizontalDpi="300" verticalDpi="300" r:id="rId2"/>
  <drawing r:id="rId1"/>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10.71" hidden="0" customWidth="1"/>
    <col min="8" max="8" width="10.71" hidden="0" customWidth="1"/>
    <col min="9" max="9" width="10.71" hidden="0" customWidth="1"/>
    <col min="10" max="10" width="2.2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10.71" hidden="0" customWidth="1"/>
    <col min="19" max="19" width="10.71" hidden="0" customWidth="1"/>
    <col min="20" max="20" width="10.71" hidden="0" customWidth="1"/>
    <col min="21" max="21" width="10.71" hidden="0" customWidth="1"/>
    <col min="22" max="22" width="10.71" hidden="0" customWidth="1"/>
    <col min="23" max="23" width="10.71" hidden="0" customWidth="1"/>
    <col min="24" max="24" width="10.71" hidden="0" customWidth="1"/>
    <col min="25" max="25" width="10.71" hidden="0" customWidth="1"/>
    <col min="26" max="26" width="2.2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10.71" hidden="0" customWidth="1"/>
    <col min="34" max="34" width="10.71" hidden="0" customWidth="1"/>
    <col min="35" max="35" width="10.7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10.71" hidden="0" customWidth="1"/>
    <col min="44" max="44" width="10.71" hidden="0" customWidth="1"/>
    <col min="45" max="45" width="10.71" hidden="0" customWidth="1"/>
    <col min="46" max="46" width="10.71" hidden="0" customWidth="1"/>
    <col min="47" max="47" width="10.71" hidden="0" customWidth="1"/>
    <col min="48" max="48" width="10.71" hidden="0" customWidth="1"/>
    <col min="49" max="49" width="10.71" hidden="0" customWidth="1"/>
    <col min="50" max="50" width="10.71" hidden="0" customWidth="1"/>
    <col min="51" max="51" width="2.21" hidden="0" customWidth="1"/>
  </cols>
  <sheetData>
    <row r="2" ht="40" customHeight="1">
      <c r="D2" s="16" t="s">
        <v>143</v>
      </c>
    </row>
    <row r="5" ht="30" customHeight="1">
      <c r="B5" s="17"/>
      <c r="C5" s="17"/>
      <c r="D5" s="17" t="s">
        <v>62</v>
      </c>
      <c r="E5" s="17"/>
      <c r="F5" s="17"/>
      <c r="G5" s="17"/>
      <c r="H5" s="17"/>
      <c r="I5" s="17"/>
      <c r="J5" s="17"/>
      <c r="K5" s="17" t="s">
        <v>63</v>
      </c>
      <c r="L5" s="17"/>
      <c r="M5" s="17"/>
      <c r="N5" s="17" t="s">
        <v>64</v>
      </c>
      <c r="O5" s="17"/>
      <c r="P5" s="17"/>
      <c r="Q5" s="17"/>
      <c r="R5" s="17"/>
      <c r="S5" s="17"/>
      <c r="T5" s="17"/>
      <c r="U5" s="17"/>
      <c r="V5" s="17"/>
      <c r="W5" s="17"/>
      <c r="X5" s="17"/>
      <c r="Y5" s="17"/>
      <c r="Z5" s="17"/>
      <c r="AA5" s="17" t="s">
        <v>65</v>
      </c>
      <c r="AB5" s="17"/>
      <c r="AC5" s="17"/>
      <c r="AD5" s="17"/>
      <c r="AE5" s="17"/>
      <c r="AF5" s="17" t="s">
        <v>66</v>
      </c>
      <c r="AG5" s="17"/>
      <c r="AH5" s="17"/>
      <c r="AI5" s="17"/>
      <c r="AJ5" s="17"/>
      <c r="AK5" s="17"/>
      <c r="AL5" s="17"/>
      <c r="AM5" s="17"/>
      <c r="AN5" s="17"/>
      <c r="AO5" s="17"/>
      <c r="AP5" s="17"/>
      <c r="AQ5" s="17"/>
      <c r="AR5" s="17"/>
      <c r="AS5" s="17"/>
      <c r="AT5" s="17"/>
      <c r="AU5" s="17"/>
      <c r="AV5" s="17"/>
      <c r="AW5" s="17"/>
      <c r="AX5" s="17"/>
    </row>
    <row r="6">
      <c r="B6" t="s">
        <v>15</v>
      </c>
      <c r="C6" s="10" t="s">
        <v>16</v>
      </c>
      <c r="D6" s="13" t="s">
        <v>17</v>
      </c>
      <c r="E6" s="13" t="s">
        <v>18</v>
      </c>
      <c r="F6" s="13" t="s">
        <v>19</v>
      </c>
      <c r="G6" s="13" t="s">
        <v>20</v>
      </c>
      <c r="H6" s="13" t="s">
        <v>21</v>
      </c>
      <c r="I6" s="13" t="s">
        <v>22</v>
      </c>
      <c r="K6" s="13" t="s">
        <v>25</v>
      </c>
      <c r="L6" s="13" t="s">
        <v>26</v>
      </c>
      <c r="N6" s="13" t="s">
        <v>27</v>
      </c>
      <c r="O6" s="13" t="s">
        <v>28</v>
      </c>
      <c r="P6" s="13" t="s">
        <v>29</v>
      </c>
      <c r="Q6" s="13" t="s">
        <v>30</v>
      </c>
      <c r="R6" s="13" t="s">
        <v>31</v>
      </c>
      <c r="S6" s="13" t="s">
        <v>32</v>
      </c>
      <c r="T6" s="13" t="s">
        <v>33</v>
      </c>
      <c r="U6" s="13" t="s">
        <v>34</v>
      </c>
      <c r="V6" s="13" t="s">
        <v>35</v>
      </c>
      <c r="W6" s="13" t="s">
        <v>36</v>
      </c>
      <c r="X6" s="13" t="s">
        <v>37</v>
      </c>
      <c r="Y6" s="13" t="s">
        <v>38</v>
      </c>
      <c r="AA6" s="13" t="s">
        <v>39</v>
      </c>
      <c r="AB6" s="13" t="s">
        <v>40</v>
      </c>
      <c r="AC6" s="13" t="s">
        <v>41</v>
      </c>
      <c r="AD6" s="13" t="s">
        <v>42</v>
      </c>
      <c r="AF6" s="13" t="s">
        <v>43</v>
      </c>
      <c r="AG6" s="13" t="s">
        <v>44</v>
      </c>
      <c r="AH6" s="13" t="s">
        <v>45</v>
      </c>
      <c r="AI6" s="13" t="s">
        <v>46</v>
      </c>
      <c r="AJ6" s="13" t="s">
        <v>47</v>
      </c>
      <c r="AK6" s="13" t="s">
        <v>48</v>
      </c>
      <c r="AL6" s="13" t="s">
        <v>49</v>
      </c>
      <c r="AM6" s="13" t="s">
        <v>50</v>
      </c>
      <c r="AN6" s="13" t="s">
        <v>51</v>
      </c>
      <c r="AO6" s="13" t="s">
        <v>52</v>
      </c>
      <c r="AP6" s="13" t="s">
        <v>53</v>
      </c>
      <c r="AQ6" s="13" t="s">
        <v>54</v>
      </c>
      <c r="AR6" s="13" t="s">
        <v>55</v>
      </c>
      <c r="AS6" s="13" t="s">
        <v>56</v>
      </c>
      <c r="AT6" s="13" t="s">
        <v>57</v>
      </c>
      <c r="AU6" s="13" t="s">
        <v>58</v>
      </c>
      <c r="AV6" s="13" t="s">
        <v>59</v>
      </c>
      <c r="AW6" s="13" t="s">
        <v>60</v>
      </c>
      <c r="AX6" s="13" t="s">
        <v>61</v>
      </c>
    </row>
    <row r="7" ht="30" customHeight="1">
      <c r="B7" s="11" t="s">
        <v>23</v>
      </c>
      <c r="C7" s="11" t="n">
        <v>2053</v>
      </c>
      <c r="D7" s="11" t="n">
        <v>282</v>
      </c>
      <c r="E7" s="11" t="n">
        <v>347</v>
      </c>
      <c r="F7" s="11" t="n">
        <v>347</v>
      </c>
      <c r="G7" s="11" t="n">
        <v>347</v>
      </c>
      <c r="H7" s="11" t="n">
        <v>295</v>
      </c>
      <c r="I7" s="11" t="n">
        <v>435</v>
      </c>
      <c r="J7" s="11"/>
      <c r="K7" s="11" t="n">
        <v>1018</v>
      </c>
      <c r="L7" s="11" t="n">
        <v>1034</v>
      </c>
      <c r="M7" s="11"/>
      <c r="N7" s="11" t="n">
        <v>284</v>
      </c>
      <c r="O7" s="11" t="n">
        <v>278</v>
      </c>
      <c r="P7" s="11" t="n">
        <v>169</v>
      </c>
      <c r="Q7" s="11" t="n">
        <v>188</v>
      </c>
      <c r="R7" s="11" t="n">
        <v>160</v>
      </c>
      <c r="S7" s="11" t="n">
        <v>187</v>
      </c>
      <c r="T7" s="11" t="n">
        <v>166</v>
      </c>
      <c r="U7" s="11" t="n">
        <v>87</v>
      </c>
      <c r="V7" s="11" t="n">
        <v>211</v>
      </c>
      <c r="W7" s="11" t="n">
        <v>174</v>
      </c>
      <c r="X7" s="11" t="n">
        <v>98</v>
      </c>
      <c r="Y7" s="11" t="n">
        <v>51</v>
      </c>
      <c r="Z7" s="11"/>
      <c r="AA7" s="11" t="n">
        <v>570</v>
      </c>
      <c r="AB7" s="11" t="n">
        <v>547</v>
      </c>
      <c r="AC7" s="11" t="n">
        <v>406</v>
      </c>
      <c r="AD7" s="11" t="n">
        <v>517</v>
      </c>
      <c r="AE7" s="11"/>
      <c r="AF7" s="11" t="n">
        <v>148</v>
      </c>
      <c r="AG7" s="11" t="n">
        <v>872</v>
      </c>
      <c r="AH7" s="11" t="n">
        <v>132</v>
      </c>
      <c r="AI7" s="11" t="n">
        <v>108</v>
      </c>
      <c r="AJ7" s="11" t="n">
        <v>65</v>
      </c>
      <c r="AK7" s="11" t="n">
        <v>65</v>
      </c>
      <c r="AL7" s="11" t="n">
        <v>139</v>
      </c>
      <c r="AM7" s="11" t="n">
        <v>2</v>
      </c>
      <c r="AN7" s="11" t="n">
        <v>139</v>
      </c>
      <c r="AO7" s="11" t="n">
        <v>159</v>
      </c>
      <c r="AP7" s="11" t="n">
        <v>39</v>
      </c>
      <c r="AQ7" s="11" t="n">
        <v>148</v>
      </c>
      <c r="AR7" s="11" t="n">
        <v>10</v>
      </c>
      <c r="AS7" s="11" t="n">
        <v>10</v>
      </c>
      <c r="AT7" s="11" t="n">
        <v>3</v>
      </c>
      <c r="AU7" s="11" t="n">
        <v>2</v>
      </c>
      <c r="AV7" s="11" t="n">
        <v>5</v>
      </c>
      <c r="AW7" s="11" t="n">
        <v>3</v>
      </c>
      <c r="AX7" s="11" t="n">
        <v>4</v>
      </c>
    </row>
    <row r="8" ht="30" customHeight="1">
      <c r="B8" s="12" t="s">
        <v>24</v>
      </c>
      <c r="C8" s="12" t="n">
        <v>2053</v>
      </c>
      <c r="D8" s="12" t="n">
        <v>284</v>
      </c>
      <c r="E8" s="12" t="n">
        <v>350</v>
      </c>
      <c r="F8" s="12" t="n">
        <v>349</v>
      </c>
      <c r="G8" s="12" t="n">
        <v>350</v>
      </c>
      <c r="H8" s="12" t="n">
        <v>289</v>
      </c>
      <c r="I8" s="12" t="n">
        <v>431</v>
      </c>
      <c r="J8" s="12"/>
      <c r="K8" s="12" t="n">
        <v>1013</v>
      </c>
      <c r="L8" s="12" t="n">
        <v>1039</v>
      </c>
      <c r="M8" s="12"/>
      <c r="N8" s="12" t="n">
        <v>287</v>
      </c>
      <c r="O8" s="12" t="n">
        <v>267</v>
      </c>
      <c r="P8" s="12" t="n">
        <v>164</v>
      </c>
      <c r="Q8" s="12" t="n">
        <v>185</v>
      </c>
      <c r="R8" s="12" t="n">
        <v>144</v>
      </c>
      <c r="S8" s="12" t="n">
        <v>185</v>
      </c>
      <c r="T8" s="12" t="n">
        <v>164</v>
      </c>
      <c r="U8" s="12" t="n">
        <v>82</v>
      </c>
      <c r="V8" s="12" t="n">
        <v>226</v>
      </c>
      <c r="W8" s="12" t="n">
        <v>185</v>
      </c>
      <c r="X8" s="12" t="n">
        <v>103</v>
      </c>
      <c r="Y8" s="12" t="n">
        <v>61</v>
      </c>
      <c r="Z8" s="12"/>
      <c r="AA8" s="12" t="n">
        <v>551</v>
      </c>
      <c r="AB8" s="12" t="n">
        <v>530</v>
      </c>
      <c r="AC8" s="12" t="n">
        <v>449</v>
      </c>
      <c r="AD8" s="12" t="n">
        <v>510</v>
      </c>
      <c r="AE8" s="12"/>
      <c r="AF8" s="12" t="n">
        <v>150</v>
      </c>
      <c r="AG8" s="12" t="n">
        <v>866</v>
      </c>
      <c r="AH8" s="12" t="n">
        <v>133</v>
      </c>
      <c r="AI8" s="12" t="n">
        <v>107</v>
      </c>
      <c r="AJ8" s="12" t="n">
        <v>66</v>
      </c>
      <c r="AK8" s="12" t="n">
        <v>64</v>
      </c>
      <c r="AL8" s="12" t="n">
        <v>140</v>
      </c>
      <c r="AM8" s="12" t="n">
        <v>2</v>
      </c>
      <c r="AN8" s="12" t="n">
        <v>140</v>
      </c>
      <c r="AO8" s="12" t="n">
        <v>160</v>
      </c>
      <c r="AP8" s="12" t="n">
        <v>39</v>
      </c>
      <c r="AQ8" s="12" t="n">
        <v>149</v>
      </c>
      <c r="AR8" s="12" t="n">
        <v>10</v>
      </c>
      <c r="AS8" s="12" t="n">
        <v>11</v>
      </c>
      <c r="AT8" s="12" t="n">
        <v>3</v>
      </c>
      <c r="AU8" s="12" t="n">
        <v>2</v>
      </c>
      <c r="AV8" s="12" t="n">
        <v>5</v>
      </c>
      <c r="AW8" s="12" t="n">
        <v>3</v>
      </c>
      <c r="AX8" s="12" t="n">
        <v>3</v>
      </c>
    </row>
    <row r="9">
      <c r="B9" s="20" t="s">
        <v>132</v>
      </c>
      <c r="C9" s="19" t="n">
        <v>0.0178617646883363</v>
      </c>
      <c r="D9" s="19" t="n">
        <v>0.0359069213107367</v>
      </c>
      <c r="E9" s="19" t="n">
        <v>0.0152966325933853</v>
      </c>
      <c r="F9" s="19" t="n">
        <v>0.0168811853897748</v>
      </c>
      <c r="G9" s="19" t="n">
        <v>0.0255244578372585</v>
      </c>
      <c r="H9" s="19" t="n">
        <v>0.018059655729985</v>
      </c>
      <c r="I9" s="19" t="n">
        <v>0.00248608514078386</v>
      </c>
      <c r="J9" s="19"/>
      <c r="K9" s="19" t="n">
        <v>0.0196944552820294</v>
      </c>
      <c r="L9" s="19" t="n">
        <v>0.016092041186215</v>
      </c>
      <c r="M9" s="19"/>
      <c r="N9" s="19" t="n">
        <v>0.0148906256861947</v>
      </c>
      <c r="O9" s="19" t="n">
        <v>0.0191434846693082</v>
      </c>
      <c r="P9" s="19" t="n">
        <v>0.00595649853820685</v>
      </c>
      <c r="Q9" s="19" t="n">
        <v>0.0223126666233546</v>
      </c>
      <c r="R9" s="19" t="n">
        <v>0.0191670791688799</v>
      </c>
      <c r="S9" s="19" t="n">
        <v>0.0156320122724173</v>
      </c>
      <c r="T9" s="19" t="n">
        <v>0.0238459604683428</v>
      </c>
      <c r="U9" s="19" t="n">
        <v>0.0231155499233</v>
      </c>
      <c r="V9" s="19" t="n">
        <v>0.0243888636822141</v>
      </c>
      <c r="W9" s="19" t="n">
        <v>0.0281659590348159</v>
      </c>
      <c r="X9" s="19" t="n">
        <v>0</v>
      </c>
      <c r="Y9" s="19" t="n">
        <v>0</v>
      </c>
      <c r="Z9" s="19"/>
      <c r="AA9" s="19" t="n">
        <v>0.0140499135898878</v>
      </c>
      <c r="AB9" s="19" t="n">
        <v>0.00946564518930578</v>
      </c>
      <c r="AC9" s="19" t="n">
        <v>0.0245462754279502</v>
      </c>
      <c r="AD9" s="19" t="n">
        <v>0.0252757468620481</v>
      </c>
      <c r="AE9" s="19"/>
      <c r="AF9" s="19" t="n">
        <v>0.0205534056337112</v>
      </c>
      <c r="AG9" s="19" t="n">
        <v>0.0106337519239919</v>
      </c>
      <c r="AH9" s="19" t="n">
        <v>0.0306504802269723</v>
      </c>
      <c r="AI9" s="19" t="n">
        <v>0.0105754232100016</v>
      </c>
      <c r="AJ9" s="19" t="n">
        <v>0</v>
      </c>
      <c r="AK9" s="19" t="n">
        <v>0.0294548667994333</v>
      </c>
      <c r="AL9" s="19" t="n">
        <v>0.0273509205624845</v>
      </c>
      <c r="AM9" s="19" t="n">
        <v>0</v>
      </c>
      <c r="AN9" s="19" t="n">
        <v>0.0221239479854718</v>
      </c>
      <c r="AO9" s="19" t="n">
        <v>0.046621916697151</v>
      </c>
      <c r="AP9" s="19" t="n">
        <v>0.0280673099595779</v>
      </c>
      <c r="AQ9" s="19" t="n">
        <v>0.0122157755374347</v>
      </c>
      <c r="AR9" s="19" t="n">
        <v>0</v>
      </c>
      <c r="AS9" s="19" t="n">
        <v>0</v>
      </c>
      <c r="AT9" s="19" t="n">
        <v>0</v>
      </c>
      <c r="AU9" s="19" t="n">
        <v>0</v>
      </c>
      <c r="AV9" s="19" t="n">
        <v>0</v>
      </c>
      <c r="AW9" s="19" t="n">
        <v>0</v>
      </c>
      <c r="AX9" s="19" t="n">
        <v>0</v>
      </c>
    </row>
    <row r="10">
      <c r="B10" s="20" t="s">
        <v>133</v>
      </c>
      <c r="C10" s="19" t="n">
        <v>0.0889253878091834</v>
      </c>
      <c r="D10" s="19" t="n">
        <v>0.129846158088727</v>
      </c>
      <c r="E10" s="19" t="n">
        <v>0.112024287858487</v>
      </c>
      <c r="F10" s="19" t="n">
        <v>0.080850112818757</v>
      </c>
      <c r="G10" s="19" t="n">
        <v>0.0962349832810132</v>
      </c>
      <c r="H10" s="19" t="n">
        <v>0.0842643429466543</v>
      </c>
      <c r="I10" s="19" t="n">
        <v>0.0469083064610603</v>
      </c>
      <c r="J10" s="19"/>
      <c r="K10" s="19" t="n">
        <v>0.0761759257141454</v>
      </c>
      <c r="L10" s="19" t="n">
        <v>0.10047919920603</v>
      </c>
      <c r="M10" s="19"/>
      <c r="N10" s="19" t="n">
        <v>0.0924303485477434</v>
      </c>
      <c r="O10" s="19" t="n">
        <v>0.0869362132235534</v>
      </c>
      <c r="P10" s="19" t="n">
        <v>0.0590861261272553</v>
      </c>
      <c r="Q10" s="19" t="n">
        <v>0.0698578171669925</v>
      </c>
      <c r="R10" s="19" t="n">
        <v>0.0925328387277198</v>
      </c>
      <c r="S10" s="19" t="n">
        <v>0.106215951448558</v>
      </c>
      <c r="T10" s="19" t="n">
        <v>0.0976811704941147</v>
      </c>
      <c r="U10" s="19" t="n">
        <v>0.104436886607714</v>
      </c>
      <c r="V10" s="19" t="n">
        <v>0.0823415059177529</v>
      </c>
      <c r="W10" s="19" t="n">
        <v>0.0908874298076983</v>
      </c>
      <c r="X10" s="19" t="n">
        <v>0.111245874759336</v>
      </c>
      <c r="Y10" s="19" t="n">
        <v>0.094593548844246</v>
      </c>
      <c r="Z10" s="19"/>
      <c r="AA10" s="19" t="n">
        <v>0.0703648434746403</v>
      </c>
      <c r="AB10" s="19" t="n">
        <v>0.0926166714192038</v>
      </c>
      <c r="AC10" s="19" t="n">
        <v>0.0990718699711289</v>
      </c>
      <c r="AD10" s="19" t="n">
        <v>0.0965641635302983</v>
      </c>
      <c r="AE10" s="19"/>
      <c r="AF10" s="19" t="n">
        <v>0.12053543545247</v>
      </c>
      <c r="AG10" s="19" t="n">
        <v>0.0685844708740055</v>
      </c>
      <c r="AH10" s="19" t="n">
        <v>0.0740310586158994</v>
      </c>
      <c r="AI10" s="19" t="n">
        <v>0.0555134988904811</v>
      </c>
      <c r="AJ10" s="19" t="n">
        <v>0.0926136283107721</v>
      </c>
      <c r="AK10" s="19" t="n">
        <v>0.0145787405033551</v>
      </c>
      <c r="AL10" s="19" t="n">
        <v>0.126665758061824</v>
      </c>
      <c r="AM10" s="19" t="n">
        <v>0</v>
      </c>
      <c r="AN10" s="19" t="n">
        <v>0.146946936575771</v>
      </c>
      <c r="AO10" s="19" t="n">
        <v>0.145108022459517</v>
      </c>
      <c r="AP10" s="19" t="n">
        <v>0.17619987465527</v>
      </c>
      <c r="AQ10" s="19" t="n">
        <v>0.0799247511403391</v>
      </c>
      <c r="AR10" s="19" t="n">
        <v>0.104018481518027</v>
      </c>
      <c r="AS10" s="19" t="n">
        <v>0.0950510979978406</v>
      </c>
      <c r="AT10" s="19" t="n">
        <v>0</v>
      </c>
      <c r="AU10" s="19" t="n">
        <v>0</v>
      </c>
      <c r="AV10" s="19" t="n">
        <v>0</v>
      </c>
      <c r="AW10" s="19" t="n">
        <v>0</v>
      </c>
      <c r="AX10" s="19" t="n">
        <v>0</v>
      </c>
    </row>
    <row r="11">
      <c r="B11" s="20" t="s">
        <v>134</v>
      </c>
      <c r="C11" s="19" t="n">
        <v>0.200046683047221</v>
      </c>
      <c r="D11" s="19" t="n">
        <v>0.244662182882361</v>
      </c>
      <c r="E11" s="19" t="n">
        <v>0.178614096074706</v>
      </c>
      <c r="F11" s="19" t="n">
        <v>0.170909785219646</v>
      </c>
      <c r="G11" s="19" t="n">
        <v>0.190729332767357</v>
      </c>
      <c r="H11" s="19" t="n">
        <v>0.207955949438449</v>
      </c>
      <c r="I11" s="19" t="n">
        <v>0.213911911481654</v>
      </c>
      <c r="J11" s="19"/>
      <c r="K11" s="19" t="n">
        <v>0.210061436391408</v>
      </c>
      <c r="L11" s="19" t="n">
        <v>0.190474652074628</v>
      </c>
      <c r="M11" s="19"/>
      <c r="N11" s="19" t="n">
        <v>0.170863478295798</v>
      </c>
      <c r="O11" s="19" t="n">
        <v>0.213496146971402</v>
      </c>
      <c r="P11" s="19" t="n">
        <v>0.199371901977604</v>
      </c>
      <c r="Q11" s="19" t="n">
        <v>0.22677918632333</v>
      </c>
      <c r="R11" s="19" t="n">
        <v>0.176628214459893</v>
      </c>
      <c r="S11" s="19" t="n">
        <v>0.205902335718437</v>
      </c>
      <c r="T11" s="19" t="n">
        <v>0.196234651004341</v>
      </c>
      <c r="U11" s="19" t="n">
        <v>0.183660223473196</v>
      </c>
      <c r="V11" s="19" t="n">
        <v>0.179827659339994</v>
      </c>
      <c r="W11" s="19" t="n">
        <v>0.266557356826129</v>
      </c>
      <c r="X11" s="19" t="n">
        <v>0.191736344265189</v>
      </c>
      <c r="Y11" s="19" t="n">
        <v>0.156279137349471</v>
      </c>
      <c r="Z11" s="19"/>
      <c r="AA11" s="19" t="n">
        <v>0.150172640169047</v>
      </c>
      <c r="AB11" s="19" t="n">
        <v>0.190434673782834</v>
      </c>
      <c r="AC11" s="19" t="n">
        <v>0.201907604548548</v>
      </c>
      <c r="AD11" s="19" t="n">
        <v>0.255428691009039</v>
      </c>
      <c r="AE11" s="19"/>
      <c r="AF11" s="19" t="n">
        <v>0.248775016651866</v>
      </c>
      <c r="AG11" s="19" t="n">
        <v>0.204594358870465</v>
      </c>
      <c r="AH11" s="19" t="n">
        <v>0.183741325252254</v>
      </c>
      <c r="AI11" s="19" t="n">
        <v>0.167610144001826</v>
      </c>
      <c r="AJ11" s="19" t="n">
        <v>0.275238547248627</v>
      </c>
      <c r="AK11" s="19" t="n">
        <v>0.133099973374681</v>
      </c>
      <c r="AL11" s="19" t="n">
        <v>0.114455095633545</v>
      </c>
      <c r="AM11" s="19" t="n">
        <v>0</v>
      </c>
      <c r="AN11" s="19" t="n">
        <v>0.159992428931676</v>
      </c>
      <c r="AO11" s="19" t="n">
        <v>0.262218098562427</v>
      </c>
      <c r="AP11" s="19" t="n">
        <v>0.128212753331168</v>
      </c>
      <c r="AQ11" s="19" t="n">
        <v>0.236230440485253</v>
      </c>
      <c r="AR11" s="19" t="n">
        <v>0.0944187737802553</v>
      </c>
      <c r="AS11" s="19" t="n">
        <v>0.196552597211794</v>
      </c>
      <c r="AT11" s="19" t="n">
        <v>0.610897407931974</v>
      </c>
      <c r="AU11" s="19" t="n">
        <v>0.504380017574563</v>
      </c>
      <c r="AV11" s="19" t="n">
        <v>0</v>
      </c>
      <c r="AW11" s="19" t="n">
        <v>0</v>
      </c>
      <c r="AX11" s="19" t="n">
        <v>0.242293032388405</v>
      </c>
    </row>
    <row r="12">
      <c r="B12" s="20" t="s">
        <v>135</v>
      </c>
      <c r="C12" s="19" t="n">
        <v>0.443433681801826</v>
      </c>
      <c r="D12" s="19" t="n">
        <v>0.338055819388065</v>
      </c>
      <c r="E12" s="19" t="n">
        <v>0.351624026783179</v>
      </c>
      <c r="F12" s="19" t="n">
        <v>0.456610015566418</v>
      </c>
      <c r="G12" s="19" t="n">
        <v>0.472364297232165</v>
      </c>
      <c r="H12" s="19" t="n">
        <v>0.470762147292289</v>
      </c>
      <c r="I12" s="19" t="n">
        <v>0.535005383158999</v>
      </c>
      <c r="J12" s="19"/>
      <c r="K12" s="19" t="n">
        <v>0.43431698587763</v>
      </c>
      <c r="L12" s="19" t="n">
        <v>0.452749676285312</v>
      </c>
      <c r="M12" s="19"/>
      <c r="N12" s="19" t="n">
        <v>0.368408742754969</v>
      </c>
      <c r="O12" s="19" t="n">
        <v>0.490104981895564</v>
      </c>
      <c r="P12" s="19" t="n">
        <v>0.428096221886265</v>
      </c>
      <c r="Q12" s="19" t="n">
        <v>0.437323278099287</v>
      </c>
      <c r="R12" s="19" t="n">
        <v>0.515187269210431</v>
      </c>
      <c r="S12" s="19" t="n">
        <v>0.427344761001808</v>
      </c>
      <c r="T12" s="19" t="n">
        <v>0.454761253538251</v>
      </c>
      <c r="U12" s="19" t="n">
        <v>0.469278405794065</v>
      </c>
      <c r="V12" s="19" t="n">
        <v>0.473822231001467</v>
      </c>
      <c r="W12" s="19" t="n">
        <v>0.34829928191023</v>
      </c>
      <c r="X12" s="19" t="n">
        <v>0.501213549928792</v>
      </c>
      <c r="Y12" s="19" t="n">
        <v>0.544485775439845</v>
      </c>
      <c r="Z12" s="19"/>
      <c r="AA12" s="19" t="n">
        <v>0.471171777434411</v>
      </c>
      <c r="AB12" s="19" t="n">
        <v>0.469817808671306</v>
      </c>
      <c r="AC12" s="19" t="n">
        <v>0.407449815760711</v>
      </c>
      <c r="AD12" s="19" t="n">
        <v>0.423308682345454</v>
      </c>
      <c r="AE12" s="19"/>
      <c r="AF12" s="19" t="n">
        <v>0.32912976189059</v>
      </c>
      <c r="AG12" s="19" t="n">
        <v>0.510825598268784</v>
      </c>
      <c r="AH12" s="19" t="n">
        <v>0.52343100305637</v>
      </c>
      <c r="AI12" s="19" t="n">
        <v>0.398976903670432</v>
      </c>
      <c r="AJ12" s="19" t="n">
        <v>0.278181098982529</v>
      </c>
      <c r="AK12" s="19" t="n">
        <v>0.370111952279271</v>
      </c>
      <c r="AL12" s="19" t="n">
        <v>0.385417448628795</v>
      </c>
      <c r="AM12" s="19" t="n">
        <v>0</v>
      </c>
      <c r="AN12" s="19" t="n">
        <v>0.404407410924188</v>
      </c>
      <c r="AO12" s="19" t="n">
        <v>0.327579510117112</v>
      </c>
      <c r="AP12" s="19" t="n">
        <v>0.408180867512057</v>
      </c>
      <c r="AQ12" s="19" t="n">
        <v>0.462151936157398</v>
      </c>
      <c r="AR12" s="19" t="n">
        <v>0.708394526638702</v>
      </c>
      <c r="AS12" s="19" t="n">
        <v>0.406894610081542</v>
      </c>
      <c r="AT12" s="19" t="n">
        <v>0.389102592068026</v>
      </c>
      <c r="AU12" s="19" t="n">
        <v>0</v>
      </c>
      <c r="AV12" s="19" t="n">
        <v>0.620824482762103</v>
      </c>
      <c r="AW12" s="19" t="n">
        <v>0</v>
      </c>
      <c r="AX12" s="19" t="n">
        <v>0.277914084528257</v>
      </c>
    </row>
    <row r="13">
      <c r="B13" s="20" t="s">
        <v>136</v>
      </c>
      <c r="C13" s="19" t="n">
        <v>0.237423033921994</v>
      </c>
      <c r="D13" s="19" t="n">
        <v>0.216684011476839</v>
      </c>
      <c r="E13" s="19" t="n">
        <v>0.328205635569186</v>
      </c>
      <c r="F13" s="19" t="n">
        <v>0.264962270108364</v>
      </c>
      <c r="G13" s="19" t="n">
        <v>0.209692398622523</v>
      </c>
      <c r="H13" s="19" t="n">
        <v>0.208687530379885</v>
      </c>
      <c r="I13" s="19" t="n">
        <v>0.196822524779612</v>
      </c>
      <c r="J13" s="19"/>
      <c r="K13" s="19" t="n">
        <v>0.249654327476756</v>
      </c>
      <c r="L13" s="19" t="n">
        <v>0.225725806009066</v>
      </c>
      <c r="M13" s="19"/>
      <c r="N13" s="19" t="n">
        <v>0.325636572314756</v>
      </c>
      <c r="O13" s="19" t="n">
        <v>0.1868487631939</v>
      </c>
      <c r="P13" s="19" t="n">
        <v>0.301665518778949</v>
      </c>
      <c r="Q13" s="19" t="n">
        <v>0.233151287092429</v>
      </c>
      <c r="R13" s="19" t="n">
        <v>0.190954603900785</v>
      </c>
      <c r="S13" s="19" t="n">
        <v>0.239727974107798</v>
      </c>
      <c r="T13" s="19" t="n">
        <v>0.22747696449495</v>
      </c>
      <c r="U13" s="19" t="n">
        <v>0.208526183736803</v>
      </c>
      <c r="V13" s="19" t="n">
        <v>0.226480541491014</v>
      </c>
      <c r="W13" s="19" t="n">
        <v>0.254828986545996</v>
      </c>
      <c r="X13" s="19" t="n">
        <v>0.17576394003682</v>
      </c>
      <c r="Y13" s="19" t="n">
        <v>0.144131849568733</v>
      </c>
      <c r="Z13" s="19"/>
      <c r="AA13" s="19" t="n">
        <v>0.292681071741073</v>
      </c>
      <c r="AB13" s="19" t="n">
        <v>0.217141608784837</v>
      </c>
      <c r="AC13" s="19" t="n">
        <v>0.256465144111404</v>
      </c>
      <c r="AD13" s="19" t="n">
        <v>0.186295615192925</v>
      </c>
      <c r="AE13" s="19"/>
      <c r="AF13" s="19" t="n">
        <v>0.281006380371364</v>
      </c>
      <c r="AG13" s="19" t="n">
        <v>0.201837463021313</v>
      </c>
      <c r="AH13" s="19" t="n">
        <v>0.188146132848504</v>
      </c>
      <c r="AI13" s="19" t="n">
        <v>0.356748607017257</v>
      </c>
      <c r="AJ13" s="19" t="n">
        <v>0.275935449215752</v>
      </c>
      <c r="AK13" s="19" t="n">
        <v>0.405288701234888</v>
      </c>
      <c r="AL13" s="19" t="n">
        <v>0.317673025686213</v>
      </c>
      <c r="AM13" s="19" t="n">
        <v>1</v>
      </c>
      <c r="AN13" s="19" t="n">
        <v>0.259694888934661</v>
      </c>
      <c r="AO13" s="19" t="n">
        <v>0.18942770334387</v>
      </c>
      <c r="AP13" s="19" t="n">
        <v>0.259339194541927</v>
      </c>
      <c r="AQ13" s="19" t="n">
        <v>0.187125257084854</v>
      </c>
      <c r="AR13" s="19" t="n">
        <v>0.0931682180630158</v>
      </c>
      <c r="AS13" s="19" t="n">
        <v>0.301501694708823</v>
      </c>
      <c r="AT13" s="19" t="n">
        <v>0</v>
      </c>
      <c r="AU13" s="19" t="n">
        <v>0.495619982425437</v>
      </c>
      <c r="AV13" s="19" t="n">
        <v>0.379175517237897</v>
      </c>
      <c r="AW13" s="19" t="n">
        <v>1</v>
      </c>
      <c r="AX13" s="19" t="n">
        <v>0.479792883083338</v>
      </c>
    </row>
    <row r="14">
      <c r="B14" s="20" t="s">
        <v>77</v>
      </c>
      <c r="C14" s="21" t="n">
        <v>0.0123094487314393</v>
      </c>
      <c r="D14" s="21" t="n">
        <v>0.0348449068532706</v>
      </c>
      <c r="E14" s="21" t="n">
        <v>0.0142353211210567</v>
      </c>
      <c r="F14" s="21" t="n">
        <v>0.00978663089704097</v>
      </c>
      <c r="G14" s="21" t="n">
        <v>0.00545453025968379</v>
      </c>
      <c r="H14" s="21" t="n">
        <v>0.0102703742127373</v>
      </c>
      <c r="I14" s="21" t="n">
        <v>0.00486578897789138</v>
      </c>
      <c r="J14" s="21"/>
      <c r="K14" s="21" t="n">
        <v>0.0100968692580302</v>
      </c>
      <c r="L14" s="21" t="n">
        <v>0.0144786252387482</v>
      </c>
      <c r="M14" s="21"/>
      <c r="N14" s="21" t="n">
        <v>0.0277702324005389</v>
      </c>
      <c r="O14" s="21" t="n">
        <v>0.00347041004627203</v>
      </c>
      <c r="P14" s="21" t="n">
        <v>0.00582373269171955</v>
      </c>
      <c r="Q14" s="21" t="n">
        <v>0.0105757646946075</v>
      </c>
      <c r="R14" s="21" t="n">
        <v>0.00552999453229111</v>
      </c>
      <c r="S14" s="21" t="n">
        <v>0.00517696545098138</v>
      </c>
      <c r="T14" s="21" t="n">
        <v>0</v>
      </c>
      <c r="U14" s="21" t="n">
        <v>0.0109827504649216</v>
      </c>
      <c r="V14" s="21" t="n">
        <v>0.0131391985675573</v>
      </c>
      <c r="W14" s="21" t="n">
        <v>0.0112609858751307</v>
      </c>
      <c r="X14" s="21" t="n">
        <v>0.0200402910098623</v>
      </c>
      <c r="Y14" s="21" t="n">
        <v>0.0605096887977044</v>
      </c>
      <c r="Z14" s="21"/>
      <c r="AA14" s="21" t="n">
        <v>0.00155975359094115</v>
      </c>
      <c r="AB14" s="21" t="n">
        <v>0.0205235921525133</v>
      </c>
      <c r="AC14" s="21" t="n">
        <v>0.0105592901802589</v>
      </c>
      <c r="AD14" s="21" t="n">
        <v>0.013127101060235</v>
      </c>
      <c r="AE14" s="21"/>
      <c r="AF14" s="21" t="n">
        <v>0</v>
      </c>
      <c r="AG14" s="21" t="n">
        <v>0.00352435704144</v>
      </c>
      <c r="AH14" s="21" t="n">
        <v>0</v>
      </c>
      <c r="AI14" s="21" t="n">
        <v>0.0105754232100016</v>
      </c>
      <c r="AJ14" s="21" t="n">
        <v>0.0780312762423194</v>
      </c>
      <c r="AK14" s="21" t="n">
        <v>0.0474657658083716</v>
      </c>
      <c r="AL14" s="21" t="n">
        <v>0.0284377514271397</v>
      </c>
      <c r="AM14" s="21" t="n">
        <v>0</v>
      </c>
      <c r="AN14" s="21" t="n">
        <v>0.00683438664823186</v>
      </c>
      <c r="AO14" s="21" t="n">
        <v>0.0290447488199229</v>
      </c>
      <c r="AP14" s="21" t="n">
        <v>0</v>
      </c>
      <c r="AQ14" s="21" t="n">
        <v>0.0223518395947218</v>
      </c>
      <c r="AR14" s="21" t="n">
        <v>0</v>
      </c>
      <c r="AS14" s="21" t="n">
        <v>0</v>
      </c>
      <c r="AT14" s="21" t="n">
        <v>0</v>
      </c>
      <c r="AU14" s="21" t="n">
        <v>0</v>
      </c>
      <c r="AV14" s="21" t="n">
        <v>0</v>
      </c>
      <c r="AW14" s="21" t="n">
        <v>0</v>
      </c>
      <c r="AX14" s="21" t="n">
        <v>0</v>
      </c>
    </row>
    <row r="15">
      <c r="B15" s="18"/>
    </row>
    <row r="16">
      <c r="B16" t="s">
        <v>80</v>
      </c>
    </row>
    <row r="17">
      <c r="B17" t="s">
        <v>81</v>
      </c>
    </row>
    <row r="19">
      <c r="B19" s="9" t="str">
        <f>=HYPERLINK("#'Contents'!A1", "Return to Contents")</f>
      </c>
    </row>
  </sheetData>
  <mergeCells count="6">
    <mergeCell ref="D5:I5"/>
    <mergeCell ref="K5:L5"/>
    <mergeCell ref="N5:Y5"/>
    <mergeCell ref="AA5:AD5"/>
    <mergeCell ref="AF5:AX5"/>
    <mergeCell ref="D2:AU2"/>
  </mergeCells>
  <pageMargins left="0.7" right="0.7" top="0.75" bottom="0.75" header="0.3" footer="0.3"/>
  <pageSetup paperSize="9" orientation="portrait" horizontalDpi="300" verticalDpi="300" r:id="rId2"/>
  <drawing r:id="rId1"/>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10.71" hidden="0" customWidth="1"/>
    <col min="8" max="8" width="10.71" hidden="0" customWidth="1"/>
    <col min="9" max="9" width="10.71" hidden="0" customWidth="1"/>
    <col min="10" max="10" width="2.2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10.71" hidden="0" customWidth="1"/>
    <col min="19" max="19" width="10.71" hidden="0" customWidth="1"/>
    <col min="20" max="20" width="10.71" hidden="0" customWidth="1"/>
    <col min="21" max="21" width="10.71" hidden="0" customWidth="1"/>
    <col min="22" max="22" width="10.71" hidden="0" customWidth="1"/>
    <col min="23" max="23" width="10.71" hidden="0" customWidth="1"/>
    <col min="24" max="24" width="10.71" hidden="0" customWidth="1"/>
    <col min="25" max="25" width="10.71" hidden="0" customWidth="1"/>
    <col min="26" max="26" width="2.2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10.71" hidden="0" customWidth="1"/>
    <col min="34" max="34" width="10.71" hidden="0" customWidth="1"/>
    <col min="35" max="35" width="10.7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10.71" hidden="0" customWidth="1"/>
    <col min="44" max="44" width="10.71" hidden="0" customWidth="1"/>
    <col min="45" max="45" width="10.71" hidden="0" customWidth="1"/>
    <col min="46" max="46" width="10.71" hidden="0" customWidth="1"/>
    <col min="47" max="47" width="10.71" hidden="0" customWidth="1"/>
    <col min="48" max="48" width="10.71" hidden="0" customWidth="1"/>
    <col min="49" max="49" width="10.71" hidden="0" customWidth="1"/>
    <col min="50" max="50" width="10.71" hidden="0" customWidth="1"/>
    <col min="51" max="51" width="2.21" hidden="0" customWidth="1"/>
  </cols>
  <sheetData>
    <row r="2" ht="40" customHeight="1">
      <c r="D2" s="16" t="s">
        <v>144</v>
      </c>
    </row>
    <row r="5" ht="30" customHeight="1">
      <c r="B5" s="17"/>
      <c r="C5" s="17"/>
      <c r="D5" s="17" t="s">
        <v>62</v>
      </c>
      <c r="E5" s="17"/>
      <c r="F5" s="17"/>
      <c r="G5" s="17"/>
      <c r="H5" s="17"/>
      <c r="I5" s="17"/>
      <c r="J5" s="17"/>
      <c r="K5" s="17" t="s">
        <v>63</v>
      </c>
      <c r="L5" s="17"/>
      <c r="M5" s="17"/>
      <c r="N5" s="17" t="s">
        <v>64</v>
      </c>
      <c r="O5" s="17"/>
      <c r="P5" s="17"/>
      <c r="Q5" s="17"/>
      <c r="R5" s="17"/>
      <c r="S5" s="17"/>
      <c r="T5" s="17"/>
      <c r="U5" s="17"/>
      <c r="V5" s="17"/>
      <c r="W5" s="17"/>
      <c r="X5" s="17"/>
      <c r="Y5" s="17"/>
      <c r="Z5" s="17"/>
      <c r="AA5" s="17" t="s">
        <v>65</v>
      </c>
      <c r="AB5" s="17"/>
      <c r="AC5" s="17"/>
      <c r="AD5" s="17"/>
      <c r="AE5" s="17"/>
      <c r="AF5" s="17" t="s">
        <v>66</v>
      </c>
      <c r="AG5" s="17"/>
      <c r="AH5" s="17"/>
      <c r="AI5" s="17"/>
      <c r="AJ5" s="17"/>
      <c r="AK5" s="17"/>
      <c r="AL5" s="17"/>
      <c r="AM5" s="17"/>
      <c r="AN5" s="17"/>
      <c r="AO5" s="17"/>
      <c r="AP5" s="17"/>
      <c r="AQ5" s="17"/>
      <c r="AR5" s="17"/>
      <c r="AS5" s="17"/>
      <c r="AT5" s="17"/>
      <c r="AU5" s="17"/>
      <c r="AV5" s="17"/>
      <c r="AW5" s="17"/>
      <c r="AX5" s="17"/>
    </row>
    <row r="6">
      <c r="B6" t="s">
        <v>15</v>
      </c>
      <c r="C6" s="10" t="s">
        <v>16</v>
      </c>
      <c r="D6" s="13" t="s">
        <v>17</v>
      </c>
      <c r="E6" s="13" t="s">
        <v>18</v>
      </c>
      <c r="F6" s="13" t="s">
        <v>19</v>
      </c>
      <c r="G6" s="13" t="s">
        <v>20</v>
      </c>
      <c r="H6" s="13" t="s">
        <v>21</v>
      </c>
      <c r="I6" s="13" t="s">
        <v>22</v>
      </c>
      <c r="K6" s="13" t="s">
        <v>25</v>
      </c>
      <c r="L6" s="13" t="s">
        <v>26</v>
      </c>
      <c r="N6" s="13" t="s">
        <v>27</v>
      </c>
      <c r="O6" s="13" t="s">
        <v>28</v>
      </c>
      <c r="P6" s="13" t="s">
        <v>29</v>
      </c>
      <c r="Q6" s="13" t="s">
        <v>30</v>
      </c>
      <c r="R6" s="13" t="s">
        <v>31</v>
      </c>
      <c r="S6" s="13" t="s">
        <v>32</v>
      </c>
      <c r="T6" s="13" t="s">
        <v>33</v>
      </c>
      <c r="U6" s="13" t="s">
        <v>34</v>
      </c>
      <c r="V6" s="13" t="s">
        <v>35</v>
      </c>
      <c r="W6" s="13" t="s">
        <v>36</v>
      </c>
      <c r="X6" s="13" t="s">
        <v>37</v>
      </c>
      <c r="Y6" s="13" t="s">
        <v>38</v>
      </c>
      <c r="AA6" s="13" t="s">
        <v>39</v>
      </c>
      <c r="AB6" s="13" t="s">
        <v>40</v>
      </c>
      <c r="AC6" s="13" t="s">
        <v>41</v>
      </c>
      <c r="AD6" s="13" t="s">
        <v>42</v>
      </c>
      <c r="AF6" s="13" t="s">
        <v>43</v>
      </c>
      <c r="AG6" s="13" t="s">
        <v>44</v>
      </c>
      <c r="AH6" s="13" t="s">
        <v>45</v>
      </c>
      <c r="AI6" s="13" t="s">
        <v>46</v>
      </c>
      <c r="AJ6" s="13" t="s">
        <v>47</v>
      </c>
      <c r="AK6" s="13" t="s">
        <v>48</v>
      </c>
      <c r="AL6" s="13" t="s">
        <v>49</v>
      </c>
      <c r="AM6" s="13" t="s">
        <v>50</v>
      </c>
      <c r="AN6" s="13" t="s">
        <v>51</v>
      </c>
      <c r="AO6" s="13" t="s">
        <v>52</v>
      </c>
      <c r="AP6" s="13" t="s">
        <v>53</v>
      </c>
      <c r="AQ6" s="13" t="s">
        <v>54</v>
      </c>
      <c r="AR6" s="13" t="s">
        <v>55</v>
      </c>
      <c r="AS6" s="13" t="s">
        <v>56</v>
      </c>
      <c r="AT6" s="13" t="s">
        <v>57</v>
      </c>
      <c r="AU6" s="13" t="s">
        <v>58</v>
      </c>
      <c r="AV6" s="13" t="s">
        <v>59</v>
      </c>
      <c r="AW6" s="13" t="s">
        <v>60</v>
      </c>
      <c r="AX6" s="13" t="s">
        <v>61</v>
      </c>
    </row>
    <row r="7" ht="30" customHeight="1">
      <c r="B7" s="11" t="s">
        <v>23</v>
      </c>
      <c r="C7" s="11" t="n">
        <v>2053</v>
      </c>
      <c r="D7" s="11" t="n">
        <v>282</v>
      </c>
      <c r="E7" s="11" t="n">
        <v>347</v>
      </c>
      <c r="F7" s="11" t="n">
        <v>347</v>
      </c>
      <c r="G7" s="11" t="n">
        <v>347</v>
      </c>
      <c r="H7" s="11" t="n">
        <v>295</v>
      </c>
      <c r="I7" s="11" t="n">
        <v>435</v>
      </c>
      <c r="J7" s="11"/>
      <c r="K7" s="11" t="n">
        <v>1018</v>
      </c>
      <c r="L7" s="11" t="n">
        <v>1034</v>
      </c>
      <c r="M7" s="11"/>
      <c r="N7" s="11" t="n">
        <v>284</v>
      </c>
      <c r="O7" s="11" t="n">
        <v>278</v>
      </c>
      <c r="P7" s="11" t="n">
        <v>169</v>
      </c>
      <c r="Q7" s="11" t="n">
        <v>188</v>
      </c>
      <c r="R7" s="11" t="n">
        <v>160</v>
      </c>
      <c r="S7" s="11" t="n">
        <v>187</v>
      </c>
      <c r="T7" s="11" t="n">
        <v>166</v>
      </c>
      <c r="U7" s="11" t="n">
        <v>87</v>
      </c>
      <c r="V7" s="11" t="n">
        <v>211</v>
      </c>
      <c r="W7" s="11" t="n">
        <v>174</v>
      </c>
      <c r="X7" s="11" t="n">
        <v>98</v>
      </c>
      <c r="Y7" s="11" t="n">
        <v>51</v>
      </c>
      <c r="Z7" s="11"/>
      <c r="AA7" s="11" t="n">
        <v>570</v>
      </c>
      <c r="AB7" s="11" t="n">
        <v>547</v>
      </c>
      <c r="AC7" s="11" t="n">
        <v>406</v>
      </c>
      <c r="AD7" s="11" t="n">
        <v>517</v>
      </c>
      <c r="AE7" s="11"/>
      <c r="AF7" s="11" t="n">
        <v>148</v>
      </c>
      <c r="AG7" s="11" t="n">
        <v>872</v>
      </c>
      <c r="AH7" s="11" t="n">
        <v>132</v>
      </c>
      <c r="AI7" s="11" t="n">
        <v>108</v>
      </c>
      <c r="AJ7" s="11" t="n">
        <v>65</v>
      </c>
      <c r="AK7" s="11" t="n">
        <v>65</v>
      </c>
      <c r="AL7" s="11" t="n">
        <v>139</v>
      </c>
      <c r="AM7" s="11" t="n">
        <v>2</v>
      </c>
      <c r="AN7" s="11" t="n">
        <v>139</v>
      </c>
      <c r="AO7" s="11" t="n">
        <v>159</v>
      </c>
      <c r="AP7" s="11" t="n">
        <v>39</v>
      </c>
      <c r="AQ7" s="11" t="n">
        <v>148</v>
      </c>
      <c r="AR7" s="11" t="n">
        <v>10</v>
      </c>
      <c r="AS7" s="11" t="n">
        <v>10</v>
      </c>
      <c r="AT7" s="11" t="n">
        <v>3</v>
      </c>
      <c r="AU7" s="11" t="n">
        <v>2</v>
      </c>
      <c r="AV7" s="11" t="n">
        <v>5</v>
      </c>
      <c r="AW7" s="11" t="n">
        <v>3</v>
      </c>
      <c r="AX7" s="11" t="n">
        <v>4</v>
      </c>
    </row>
    <row r="8" ht="30" customHeight="1">
      <c r="B8" s="12" t="s">
        <v>24</v>
      </c>
      <c r="C8" s="12" t="n">
        <v>2053</v>
      </c>
      <c r="D8" s="12" t="n">
        <v>284</v>
      </c>
      <c r="E8" s="12" t="n">
        <v>350</v>
      </c>
      <c r="F8" s="12" t="n">
        <v>349</v>
      </c>
      <c r="G8" s="12" t="n">
        <v>350</v>
      </c>
      <c r="H8" s="12" t="n">
        <v>289</v>
      </c>
      <c r="I8" s="12" t="n">
        <v>431</v>
      </c>
      <c r="J8" s="12"/>
      <c r="K8" s="12" t="n">
        <v>1013</v>
      </c>
      <c r="L8" s="12" t="n">
        <v>1039</v>
      </c>
      <c r="M8" s="12"/>
      <c r="N8" s="12" t="n">
        <v>287</v>
      </c>
      <c r="O8" s="12" t="n">
        <v>267</v>
      </c>
      <c r="P8" s="12" t="n">
        <v>164</v>
      </c>
      <c r="Q8" s="12" t="n">
        <v>185</v>
      </c>
      <c r="R8" s="12" t="n">
        <v>144</v>
      </c>
      <c r="S8" s="12" t="n">
        <v>185</v>
      </c>
      <c r="T8" s="12" t="n">
        <v>164</v>
      </c>
      <c r="U8" s="12" t="n">
        <v>82</v>
      </c>
      <c r="V8" s="12" t="n">
        <v>226</v>
      </c>
      <c r="W8" s="12" t="n">
        <v>185</v>
      </c>
      <c r="X8" s="12" t="n">
        <v>103</v>
      </c>
      <c r="Y8" s="12" t="n">
        <v>61</v>
      </c>
      <c r="Z8" s="12"/>
      <c r="AA8" s="12" t="n">
        <v>551</v>
      </c>
      <c r="AB8" s="12" t="n">
        <v>530</v>
      </c>
      <c r="AC8" s="12" t="n">
        <v>449</v>
      </c>
      <c r="AD8" s="12" t="n">
        <v>510</v>
      </c>
      <c r="AE8" s="12"/>
      <c r="AF8" s="12" t="n">
        <v>150</v>
      </c>
      <c r="AG8" s="12" t="n">
        <v>866</v>
      </c>
      <c r="AH8" s="12" t="n">
        <v>133</v>
      </c>
      <c r="AI8" s="12" t="n">
        <v>107</v>
      </c>
      <c r="AJ8" s="12" t="n">
        <v>66</v>
      </c>
      <c r="AK8" s="12" t="n">
        <v>64</v>
      </c>
      <c r="AL8" s="12" t="n">
        <v>140</v>
      </c>
      <c r="AM8" s="12" t="n">
        <v>2</v>
      </c>
      <c r="AN8" s="12" t="n">
        <v>140</v>
      </c>
      <c r="AO8" s="12" t="n">
        <v>160</v>
      </c>
      <c r="AP8" s="12" t="n">
        <v>39</v>
      </c>
      <c r="AQ8" s="12" t="n">
        <v>149</v>
      </c>
      <c r="AR8" s="12" t="n">
        <v>10</v>
      </c>
      <c r="AS8" s="12" t="n">
        <v>11</v>
      </c>
      <c r="AT8" s="12" t="n">
        <v>3</v>
      </c>
      <c r="AU8" s="12" t="n">
        <v>2</v>
      </c>
      <c r="AV8" s="12" t="n">
        <v>5</v>
      </c>
      <c r="AW8" s="12" t="n">
        <v>3</v>
      </c>
      <c r="AX8" s="12" t="n">
        <v>3</v>
      </c>
    </row>
    <row r="9">
      <c r="B9" s="20" t="s">
        <v>132</v>
      </c>
      <c r="C9" s="19" t="n">
        <v>0.0184407959745484</v>
      </c>
      <c r="D9" s="19" t="n">
        <v>0.0331346125318845</v>
      </c>
      <c r="E9" s="19" t="n">
        <v>0.0326613252634592</v>
      </c>
      <c r="F9" s="19" t="n">
        <v>0.0107751873071528</v>
      </c>
      <c r="G9" s="19" t="n">
        <v>0.0231442573066317</v>
      </c>
      <c r="H9" s="19" t="n">
        <v>0.0141196929229368</v>
      </c>
      <c r="I9" s="19" t="n">
        <v>0.00248608514078386</v>
      </c>
      <c r="J9" s="19"/>
      <c r="K9" s="19" t="n">
        <v>0.0202980389929044</v>
      </c>
      <c r="L9" s="19" t="n">
        <v>0.015684812176738</v>
      </c>
      <c r="M9" s="19"/>
      <c r="N9" s="19" t="n">
        <v>0.0188197636005787</v>
      </c>
      <c r="O9" s="19" t="n">
        <v>0.0258961444798357</v>
      </c>
      <c r="P9" s="19" t="n">
        <v>0.0123154900764684</v>
      </c>
      <c r="Q9" s="19" t="n">
        <v>0.0162434311609214</v>
      </c>
      <c r="R9" s="19" t="n">
        <v>0.0123482242289985</v>
      </c>
      <c r="S9" s="19" t="n">
        <v>0.00515813152288215</v>
      </c>
      <c r="T9" s="19" t="n">
        <v>0.0362672251303286</v>
      </c>
      <c r="U9" s="19" t="n">
        <v>0.0125291735817424</v>
      </c>
      <c r="V9" s="19" t="n">
        <v>0.0147808560583243</v>
      </c>
      <c r="W9" s="19" t="n">
        <v>0.0344241219286335</v>
      </c>
      <c r="X9" s="19" t="n">
        <v>0.0107027008624071</v>
      </c>
      <c r="Y9" s="19" t="n">
        <v>0</v>
      </c>
      <c r="Z9" s="19"/>
      <c r="AA9" s="19" t="n">
        <v>0.0121853723774368</v>
      </c>
      <c r="AB9" s="19" t="n">
        <v>0.00556924133260592</v>
      </c>
      <c r="AC9" s="19" t="n">
        <v>0.0388945358782029</v>
      </c>
      <c r="AD9" s="19" t="n">
        <v>0.0191668980983991</v>
      </c>
      <c r="AE9" s="19"/>
      <c r="AF9" s="19" t="n">
        <v>0.040755549056685</v>
      </c>
      <c r="AG9" s="19" t="n">
        <v>0.0103021778823621</v>
      </c>
      <c r="AH9" s="19" t="n">
        <v>0.0375260985790303</v>
      </c>
      <c r="AI9" s="19" t="n">
        <v>0.0390916142650744</v>
      </c>
      <c r="AJ9" s="19" t="n">
        <v>0.0317347629547233</v>
      </c>
      <c r="AK9" s="19" t="n">
        <v>0</v>
      </c>
      <c r="AL9" s="19" t="n">
        <v>0.0233296366905323</v>
      </c>
      <c r="AM9" s="19" t="n">
        <v>0</v>
      </c>
      <c r="AN9" s="19" t="n">
        <v>0.0152202221059477</v>
      </c>
      <c r="AO9" s="19" t="n">
        <v>0.0120618542233291</v>
      </c>
      <c r="AP9" s="19" t="n">
        <v>0.0837346731458315</v>
      </c>
      <c r="AQ9" s="19" t="n">
        <v>0.00653130423572502</v>
      </c>
      <c r="AR9" s="19" t="n">
        <v>0</v>
      </c>
      <c r="AS9" s="19" t="n">
        <v>0</v>
      </c>
      <c r="AT9" s="19" t="n">
        <v>0</v>
      </c>
      <c r="AU9" s="19" t="n">
        <v>0</v>
      </c>
      <c r="AV9" s="19" t="n">
        <v>0</v>
      </c>
      <c r="AW9" s="19" t="n">
        <v>0</v>
      </c>
      <c r="AX9" s="19" t="n">
        <v>0</v>
      </c>
    </row>
    <row r="10">
      <c r="B10" s="20" t="s">
        <v>133</v>
      </c>
      <c r="C10" s="19" t="n">
        <v>0.0789901533517274</v>
      </c>
      <c r="D10" s="19" t="n">
        <v>0.11191473764518</v>
      </c>
      <c r="E10" s="19" t="n">
        <v>0.127793620847003</v>
      </c>
      <c r="F10" s="19" t="n">
        <v>0.0780297288824306</v>
      </c>
      <c r="G10" s="19" t="n">
        <v>0.0781360000748904</v>
      </c>
      <c r="H10" s="19" t="n">
        <v>0.0528230861731019</v>
      </c>
      <c r="I10" s="19" t="n">
        <v>0.0366500850077601</v>
      </c>
      <c r="J10" s="19"/>
      <c r="K10" s="19" t="n">
        <v>0.0773153681920103</v>
      </c>
      <c r="L10" s="19" t="n">
        <v>0.0806991714796106</v>
      </c>
      <c r="M10" s="19"/>
      <c r="N10" s="19" t="n">
        <v>0.0859396310079944</v>
      </c>
      <c r="O10" s="19" t="n">
        <v>0.0766148951262696</v>
      </c>
      <c r="P10" s="19" t="n">
        <v>0.065856804831785</v>
      </c>
      <c r="Q10" s="19" t="n">
        <v>0.0940598227254315</v>
      </c>
      <c r="R10" s="19" t="n">
        <v>0.0917542181442112</v>
      </c>
      <c r="S10" s="19" t="n">
        <v>0.0885758057604536</v>
      </c>
      <c r="T10" s="19" t="n">
        <v>0.053761121587875</v>
      </c>
      <c r="U10" s="19" t="n">
        <v>0.0916766712396061</v>
      </c>
      <c r="V10" s="19" t="n">
        <v>0.0812430121254999</v>
      </c>
      <c r="W10" s="19" t="n">
        <v>0.0626750676161329</v>
      </c>
      <c r="X10" s="19" t="n">
        <v>0.0810171042136865</v>
      </c>
      <c r="Y10" s="19" t="n">
        <v>0.075583262425183</v>
      </c>
      <c r="Z10" s="19"/>
      <c r="AA10" s="19" t="n">
        <v>0.0600863817679748</v>
      </c>
      <c r="AB10" s="19" t="n">
        <v>0.0767845736222365</v>
      </c>
      <c r="AC10" s="19" t="n">
        <v>0.0902307477467189</v>
      </c>
      <c r="AD10" s="19" t="n">
        <v>0.0879763772229636</v>
      </c>
      <c r="AE10" s="19"/>
      <c r="AF10" s="19" t="n">
        <v>0.0875707501867125</v>
      </c>
      <c r="AG10" s="19" t="n">
        <v>0.0501870240728963</v>
      </c>
      <c r="AH10" s="19" t="n">
        <v>0.0660799161276106</v>
      </c>
      <c r="AI10" s="19" t="n">
        <v>0.0551564575839271</v>
      </c>
      <c r="AJ10" s="19" t="n">
        <v>0.0602203670428359</v>
      </c>
      <c r="AK10" s="19" t="n">
        <v>0.081086127096432</v>
      </c>
      <c r="AL10" s="19" t="n">
        <v>0.12475187853168</v>
      </c>
      <c r="AM10" s="19" t="n">
        <v>0</v>
      </c>
      <c r="AN10" s="19" t="n">
        <v>0.0779935535122975</v>
      </c>
      <c r="AO10" s="19" t="n">
        <v>0.17591369200662</v>
      </c>
      <c r="AP10" s="19" t="n">
        <v>0.181040416224614</v>
      </c>
      <c r="AQ10" s="19" t="n">
        <v>0.0949409220166249</v>
      </c>
      <c r="AR10" s="19" t="n">
        <v>0.104018481518027</v>
      </c>
      <c r="AS10" s="19" t="n">
        <v>0.102765527420802</v>
      </c>
      <c r="AT10" s="19" t="n">
        <v>0.296096190633258</v>
      </c>
      <c r="AU10" s="19" t="n">
        <v>0.504380017574563</v>
      </c>
      <c r="AV10" s="19" t="n">
        <v>0</v>
      </c>
      <c r="AW10" s="19" t="n">
        <v>0</v>
      </c>
      <c r="AX10" s="19" t="n">
        <v>0</v>
      </c>
    </row>
    <row r="11">
      <c r="B11" s="20" t="s">
        <v>134</v>
      </c>
      <c r="C11" s="19" t="n">
        <v>0.17404556067239</v>
      </c>
      <c r="D11" s="19" t="n">
        <v>0.246862946300949</v>
      </c>
      <c r="E11" s="19" t="n">
        <v>0.168403404851047</v>
      </c>
      <c r="F11" s="19" t="n">
        <v>0.15302089234799</v>
      </c>
      <c r="G11" s="19" t="n">
        <v>0.178779734658622</v>
      </c>
      <c r="H11" s="19" t="n">
        <v>0.175098225842641</v>
      </c>
      <c r="I11" s="19" t="n">
        <v>0.143100579551432</v>
      </c>
      <c r="J11" s="19"/>
      <c r="K11" s="19" t="n">
        <v>0.185375991837098</v>
      </c>
      <c r="L11" s="19" t="n">
        <v>0.16316567280818</v>
      </c>
      <c r="M11" s="19"/>
      <c r="N11" s="19" t="n">
        <v>0.131952254881862</v>
      </c>
      <c r="O11" s="19" t="n">
        <v>0.169680205131847</v>
      </c>
      <c r="P11" s="19" t="n">
        <v>0.163950183639021</v>
      </c>
      <c r="Q11" s="19" t="n">
        <v>0.182233780654456</v>
      </c>
      <c r="R11" s="19" t="n">
        <v>0.154038752260537</v>
      </c>
      <c r="S11" s="19" t="n">
        <v>0.168304740772389</v>
      </c>
      <c r="T11" s="19" t="n">
        <v>0.11968598009683</v>
      </c>
      <c r="U11" s="19" t="n">
        <v>0.135994476950521</v>
      </c>
      <c r="V11" s="19" t="n">
        <v>0.219951961078936</v>
      </c>
      <c r="W11" s="19" t="n">
        <v>0.253895355635002</v>
      </c>
      <c r="X11" s="19" t="n">
        <v>0.189842012513259</v>
      </c>
      <c r="Y11" s="19" t="n">
        <v>0.216549506940805</v>
      </c>
      <c r="Z11" s="19"/>
      <c r="AA11" s="19" t="n">
        <v>0.136060722698281</v>
      </c>
      <c r="AB11" s="19" t="n">
        <v>0.163928702521089</v>
      </c>
      <c r="AC11" s="19" t="n">
        <v>0.155918859483218</v>
      </c>
      <c r="AD11" s="19" t="n">
        <v>0.242089286716929</v>
      </c>
      <c r="AE11" s="19"/>
      <c r="AF11" s="19" t="n">
        <v>0.265007496924856</v>
      </c>
      <c r="AG11" s="19" t="n">
        <v>0.1597526286447</v>
      </c>
      <c r="AH11" s="19" t="n">
        <v>0.168409133215516</v>
      </c>
      <c r="AI11" s="19" t="n">
        <v>0.131640845984586</v>
      </c>
      <c r="AJ11" s="19" t="n">
        <v>0.305559267075836</v>
      </c>
      <c r="AK11" s="19" t="n">
        <v>0.0741335653333652</v>
      </c>
      <c r="AL11" s="19" t="n">
        <v>0.163214982852897</v>
      </c>
      <c r="AM11" s="19" t="n">
        <v>0</v>
      </c>
      <c r="AN11" s="19" t="n">
        <v>0.16509351518629</v>
      </c>
      <c r="AO11" s="19" t="n">
        <v>0.202872996189676</v>
      </c>
      <c r="AP11" s="19" t="n">
        <v>0.0727041897081363</v>
      </c>
      <c r="AQ11" s="19" t="n">
        <v>0.218760582776561</v>
      </c>
      <c r="AR11" s="19" t="n">
        <v>0.198640703260114</v>
      </c>
      <c r="AS11" s="19" t="n">
        <v>0</v>
      </c>
      <c r="AT11" s="19" t="n">
        <v>0.389102592068026</v>
      </c>
      <c r="AU11" s="19" t="n">
        <v>0</v>
      </c>
      <c r="AV11" s="19" t="n">
        <v>0</v>
      </c>
      <c r="AW11" s="19" t="n">
        <v>0</v>
      </c>
      <c r="AX11" s="19" t="n">
        <v>0.277914084528257</v>
      </c>
    </row>
    <row r="12">
      <c r="B12" s="20" t="s">
        <v>135</v>
      </c>
      <c r="C12" s="19" t="n">
        <v>0.431906654802304</v>
      </c>
      <c r="D12" s="19" t="n">
        <v>0.333288100617126</v>
      </c>
      <c r="E12" s="19" t="n">
        <v>0.323777492128492</v>
      </c>
      <c r="F12" s="19" t="n">
        <v>0.476278524166942</v>
      </c>
      <c r="G12" s="19" t="n">
        <v>0.451931385316595</v>
      </c>
      <c r="H12" s="19" t="n">
        <v>0.464333183973859</v>
      </c>
      <c r="I12" s="19" t="n">
        <v>0.510825431872121</v>
      </c>
      <c r="J12" s="19"/>
      <c r="K12" s="19" t="n">
        <v>0.436928457658311</v>
      </c>
      <c r="L12" s="19" t="n">
        <v>0.427426136729862</v>
      </c>
      <c r="M12" s="19"/>
      <c r="N12" s="19" t="n">
        <v>0.406859373555312</v>
      </c>
      <c r="O12" s="19" t="n">
        <v>0.477902053234448</v>
      </c>
      <c r="P12" s="19" t="n">
        <v>0.426171325829588</v>
      </c>
      <c r="Q12" s="19" t="n">
        <v>0.418412479842852</v>
      </c>
      <c r="R12" s="19" t="n">
        <v>0.487249278763927</v>
      </c>
      <c r="S12" s="19" t="n">
        <v>0.461166380140643</v>
      </c>
      <c r="T12" s="19" t="n">
        <v>0.50189883447657</v>
      </c>
      <c r="U12" s="19" t="n">
        <v>0.529508962795861</v>
      </c>
      <c r="V12" s="19" t="n">
        <v>0.339523024855395</v>
      </c>
      <c r="W12" s="19" t="n">
        <v>0.376977529721535</v>
      </c>
      <c r="X12" s="19" t="n">
        <v>0.41104912326798</v>
      </c>
      <c r="Y12" s="19" t="n">
        <v>0.41009318384614</v>
      </c>
      <c r="Z12" s="19"/>
      <c r="AA12" s="19" t="n">
        <v>0.436396949938227</v>
      </c>
      <c r="AB12" s="19" t="n">
        <v>0.47588587086301</v>
      </c>
      <c r="AC12" s="19" t="n">
        <v>0.422714093771677</v>
      </c>
      <c r="AD12" s="19" t="n">
        <v>0.392587047050225</v>
      </c>
      <c r="AE12" s="19"/>
      <c r="AF12" s="19" t="n">
        <v>0.329583833394904</v>
      </c>
      <c r="AG12" s="19" t="n">
        <v>0.507936090430893</v>
      </c>
      <c r="AH12" s="19" t="n">
        <v>0.445550035344606</v>
      </c>
      <c r="AI12" s="19" t="n">
        <v>0.362901078154132</v>
      </c>
      <c r="AJ12" s="19" t="n">
        <v>0.276236193824993</v>
      </c>
      <c r="AK12" s="19" t="n">
        <v>0.399360205193448</v>
      </c>
      <c r="AL12" s="19" t="n">
        <v>0.32584592221514</v>
      </c>
      <c r="AM12" s="19" t="n">
        <v>0</v>
      </c>
      <c r="AN12" s="19" t="n">
        <v>0.471055144869909</v>
      </c>
      <c r="AO12" s="19" t="n">
        <v>0.383748900468238</v>
      </c>
      <c r="AP12" s="19" t="n">
        <v>0.358948922555998</v>
      </c>
      <c r="AQ12" s="19" t="n">
        <v>0.358797288537078</v>
      </c>
      <c r="AR12" s="19" t="n">
        <v>0.380473988523598</v>
      </c>
      <c r="AS12" s="19" t="n">
        <v>0.607615482605101</v>
      </c>
      <c r="AT12" s="19" t="n">
        <v>0.314801217298716</v>
      </c>
      <c r="AU12" s="19" t="n">
        <v>0</v>
      </c>
      <c r="AV12" s="19" t="n">
        <v>0.392591767067897</v>
      </c>
      <c r="AW12" s="19" t="n">
        <v>0.381473957467181</v>
      </c>
      <c r="AX12" s="19" t="n">
        <v>0.259244151683178</v>
      </c>
    </row>
    <row r="13">
      <c r="B13" s="20" t="s">
        <v>136</v>
      </c>
      <c r="C13" s="19" t="n">
        <v>0.288632644851214</v>
      </c>
      <c r="D13" s="19" t="n">
        <v>0.25036450489931</v>
      </c>
      <c r="E13" s="19" t="n">
        <v>0.337953167584884</v>
      </c>
      <c r="F13" s="19" t="n">
        <v>0.273268071208541</v>
      </c>
      <c r="G13" s="19" t="n">
        <v>0.265107078126821</v>
      </c>
      <c r="H13" s="19" t="n">
        <v>0.289995173522581</v>
      </c>
      <c r="I13" s="19" t="n">
        <v>0.304432465322001</v>
      </c>
      <c r="J13" s="19"/>
      <c r="K13" s="19" t="n">
        <v>0.272315315880047</v>
      </c>
      <c r="L13" s="19" t="n">
        <v>0.304820394018829</v>
      </c>
      <c r="M13" s="19"/>
      <c r="N13" s="19" t="n">
        <v>0.344904342687698</v>
      </c>
      <c r="O13" s="19" t="n">
        <v>0.243295278493231</v>
      </c>
      <c r="P13" s="19" t="n">
        <v>0.319557737685673</v>
      </c>
      <c r="Q13" s="19" t="n">
        <v>0.283630948314083</v>
      </c>
      <c r="R13" s="19" t="n">
        <v>0.254609526602327</v>
      </c>
      <c r="S13" s="19" t="n">
        <v>0.27168710334385</v>
      </c>
      <c r="T13" s="19" t="n">
        <v>0.288386838708396</v>
      </c>
      <c r="U13" s="19" t="n">
        <v>0.23029071543227</v>
      </c>
      <c r="V13" s="19" t="n">
        <v>0.339810713256692</v>
      </c>
      <c r="W13" s="19" t="n">
        <v>0.260544633906692</v>
      </c>
      <c r="X13" s="19" t="n">
        <v>0.276646067270398</v>
      </c>
      <c r="Y13" s="19" t="n">
        <v>0.280922098370139</v>
      </c>
      <c r="Z13" s="19"/>
      <c r="AA13" s="19" t="n">
        <v>0.351583073077904</v>
      </c>
      <c r="AB13" s="19" t="n">
        <v>0.266518661428668</v>
      </c>
      <c r="AC13" s="19" t="n">
        <v>0.284820482809684</v>
      </c>
      <c r="AD13" s="19" t="n">
        <v>0.250392841703793</v>
      </c>
      <c r="AE13" s="19"/>
      <c r="AF13" s="19" t="n">
        <v>0.269752749266141</v>
      </c>
      <c r="AG13" s="19" t="n">
        <v>0.270574874550159</v>
      </c>
      <c r="AH13" s="19" t="n">
        <v>0.276128436316549</v>
      </c>
      <c r="AI13" s="19" t="n">
        <v>0.411210004012281</v>
      </c>
      <c r="AJ13" s="19" t="n">
        <v>0.294736792639318</v>
      </c>
      <c r="AK13" s="19" t="n">
        <v>0.41184858475128</v>
      </c>
      <c r="AL13" s="19" t="n">
        <v>0.32666678284267</v>
      </c>
      <c r="AM13" s="19" t="n">
        <v>1</v>
      </c>
      <c r="AN13" s="19" t="n">
        <v>0.263301613831816</v>
      </c>
      <c r="AO13" s="19" t="n">
        <v>0.212882388644612</v>
      </c>
      <c r="AP13" s="19" t="n">
        <v>0.30357179836542</v>
      </c>
      <c r="AQ13" s="19" t="n">
        <v>0.313921141803945</v>
      </c>
      <c r="AR13" s="19" t="n">
        <v>0.316866826698262</v>
      </c>
      <c r="AS13" s="19" t="n">
        <v>0.289618989974097</v>
      </c>
      <c r="AT13" s="19" t="n">
        <v>0</v>
      </c>
      <c r="AU13" s="19" t="n">
        <v>0.495619982425437</v>
      </c>
      <c r="AV13" s="19" t="n">
        <v>0.607408232932103</v>
      </c>
      <c r="AW13" s="19" t="n">
        <v>0.618526042532819</v>
      </c>
      <c r="AX13" s="19" t="n">
        <v>0.462841763788565</v>
      </c>
    </row>
    <row r="14">
      <c r="B14" s="20" t="s">
        <v>77</v>
      </c>
      <c r="C14" s="21" t="n">
        <v>0.00798419034781651</v>
      </c>
      <c r="D14" s="21" t="n">
        <v>0.0244350980055499</v>
      </c>
      <c r="E14" s="21" t="n">
        <v>0.00941098932511462</v>
      </c>
      <c r="F14" s="21" t="n">
        <v>0.00862759608694376</v>
      </c>
      <c r="G14" s="21" t="n">
        <v>0.00290154451643947</v>
      </c>
      <c r="H14" s="21" t="n">
        <v>0.00363063756488145</v>
      </c>
      <c r="I14" s="21" t="n">
        <v>0.00250535310590159</v>
      </c>
      <c r="J14" s="21"/>
      <c r="K14" s="21" t="n">
        <v>0.00776682743962995</v>
      </c>
      <c r="L14" s="21" t="n">
        <v>0.00820381278678108</v>
      </c>
      <c r="M14" s="21"/>
      <c r="N14" s="21" t="n">
        <v>0.011524634266555</v>
      </c>
      <c r="O14" s="21" t="n">
        <v>0.00661142353436868</v>
      </c>
      <c r="P14" s="21" t="n">
        <v>0.0121484579374641</v>
      </c>
      <c r="Q14" s="21" t="n">
        <v>0.00541953730225642</v>
      </c>
      <c r="R14" s="21" t="n">
        <v>0</v>
      </c>
      <c r="S14" s="21" t="n">
        <v>0.00510783845978133</v>
      </c>
      <c r="T14" s="21" t="n">
        <v>0</v>
      </c>
      <c r="U14" s="21" t="n">
        <v>0</v>
      </c>
      <c r="V14" s="21" t="n">
        <v>0.00469043262515294</v>
      </c>
      <c r="W14" s="21" t="n">
        <v>0.0114832911920045</v>
      </c>
      <c r="X14" s="21" t="n">
        <v>0.0307429918722694</v>
      </c>
      <c r="Y14" s="21" t="n">
        <v>0.0168519484177334</v>
      </c>
      <c r="Z14" s="21"/>
      <c r="AA14" s="21" t="n">
        <v>0.00368750014017715</v>
      </c>
      <c r="AB14" s="21" t="n">
        <v>0.0113129502323909</v>
      </c>
      <c r="AC14" s="21" t="n">
        <v>0.00742128031049908</v>
      </c>
      <c r="AD14" s="21" t="n">
        <v>0.00778754920769114</v>
      </c>
      <c r="AE14" s="21"/>
      <c r="AF14" s="21" t="n">
        <v>0.00732962117070075</v>
      </c>
      <c r="AG14" s="21" t="n">
        <v>0.00124720441898987</v>
      </c>
      <c r="AH14" s="21" t="n">
        <v>0.0063063804166877</v>
      </c>
      <c r="AI14" s="21" t="n">
        <v>0</v>
      </c>
      <c r="AJ14" s="21" t="n">
        <v>0.0315126164622947</v>
      </c>
      <c r="AK14" s="21" t="n">
        <v>0.0335715176254745</v>
      </c>
      <c r="AL14" s="21" t="n">
        <v>0.0361907968670807</v>
      </c>
      <c r="AM14" s="21" t="n">
        <v>0</v>
      </c>
      <c r="AN14" s="21" t="n">
        <v>0.00733595049373943</v>
      </c>
      <c r="AO14" s="21" t="n">
        <v>0.0125201684675248</v>
      </c>
      <c r="AP14" s="21" t="n">
        <v>0</v>
      </c>
      <c r="AQ14" s="21" t="n">
        <v>0.00704876063006573</v>
      </c>
      <c r="AR14" s="21" t="n">
        <v>0</v>
      </c>
      <c r="AS14" s="21" t="n">
        <v>0</v>
      </c>
      <c r="AT14" s="21" t="n">
        <v>0</v>
      </c>
      <c r="AU14" s="21" t="n">
        <v>0</v>
      </c>
      <c r="AV14" s="21" t="n">
        <v>0</v>
      </c>
      <c r="AW14" s="21" t="n">
        <v>0</v>
      </c>
      <c r="AX14" s="21" t="n">
        <v>0</v>
      </c>
    </row>
    <row r="15">
      <c r="B15" s="18"/>
    </row>
    <row r="16">
      <c r="B16" t="s">
        <v>80</v>
      </c>
    </row>
    <row r="17">
      <c r="B17" t="s">
        <v>81</v>
      </c>
    </row>
    <row r="19">
      <c r="B19" s="9" t="str">
        <f>=HYPERLINK("#'Contents'!A1", "Return to Contents")</f>
      </c>
    </row>
  </sheetData>
  <mergeCells count="6">
    <mergeCell ref="D5:I5"/>
    <mergeCell ref="K5:L5"/>
    <mergeCell ref="N5:Y5"/>
    <mergeCell ref="AA5:AD5"/>
    <mergeCell ref="AF5:AX5"/>
    <mergeCell ref="D2:AU2"/>
  </mergeCells>
  <pageMargins left="0.7" right="0.7" top="0.75" bottom="0.75" header="0.3" footer="0.3"/>
  <pageSetup paperSize="9" orientation="portrait" horizontalDpi="300" verticalDpi="300" r:id="rId2"/>
  <drawing r:id="rId1"/>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10.71" hidden="0" customWidth="1"/>
    <col min="8" max="8" width="10.71" hidden="0" customWidth="1"/>
    <col min="9" max="9" width="10.71" hidden="0" customWidth="1"/>
    <col min="10" max="10" width="2.2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10.71" hidden="0" customWidth="1"/>
    <col min="19" max="19" width="10.71" hidden="0" customWidth="1"/>
    <col min="20" max="20" width="10.71" hidden="0" customWidth="1"/>
    <col min="21" max="21" width="10.71" hidden="0" customWidth="1"/>
    <col min="22" max="22" width="10.71" hidden="0" customWidth="1"/>
    <col min="23" max="23" width="10.71" hidden="0" customWidth="1"/>
    <col min="24" max="24" width="10.71" hidden="0" customWidth="1"/>
    <col min="25" max="25" width="10.71" hidden="0" customWidth="1"/>
    <col min="26" max="26" width="2.2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10.71" hidden="0" customWidth="1"/>
    <col min="34" max="34" width="10.71" hidden="0" customWidth="1"/>
    <col min="35" max="35" width="10.7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10.71" hidden="0" customWidth="1"/>
    <col min="44" max="44" width="10.71" hidden="0" customWidth="1"/>
    <col min="45" max="45" width="10.71" hidden="0" customWidth="1"/>
    <col min="46" max="46" width="10.71" hidden="0" customWidth="1"/>
    <col min="47" max="47" width="10.71" hidden="0" customWidth="1"/>
    <col min="48" max="48" width="10.71" hidden="0" customWidth="1"/>
    <col min="49" max="49" width="10.71" hidden="0" customWidth="1"/>
    <col min="50" max="50" width="10.71" hidden="0" customWidth="1"/>
    <col min="51" max="51" width="2.21" hidden="0" customWidth="1"/>
  </cols>
  <sheetData>
    <row r="2" ht="40" customHeight="1">
      <c r="D2" s="16" t="s">
        <v>145</v>
      </c>
    </row>
    <row r="5" ht="30" customHeight="1">
      <c r="B5" s="17"/>
      <c r="C5" s="17"/>
      <c r="D5" s="17" t="s">
        <v>62</v>
      </c>
      <c r="E5" s="17"/>
      <c r="F5" s="17"/>
      <c r="G5" s="17"/>
      <c r="H5" s="17"/>
      <c r="I5" s="17"/>
      <c r="J5" s="17"/>
      <c r="K5" s="17" t="s">
        <v>63</v>
      </c>
      <c r="L5" s="17"/>
      <c r="M5" s="17"/>
      <c r="N5" s="17" t="s">
        <v>64</v>
      </c>
      <c r="O5" s="17"/>
      <c r="P5" s="17"/>
      <c r="Q5" s="17"/>
      <c r="R5" s="17"/>
      <c r="S5" s="17"/>
      <c r="T5" s="17"/>
      <c r="U5" s="17"/>
      <c r="V5" s="17"/>
      <c r="W5" s="17"/>
      <c r="X5" s="17"/>
      <c r="Y5" s="17"/>
      <c r="Z5" s="17"/>
      <c r="AA5" s="17" t="s">
        <v>65</v>
      </c>
      <c r="AB5" s="17"/>
      <c r="AC5" s="17"/>
      <c r="AD5" s="17"/>
      <c r="AE5" s="17"/>
      <c r="AF5" s="17" t="s">
        <v>66</v>
      </c>
      <c r="AG5" s="17"/>
      <c r="AH5" s="17"/>
      <c r="AI5" s="17"/>
      <c r="AJ5" s="17"/>
      <c r="AK5" s="17"/>
      <c r="AL5" s="17"/>
      <c r="AM5" s="17"/>
      <c r="AN5" s="17"/>
      <c r="AO5" s="17"/>
      <c r="AP5" s="17"/>
      <c r="AQ5" s="17"/>
      <c r="AR5" s="17"/>
      <c r="AS5" s="17"/>
      <c r="AT5" s="17"/>
      <c r="AU5" s="17"/>
      <c r="AV5" s="17"/>
      <c r="AW5" s="17"/>
      <c r="AX5" s="17"/>
    </row>
    <row r="6">
      <c r="B6" t="s">
        <v>15</v>
      </c>
      <c r="C6" s="10" t="s">
        <v>16</v>
      </c>
      <c r="D6" s="13" t="s">
        <v>17</v>
      </c>
      <c r="E6" s="13" t="s">
        <v>18</v>
      </c>
      <c r="F6" s="13" t="s">
        <v>19</v>
      </c>
      <c r="G6" s="13" t="s">
        <v>20</v>
      </c>
      <c r="H6" s="13" t="s">
        <v>21</v>
      </c>
      <c r="I6" s="13" t="s">
        <v>22</v>
      </c>
      <c r="K6" s="13" t="s">
        <v>25</v>
      </c>
      <c r="L6" s="13" t="s">
        <v>26</v>
      </c>
      <c r="N6" s="13" t="s">
        <v>27</v>
      </c>
      <c r="O6" s="13" t="s">
        <v>28</v>
      </c>
      <c r="P6" s="13" t="s">
        <v>29</v>
      </c>
      <c r="Q6" s="13" t="s">
        <v>30</v>
      </c>
      <c r="R6" s="13" t="s">
        <v>31</v>
      </c>
      <c r="S6" s="13" t="s">
        <v>32</v>
      </c>
      <c r="T6" s="13" t="s">
        <v>33</v>
      </c>
      <c r="U6" s="13" t="s">
        <v>34</v>
      </c>
      <c r="V6" s="13" t="s">
        <v>35</v>
      </c>
      <c r="W6" s="13" t="s">
        <v>36</v>
      </c>
      <c r="X6" s="13" t="s">
        <v>37</v>
      </c>
      <c r="Y6" s="13" t="s">
        <v>38</v>
      </c>
      <c r="AA6" s="13" t="s">
        <v>39</v>
      </c>
      <c r="AB6" s="13" t="s">
        <v>40</v>
      </c>
      <c r="AC6" s="13" t="s">
        <v>41</v>
      </c>
      <c r="AD6" s="13" t="s">
        <v>42</v>
      </c>
      <c r="AF6" s="13" t="s">
        <v>43</v>
      </c>
      <c r="AG6" s="13" t="s">
        <v>44</v>
      </c>
      <c r="AH6" s="13" t="s">
        <v>45</v>
      </c>
      <c r="AI6" s="13" t="s">
        <v>46</v>
      </c>
      <c r="AJ6" s="13" t="s">
        <v>47</v>
      </c>
      <c r="AK6" s="13" t="s">
        <v>48</v>
      </c>
      <c r="AL6" s="13" t="s">
        <v>49</v>
      </c>
      <c r="AM6" s="13" t="s">
        <v>50</v>
      </c>
      <c r="AN6" s="13" t="s">
        <v>51</v>
      </c>
      <c r="AO6" s="13" t="s">
        <v>52</v>
      </c>
      <c r="AP6" s="13" t="s">
        <v>53</v>
      </c>
      <c r="AQ6" s="13" t="s">
        <v>54</v>
      </c>
      <c r="AR6" s="13" t="s">
        <v>55</v>
      </c>
      <c r="AS6" s="13" t="s">
        <v>56</v>
      </c>
      <c r="AT6" s="13" t="s">
        <v>57</v>
      </c>
      <c r="AU6" s="13" t="s">
        <v>58</v>
      </c>
      <c r="AV6" s="13" t="s">
        <v>59</v>
      </c>
      <c r="AW6" s="13" t="s">
        <v>60</v>
      </c>
      <c r="AX6" s="13" t="s">
        <v>61</v>
      </c>
    </row>
    <row r="7" ht="30" customHeight="1">
      <c r="B7" s="11" t="s">
        <v>23</v>
      </c>
      <c r="C7" s="11" t="n">
        <v>2053</v>
      </c>
      <c r="D7" s="11" t="n">
        <v>282</v>
      </c>
      <c r="E7" s="11" t="n">
        <v>347</v>
      </c>
      <c r="F7" s="11" t="n">
        <v>347</v>
      </c>
      <c r="G7" s="11" t="n">
        <v>347</v>
      </c>
      <c r="H7" s="11" t="n">
        <v>295</v>
      </c>
      <c r="I7" s="11" t="n">
        <v>435</v>
      </c>
      <c r="J7" s="11"/>
      <c r="K7" s="11" t="n">
        <v>1018</v>
      </c>
      <c r="L7" s="11" t="n">
        <v>1034</v>
      </c>
      <c r="M7" s="11"/>
      <c r="N7" s="11" t="n">
        <v>284</v>
      </c>
      <c r="O7" s="11" t="n">
        <v>278</v>
      </c>
      <c r="P7" s="11" t="n">
        <v>169</v>
      </c>
      <c r="Q7" s="11" t="n">
        <v>188</v>
      </c>
      <c r="R7" s="11" t="n">
        <v>160</v>
      </c>
      <c r="S7" s="11" t="n">
        <v>187</v>
      </c>
      <c r="T7" s="11" t="n">
        <v>166</v>
      </c>
      <c r="U7" s="11" t="n">
        <v>87</v>
      </c>
      <c r="V7" s="11" t="n">
        <v>211</v>
      </c>
      <c r="W7" s="11" t="n">
        <v>174</v>
      </c>
      <c r="X7" s="11" t="n">
        <v>98</v>
      </c>
      <c r="Y7" s="11" t="n">
        <v>51</v>
      </c>
      <c r="Z7" s="11"/>
      <c r="AA7" s="11" t="n">
        <v>570</v>
      </c>
      <c r="AB7" s="11" t="n">
        <v>547</v>
      </c>
      <c r="AC7" s="11" t="n">
        <v>406</v>
      </c>
      <c r="AD7" s="11" t="n">
        <v>517</v>
      </c>
      <c r="AE7" s="11"/>
      <c r="AF7" s="11" t="n">
        <v>148</v>
      </c>
      <c r="AG7" s="11" t="n">
        <v>872</v>
      </c>
      <c r="AH7" s="11" t="n">
        <v>132</v>
      </c>
      <c r="AI7" s="11" t="n">
        <v>108</v>
      </c>
      <c r="AJ7" s="11" t="n">
        <v>65</v>
      </c>
      <c r="AK7" s="11" t="n">
        <v>65</v>
      </c>
      <c r="AL7" s="11" t="n">
        <v>139</v>
      </c>
      <c r="AM7" s="11" t="n">
        <v>2</v>
      </c>
      <c r="AN7" s="11" t="n">
        <v>139</v>
      </c>
      <c r="AO7" s="11" t="n">
        <v>159</v>
      </c>
      <c r="AP7" s="11" t="n">
        <v>39</v>
      </c>
      <c r="AQ7" s="11" t="n">
        <v>148</v>
      </c>
      <c r="AR7" s="11" t="n">
        <v>10</v>
      </c>
      <c r="AS7" s="11" t="n">
        <v>10</v>
      </c>
      <c r="AT7" s="11" t="n">
        <v>3</v>
      </c>
      <c r="AU7" s="11" t="n">
        <v>2</v>
      </c>
      <c r="AV7" s="11" t="n">
        <v>5</v>
      </c>
      <c r="AW7" s="11" t="n">
        <v>3</v>
      </c>
      <c r="AX7" s="11" t="n">
        <v>4</v>
      </c>
    </row>
    <row r="8" ht="30" customHeight="1">
      <c r="B8" s="12" t="s">
        <v>24</v>
      </c>
      <c r="C8" s="12" t="n">
        <v>2053</v>
      </c>
      <c r="D8" s="12" t="n">
        <v>284</v>
      </c>
      <c r="E8" s="12" t="n">
        <v>350</v>
      </c>
      <c r="F8" s="12" t="n">
        <v>349</v>
      </c>
      <c r="G8" s="12" t="n">
        <v>350</v>
      </c>
      <c r="H8" s="12" t="n">
        <v>289</v>
      </c>
      <c r="I8" s="12" t="n">
        <v>431</v>
      </c>
      <c r="J8" s="12"/>
      <c r="K8" s="12" t="n">
        <v>1013</v>
      </c>
      <c r="L8" s="12" t="n">
        <v>1039</v>
      </c>
      <c r="M8" s="12"/>
      <c r="N8" s="12" t="n">
        <v>287</v>
      </c>
      <c r="O8" s="12" t="n">
        <v>267</v>
      </c>
      <c r="P8" s="12" t="n">
        <v>164</v>
      </c>
      <c r="Q8" s="12" t="n">
        <v>185</v>
      </c>
      <c r="R8" s="12" t="n">
        <v>144</v>
      </c>
      <c r="S8" s="12" t="n">
        <v>185</v>
      </c>
      <c r="T8" s="12" t="n">
        <v>164</v>
      </c>
      <c r="U8" s="12" t="n">
        <v>82</v>
      </c>
      <c r="V8" s="12" t="n">
        <v>226</v>
      </c>
      <c r="W8" s="12" t="n">
        <v>185</v>
      </c>
      <c r="X8" s="12" t="n">
        <v>103</v>
      </c>
      <c r="Y8" s="12" t="n">
        <v>61</v>
      </c>
      <c r="Z8" s="12"/>
      <c r="AA8" s="12" t="n">
        <v>551</v>
      </c>
      <c r="AB8" s="12" t="n">
        <v>530</v>
      </c>
      <c r="AC8" s="12" t="n">
        <v>449</v>
      </c>
      <c r="AD8" s="12" t="n">
        <v>510</v>
      </c>
      <c r="AE8" s="12"/>
      <c r="AF8" s="12" t="n">
        <v>150</v>
      </c>
      <c r="AG8" s="12" t="n">
        <v>866</v>
      </c>
      <c r="AH8" s="12" t="n">
        <v>133</v>
      </c>
      <c r="AI8" s="12" t="n">
        <v>107</v>
      </c>
      <c r="AJ8" s="12" t="n">
        <v>66</v>
      </c>
      <c r="AK8" s="12" t="n">
        <v>64</v>
      </c>
      <c r="AL8" s="12" t="n">
        <v>140</v>
      </c>
      <c r="AM8" s="12" t="n">
        <v>2</v>
      </c>
      <c r="AN8" s="12" t="n">
        <v>140</v>
      </c>
      <c r="AO8" s="12" t="n">
        <v>160</v>
      </c>
      <c r="AP8" s="12" t="n">
        <v>39</v>
      </c>
      <c r="AQ8" s="12" t="n">
        <v>149</v>
      </c>
      <c r="AR8" s="12" t="n">
        <v>10</v>
      </c>
      <c r="AS8" s="12" t="n">
        <v>11</v>
      </c>
      <c r="AT8" s="12" t="n">
        <v>3</v>
      </c>
      <c r="AU8" s="12" t="n">
        <v>2</v>
      </c>
      <c r="AV8" s="12" t="n">
        <v>5</v>
      </c>
      <c r="AW8" s="12" t="n">
        <v>3</v>
      </c>
      <c r="AX8" s="12" t="n">
        <v>3</v>
      </c>
    </row>
    <row r="9">
      <c r="B9" s="20" t="s">
        <v>132</v>
      </c>
      <c r="C9" s="19" t="n">
        <v>0.0877780397588491</v>
      </c>
      <c r="D9" s="19" t="n">
        <v>0.0547628455556001</v>
      </c>
      <c r="E9" s="19" t="n">
        <v>0.062398096347032</v>
      </c>
      <c r="F9" s="19" t="n">
        <v>0.0944717741566529</v>
      </c>
      <c r="G9" s="19" t="n">
        <v>0.115460160850366</v>
      </c>
      <c r="H9" s="19" t="n">
        <v>0.0833450345957328</v>
      </c>
      <c r="I9" s="19" t="n">
        <v>0.105231863162122</v>
      </c>
      <c r="J9" s="19"/>
      <c r="K9" s="19" t="n">
        <v>0.0835368552535192</v>
      </c>
      <c r="L9" s="19" t="n">
        <v>0.0919978273700512</v>
      </c>
      <c r="M9" s="19"/>
      <c r="N9" s="19" t="n">
        <v>0.10148309219634</v>
      </c>
      <c r="O9" s="19" t="n">
        <v>0.0767635060047641</v>
      </c>
      <c r="P9" s="19" t="n">
        <v>0.100188446078098</v>
      </c>
      <c r="Q9" s="19" t="n">
        <v>0.0839622867066352</v>
      </c>
      <c r="R9" s="19" t="n">
        <v>0.100178532854924</v>
      </c>
      <c r="S9" s="19" t="n">
        <v>0.0539729563913696</v>
      </c>
      <c r="T9" s="19" t="n">
        <v>0.0781533390935468</v>
      </c>
      <c r="U9" s="19" t="n">
        <v>0.104668359941383</v>
      </c>
      <c r="V9" s="19" t="n">
        <v>0.11703675966972</v>
      </c>
      <c r="W9" s="19" t="n">
        <v>0.0636986981182227</v>
      </c>
      <c r="X9" s="19" t="n">
        <v>0.0938402799979736</v>
      </c>
      <c r="Y9" s="19" t="n">
        <v>0.080533105004392</v>
      </c>
      <c r="Z9" s="19"/>
      <c r="AA9" s="19" t="n">
        <v>0.104321342853339</v>
      </c>
      <c r="AB9" s="19" t="n">
        <v>0.0805521302644406</v>
      </c>
      <c r="AC9" s="19" t="n">
        <v>0.081813865537393</v>
      </c>
      <c r="AD9" s="19" t="n">
        <v>0.0809790020398869</v>
      </c>
      <c r="AE9" s="19"/>
      <c r="AF9" s="19" t="n">
        <v>0.0567580525503304</v>
      </c>
      <c r="AG9" s="19" t="n">
        <v>0.0963313695914618</v>
      </c>
      <c r="AH9" s="19" t="n">
        <v>0.119473193532532</v>
      </c>
      <c r="AI9" s="19" t="n">
        <v>0.0622739136395901</v>
      </c>
      <c r="AJ9" s="19" t="n">
        <v>0.0603916527619477</v>
      </c>
      <c r="AK9" s="19" t="n">
        <v>0.204118335650256</v>
      </c>
      <c r="AL9" s="19" t="n">
        <v>0.0728516364441368</v>
      </c>
      <c r="AM9" s="19" t="n">
        <v>0</v>
      </c>
      <c r="AN9" s="19" t="n">
        <v>0.0694552835775286</v>
      </c>
      <c r="AO9" s="19" t="n">
        <v>0.0506610841166657</v>
      </c>
      <c r="AP9" s="19" t="n">
        <v>0.0787341473282518</v>
      </c>
      <c r="AQ9" s="19" t="n">
        <v>0.105859924238169</v>
      </c>
      <c r="AR9" s="19" t="n">
        <v>0.104566768874257</v>
      </c>
      <c r="AS9" s="19" t="n">
        <v>0</v>
      </c>
      <c r="AT9" s="19" t="n">
        <v>0</v>
      </c>
      <c r="AU9" s="19" t="n">
        <v>0</v>
      </c>
      <c r="AV9" s="19" t="n">
        <v>0</v>
      </c>
      <c r="AW9" s="19" t="n">
        <v>0</v>
      </c>
      <c r="AX9" s="19" t="n">
        <v>0.22054873140016</v>
      </c>
    </row>
    <row r="10">
      <c r="B10" s="20" t="s">
        <v>133</v>
      </c>
      <c r="C10" s="19" t="n">
        <v>0.229369095842989</v>
      </c>
      <c r="D10" s="19" t="n">
        <v>0.155535926706956</v>
      </c>
      <c r="E10" s="19" t="n">
        <v>0.182632604685214</v>
      </c>
      <c r="F10" s="19" t="n">
        <v>0.193977118622138</v>
      </c>
      <c r="G10" s="19" t="n">
        <v>0.210592596233232</v>
      </c>
      <c r="H10" s="19" t="n">
        <v>0.269600526485944</v>
      </c>
      <c r="I10" s="19" t="n">
        <v>0.332962910926256</v>
      </c>
      <c r="J10" s="19"/>
      <c r="K10" s="19" t="n">
        <v>0.226278233806842</v>
      </c>
      <c r="L10" s="19" t="n">
        <v>0.232603623356732</v>
      </c>
      <c r="M10" s="19"/>
      <c r="N10" s="19" t="n">
        <v>0.234026255496559</v>
      </c>
      <c r="O10" s="19" t="n">
        <v>0.253106797247555</v>
      </c>
      <c r="P10" s="19" t="n">
        <v>0.265828057269602</v>
      </c>
      <c r="Q10" s="19" t="n">
        <v>0.276478904429945</v>
      </c>
      <c r="R10" s="19" t="n">
        <v>0.242273531756872</v>
      </c>
      <c r="S10" s="19" t="n">
        <v>0.184780297964999</v>
      </c>
      <c r="T10" s="19" t="n">
        <v>0.206458013111393</v>
      </c>
      <c r="U10" s="19" t="n">
        <v>0.199417968166294</v>
      </c>
      <c r="V10" s="19" t="n">
        <v>0.20238630839185</v>
      </c>
      <c r="W10" s="19" t="n">
        <v>0.217428569282113</v>
      </c>
      <c r="X10" s="19" t="n">
        <v>0.20153366307833</v>
      </c>
      <c r="Y10" s="19" t="n">
        <v>0.252491062717893</v>
      </c>
      <c r="Z10" s="19"/>
      <c r="AA10" s="19" t="n">
        <v>0.273033736939531</v>
      </c>
      <c r="AB10" s="19" t="n">
        <v>0.240421251236804</v>
      </c>
      <c r="AC10" s="19" t="n">
        <v>0.229804607392062</v>
      </c>
      <c r="AD10" s="19" t="n">
        <v>0.17406439794728</v>
      </c>
      <c r="AE10" s="19"/>
      <c r="AF10" s="19" t="n">
        <v>0.161673400832104</v>
      </c>
      <c r="AG10" s="19" t="n">
        <v>0.285258223933122</v>
      </c>
      <c r="AH10" s="19" t="n">
        <v>0.171298517995459</v>
      </c>
      <c r="AI10" s="19" t="n">
        <v>0.219967443901504</v>
      </c>
      <c r="AJ10" s="19" t="n">
        <v>0.173982094569319</v>
      </c>
      <c r="AK10" s="19" t="n">
        <v>0.189975717206819</v>
      </c>
      <c r="AL10" s="19" t="n">
        <v>0.158150486176961</v>
      </c>
      <c r="AM10" s="19" t="n">
        <v>0.534445761093102</v>
      </c>
      <c r="AN10" s="19" t="n">
        <v>0.236893433485256</v>
      </c>
      <c r="AO10" s="19" t="n">
        <v>0.158303647814165</v>
      </c>
      <c r="AP10" s="19" t="n">
        <v>0.153986025163962</v>
      </c>
      <c r="AQ10" s="19" t="n">
        <v>0.251228983712409</v>
      </c>
      <c r="AR10" s="19" t="n">
        <v>0.122057392965152</v>
      </c>
      <c r="AS10" s="19" t="n">
        <v>0.217578530640662</v>
      </c>
      <c r="AT10" s="19" t="n">
        <v>0</v>
      </c>
      <c r="AU10" s="19" t="n">
        <v>0.504380017574563</v>
      </c>
      <c r="AV10" s="19" t="n">
        <v>0</v>
      </c>
      <c r="AW10" s="19" t="n">
        <v>0</v>
      </c>
      <c r="AX10" s="19" t="n">
        <v>0</v>
      </c>
    </row>
    <row r="11">
      <c r="B11" s="20" t="s">
        <v>134</v>
      </c>
      <c r="C11" s="19" t="n">
        <v>0.221030222567053</v>
      </c>
      <c r="D11" s="19" t="n">
        <v>0.22973738274464</v>
      </c>
      <c r="E11" s="19" t="n">
        <v>0.209253335554668</v>
      </c>
      <c r="F11" s="19" t="n">
        <v>0.184926558822889</v>
      </c>
      <c r="G11" s="19" t="n">
        <v>0.234677687579849</v>
      </c>
      <c r="H11" s="19" t="n">
        <v>0.236079253182186</v>
      </c>
      <c r="I11" s="19" t="n">
        <v>0.232927565448556</v>
      </c>
      <c r="J11" s="19"/>
      <c r="K11" s="19" t="n">
        <v>0.224920775899056</v>
      </c>
      <c r="L11" s="19" t="n">
        <v>0.217449654558321</v>
      </c>
      <c r="M11" s="19"/>
      <c r="N11" s="19" t="n">
        <v>0.216782359174448</v>
      </c>
      <c r="O11" s="19" t="n">
        <v>0.235746146282827</v>
      </c>
      <c r="P11" s="19" t="n">
        <v>0.25188014289678</v>
      </c>
      <c r="Q11" s="19" t="n">
        <v>0.224071755646042</v>
      </c>
      <c r="R11" s="19" t="n">
        <v>0.213464897276772</v>
      </c>
      <c r="S11" s="19" t="n">
        <v>0.227369097535757</v>
      </c>
      <c r="T11" s="19" t="n">
        <v>0.246058252141921</v>
      </c>
      <c r="U11" s="19" t="n">
        <v>0.207598957000399</v>
      </c>
      <c r="V11" s="19" t="n">
        <v>0.21679953767032</v>
      </c>
      <c r="W11" s="19" t="n">
        <v>0.190481648692384</v>
      </c>
      <c r="X11" s="19" t="n">
        <v>0.193582237437392</v>
      </c>
      <c r="Y11" s="19" t="n">
        <v>0.188497745564889</v>
      </c>
      <c r="Z11" s="19"/>
      <c r="AA11" s="19" t="n">
        <v>0.197562170892839</v>
      </c>
      <c r="AB11" s="19" t="n">
        <v>0.225759951167008</v>
      </c>
      <c r="AC11" s="19" t="n">
        <v>0.217254871654853</v>
      </c>
      <c r="AD11" s="19" t="n">
        <v>0.246530019102225</v>
      </c>
      <c r="AE11" s="19"/>
      <c r="AF11" s="19" t="n">
        <v>0.294382966504754</v>
      </c>
      <c r="AG11" s="19" t="n">
        <v>0.227093058939558</v>
      </c>
      <c r="AH11" s="19" t="n">
        <v>0.247364807132812</v>
      </c>
      <c r="AI11" s="19" t="n">
        <v>0.167745272802262</v>
      </c>
      <c r="AJ11" s="19" t="n">
        <v>0.27691878263381</v>
      </c>
      <c r="AK11" s="19" t="n">
        <v>0.132412648175078</v>
      </c>
      <c r="AL11" s="19" t="n">
        <v>0.187815284565279</v>
      </c>
      <c r="AM11" s="19" t="n">
        <v>0</v>
      </c>
      <c r="AN11" s="19" t="n">
        <v>0.2079267496876</v>
      </c>
      <c r="AO11" s="19" t="n">
        <v>0.205210158881244</v>
      </c>
      <c r="AP11" s="19" t="n">
        <v>0.252012559497923</v>
      </c>
      <c r="AQ11" s="19" t="n">
        <v>0.212015474181411</v>
      </c>
      <c r="AR11" s="19" t="n">
        <v>0.276909856214423</v>
      </c>
      <c r="AS11" s="19" t="n">
        <v>0.102765527420802</v>
      </c>
      <c r="AT11" s="19" t="n">
        <v>0</v>
      </c>
      <c r="AU11" s="19" t="n">
        <v>0</v>
      </c>
      <c r="AV11" s="19" t="n">
        <v>0.195491110655052</v>
      </c>
      <c r="AW11" s="19" t="n">
        <v>0</v>
      </c>
      <c r="AX11" s="19" t="n">
        <v>0.277914084528257</v>
      </c>
    </row>
    <row r="12">
      <c r="B12" s="20" t="s">
        <v>135</v>
      </c>
      <c r="C12" s="19" t="n">
        <v>0.338366103700443</v>
      </c>
      <c r="D12" s="19" t="n">
        <v>0.374542600937732</v>
      </c>
      <c r="E12" s="19" t="n">
        <v>0.339690252647776</v>
      </c>
      <c r="F12" s="19" t="n">
        <v>0.406394758256715</v>
      </c>
      <c r="G12" s="19" t="n">
        <v>0.315691181860001</v>
      </c>
      <c r="H12" s="19" t="n">
        <v>0.311363269669574</v>
      </c>
      <c r="I12" s="19" t="n">
        <v>0.29485629570271</v>
      </c>
      <c r="J12" s="19"/>
      <c r="K12" s="19" t="n">
        <v>0.34949460514476</v>
      </c>
      <c r="L12" s="19" t="n">
        <v>0.326878444864582</v>
      </c>
      <c r="M12" s="19"/>
      <c r="N12" s="19" t="n">
        <v>0.307606493185426</v>
      </c>
      <c r="O12" s="19" t="n">
        <v>0.35106299265424</v>
      </c>
      <c r="P12" s="19" t="n">
        <v>0.278337773764042</v>
      </c>
      <c r="Q12" s="19" t="n">
        <v>0.326675981055309</v>
      </c>
      <c r="R12" s="19" t="n">
        <v>0.327119957857707</v>
      </c>
      <c r="S12" s="19" t="n">
        <v>0.378878807355271</v>
      </c>
      <c r="T12" s="19" t="n">
        <v>0.318324506429477</v>
      </c>
      <c r="U12" s="19" t="n">
        <v>0.369871872263288</v>
      </c>
      <c r="V12" s="19" t="n">
        <v>0.327229766613169</v>
      </c>
      <c r="W12" s="19" t="n">
        <v>0.409297873962407</v>
      </c>
      <c r="X12" s="19" t="n">
        <v>0.387729730407453</v>
      </c>
      <c r="Y12" s="19" t="n">
        <v>0.282385556611022</v>
      </c>
      <c r="Z12" s="19"/>
      <c r="AA12" s="19" t="n">
        <v>0.32435103882383</v>
      </c>
      <c r="AB12" s="19" t="n">
        <v>0.334731440417987</v>
      </c>
      <c r="AC12" s="19" t="n">
        <v>0.334882426449133</v>
      </c>
      <c r="AD12" s="19" t="n">
        <v>0.357529828190634</v>
      </c>
      <c r="AE12" s="19"/>
      <c r="AF12" s="19" t="n">
        <v>0.332078157267289</v>
      </c>
      <c r="AG12" s="19" t="n">
        <v>0.320618663443788</v>
      </c>
      <c r="AH12" s="19" t="n">
        <v>0.341814296506023</v>
      </c>
      <c r="AI12" s="19" t="n">
        <v>0.406898073482887</v>
      </c>
      <c r="AJ12" s="19" t="n">
        <v>0.277714015338833</v>
      </c>
      <c r="AK12" s="19" t="n">
        <v>0.34970756028601</v>
      </c>
      <c r="AL12" s="19" t="n">
        <v>0.341307822508006</v>
      </c>
      <c r="AM12" s="19" t="n">
        <v>0</v>
      </c>
      <c r="AN12" s="19" t="n">
        <v>0.339238560208521</v>
      </c>
      <c r="AO12" s="19" t="n">
        <v>0.412491939555454</v>
      </c>
      <c r="AP12" s="19" t="n">
        <v>0.325024851328397</v>
      </c>
      <c r="AQ12" s="19" t="n">
        <v>0.334452116887633</v>
      </c>
      <c r="AR12" s="19" t="n">
        <v>0.403297763883153</v>
      </c>
      <c r="AS12" s="19" t="n">
        <v>0.306891093534862</v>
      </c>
      <c r="AT12" s="19" t="n">
        <v>1</v>
      </c>
      <c r="AU12" s="19" t="n">
        <v>0</v>
      </c>
      <c r="AV12" s="19" t="n">
        <v>0.159333969142837</v>
      </c>
      <c r="AW12" s="19" t="n">
        <v>0.618526042532819</v>
      </c>
      <c r="AX12" s="19" t="n">
        <v>0.242293032388405</v>
      </c>
    </row>
    <row r="13">
      <c r="B13" s="20" t="s">
        <v>136</v>
      </c>
      <c r="C13" s="19" t="n">
        <v>0.113617412091365</v>
      </c>
      <c r="D13" s="19" t="n">
        <v>0.159718612936236</v>
      </c>
      <c r="E13" s="19" t="n">
        <v>0.191523829164362</v>
      </c>
      <c r="F13" s="19" t="n">
        <v>0.117582645755671</v>
      </c>
      <c r="G13" s="19" t="n">
        <v>0.118062720392399</v>
      </c>
      <c r="H13" s="19" t="n">
        <v>0.0858664914960338</v>
      </c>
      <c r="I13" s="19" t="n">
        <v>0.031711507297427</v>
      </c>
      <c r="J13" s="19"/>
      <c r="K13" s="19" t="n">
        <v>0.106826235841689</v>
      </c>
      <c r="L13" s="19" t="n">
        <v>0.120348389847283</v>
      </c>
      <c r="M13" s="19"/>
      <c r="N13" s="19" t="n">
        <v>0.136103597043082</v>
      </c>
      <c r="O13" s="19" t="n">
        <v>0.0654903474411146</v>
      </c>
      <c r="P13" s="19" t="n">
        <v>0.097424092267594</v>
      </c>
      <c r="Q13" s="19" t="n">
        <v>0.0775534939689932</v>
      </c>
      <c r="R13" s="19" t="n">
        <v>0.1044822060049</v>
      </c>
      <c r="S13" s="19" t="n">
        <v>0.154998840752603</v>
      </c>
      <c r="T13" s="19" t="n">
        <v>0.145036796406021</v>
      </c>
      <c r="U13" s="19" t="n">
        <v>0.105646007596</v>
      </c>
      <c r="V13" s="19" t="n">
        <v>0.122403359712734</v>
      </c>
      <c r="W13" s="19" t="n">
        <v>0.107832224069743</v>
      </c>
      <c r="X13" s="19" t="n">
        <v>0.10327379806899</v>
      </c>
      <c r="Y13" s="19" t="n">
        <v>0.196092530101803</v>
      </c>
      <c r="Z13" s="19"/>
      <c r="AA13" s="19" t="n">
        <v>0.0971478040265435</v>
      </c>
      <c r="AB13" s="19" t="n">
        <v>0.109178049870595</v>
      </c>
      <c r="AC13" s="19" t="n">
        <v>0.11935860269186</v>
      </c>
      <c r="AD13" s="19" t="n">
        <v>0.133866133264482</v>
      </c>
      <c r="AE13" s="19"/>
      <c r="AF13" s="19" t="n">
        <v>0.141222165858816</v>
      </c>
      <c r="AG13" s="19" t="n">
        <v>0.0663083766398705</v>
      </c>
      <c r="AH13" s="19" t="n">
        <v>0.104947302169716</v>
      </c>
      <c r="AI13" s="19" t="n">
        <v>0.143115296173757</v>
      </c>
      <c r="AJ13" s="19" t="n">
        <v>0.151605456315067</v>
      </c>
      <c r="AK13" s="19" t="n">
        <v>0.123785738681837</v>
      </c>
      <c r="AL13" s="19" t="n">
        <v>0.217606816875437</v>
      </c>
      <c r="AM13" s="19" t="n">
        <v>0.465554238906898</v>
      </c>
      <c r="AN13" s="19" t="n">
        <v>0.146485973041095</v>
      </c>
      <c r="AO13" s="19" t="n">
        <v>0.152855047266165</v>
      </c>
      <c r="AP13" s="19" t="n">
        <v>0.190242416681467</v>
      </c>
      <c r="AQ13" s="19" t="n">
        <v>0.0829166965656301</v>
      </c>
      <c r="AR13" s="19" t="n">
        <v>0.0931682180630158</v>
      </c>
      <c r="AS13" s="19" t="n">
        <v>0.372764848403674</v>
      </c>
      <c r="AT13" s="19" t="n">
        <v>0</v>
      </c>
      <c r="AU13" s="19" t="n">
        <v>0.495619982425437</v>
      </c>
      <c r="AV13" s="19" t="n">
        <v>0.645174920202111</v>
      </c>
      <c r="AW13" s="19" t="n">
        <v>0.381473957467181</v>
      </c>
      <c r="AX13" s="19" t="n">
        <v>0.259244151683178</v>
      </c>
    </row>
    <row r="14">
      <c r="B14" s="20" t="s">
        <v>77</v>
      </c>
      <c r="C14" s="21" t="n">
        <v>0.00983912603930131</v>
      </c>
      <c r="D14" s="21" t="n">
        <v>0.0257026311188359</v>
      </c>
      <c r="E14" s="21" t="n">
        <v>0.0145018816009476</v>
      </c>
      <c r="F14" s="21" t="n">
        <v>0.00264714438593495</v>
      </c>
      <c r="G14" s="21" t="n">
        <v>0.00551565308415241</v>
      </c>
      <c r="H14" s="21" t="n">
        <v>0.0137454245705294</v>
      </c>
      <c r="I14" s="21" t="n">
        <v>0.00230985746293002</v>
      </c>
      <c r="J14" s="21"/>
      <c r="K14" s="21" t="n">
        <v>0.00894329405413367</v>
      </c>
      <c r="L14" s="21" t="n">
        <v>0.0107220600030311</v>
      </c>
      <c r="M14" s="21"/>
      <c r="N14" s="21" t="n">
        <v>0.00399820290414501</v>
      </c>
      <c r="O14" s="21" t="n">
        <v>0.0178302103695</v>
      </c>
      <c r="P14" s="21" t="n">
        <v>0.00634148772388394</v>
      </c>
      <c r="Q14" s="21" t="n">
        <v>0.0112575781930756</v>
      </c>
      <c r="R14" s="21" t="n">
        <v>0.0124808742488264</v>
      </c>
      <c r="S14" s="21" t="n">
        <v>0</v>
      </c>
      <c r="T14" s="21" t="n">
        <v>0.00596909281764142</v>
      </c>
      <c r="U14" s="21" t="n">
        <v>0.0127968350326355</v>
      </c>
      <c r="V14" s="21" t="n">
        <v>0.0141442679422079</v>
      </c>
      <c r="W14" s="21" t="n">
        <v>0.0112609858751307</v>
      </c>
      <c r="X14" s="21" t="n">
        <v>0.0200402910098623</v>
      </c>
      <c r="Y14" s="21" t="n">
        <v>0</v>
      </c>
      <c r="Z14" s="21"/>
      <c r="AA14" s="21" t="n">
        <v>0.00358390646391795</v>
      </c>
      <c r="AB14" s="21" t="n">
        <v>0.00935717704316548</v>
      </c>
      <c r="AC14" s="21" t="n">
        <v>0.0168856262746993</v>
      </c>
      <c r="AD14" s="21" t="n">
        <v>0.00703061945549205</v>
      </c>
      <c r="AE14" s="21"/>
      <c r="AF14" s="21" t="n">
        <v>0.0138852569867071</v>
      </c>
      <c r="AG14" s="21" t="n">
        <v>0.00439030745220004</v>
      </c>
      <c r="AH14" s="21" t="n">
        <v>0.0151018826634571</v>
      </c>
      <c r="AI14" s="21" t="n">
        <v>0</v>
      </c>
      <c r="AJ14" s="21" t="n">
        <v>0.0593879983810232</v>
      </c>
      <c r="AK14" s="21" t="n">
        <v>0</v>
      </c>
      <c r="AL14" s="21" t="n">
        <v>0.0222679534301804</v>
      </c>
      <c r="AM14" s="21" t="n">
        <v>0</v>
      </c>
      <c r="AN14" s="21" t="n">
        <v>0</v>
      </c>
      <c r="AO14" s="21" t="n">
        <v>0.0204781223663065</v>
      </c>
      <c r="AP14" s="21" t="n">
        <v>0</v>
      </c>
      <c r="AQ14" s="21" t="n">
        <v>0.013526804414748</v>
      </c>
      <c r="AR14" s="21" t="n">
        <v>0</v>
      </c>
      <c r="AS14" s="21" t="n">
        <v>0</v>
      </c>
      <c r="AT14" s="21" t="n">
        <v>0</v>
      </c>
      <c r="AU14" s="21" t="n">
        <v>0</v>
      </c>
      <c r="AV14" s="21" t="n">
        <v>0</v>
      </c>
      <c r="AW14" s="21" t="n">
        <v>0</v>
      </c>
      <c r="AX14" s="21" t="n">
        <v>0</v>
      </c>
    </row>
    <row r="15">
      <c r="B15" s="18"/>
    </row>
    <row r="16">
      <c r="B16" t="s">
        <v>80</v>
      </c>
    </row>
    <row r="17">
      <c r="B17" t="s">
        <v>81</v>
      </c>
    </row>
    <row r="19">
      <c r="B19" s="9" t="str">
        <f>=HYPERLINK("#'Contents'!A1", "Return to Contents")</f>
      </c>
    </row>
  </sheetData>
  <mergeCells count="6">
    <mergeCell ref="D5:I5"/>
    <mergeCell ref="K5:L5"/>
    <mergeCell ref="N5:Y5"/>
    <mergeCell ref="AA5:AD5"/>
    <mergeCell ref="AF5:AX5"/>
    <mergeCell ref="D2:AU2"/>
  </mergeCells>
  <pageMargins left="0.7" right="0.7" top="0.75" bottom="0.75" header="0.3" footer="0.3"/>
  <pageSetup paperSize="9" orientation="portrait" horizontalDpi="300" verticalDpi="300" r:id="rId2"/>
  <drawing r:id="rId1"/>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20.71" hidden="0" customWidth="1"/>
    <col min="4" max="4" width="20.71" hidden="0" customWidth="1"/>
    <col min="5" max="5" width="20.71" hidden="0" customWidth="1"/>
    <col min="6" max="6" width="20.71" hidden="0" customWidth="1"/>
    <col min="7" max="7" width="20.71" hidden="0" customWidth="1"/>
    <col min="8" max="8" width="20.71" hidden="0" customWidth="1"/>
  </cols>
  <sheetData>
    <row r="2" ht="40" customHeight="1">
      <c r="D2" s="16" t="s">
        <v>137</v>
      </c>
    </row>
    <row r="6" ht="50" customHeight="1">
      <c r="B6" s="22" t="s">
        <v>15</v>
      </c>
      <c r="C6" s="22" t="s">
        <v>146</v>
      </c>
      <c r="D6" s="22" t="s">
        <v>147</v>
      </c>
      <c r="E6" s="22" t="s">
        <v>148</v>
      </c>
      <c r="F6" s="22" t="s">
        <v>149</v>
      </c>
      <c r="G6" s="22" t="s">
        <v>150</v>
      </c>
    </row>
    <row r="7">
      <c r="B7" s="20" t="s">
        <v>132</v>
      </c>
      <c r="C7" s="19" t="n">
        <v>0.121461924940175</v>
      </c>
      <c r="D7" s="19" t="n">
        <v>0.0922613674813752</v>
      </c>
      <c r="E7" s="19" t="n">
        <v>0.0561979127089337</v>
      </c>
      <c r="F7" s="19" t="n">
        <v>0.0727893693626054</v>
      </c>
      <c r="G7" s="19" t="n">
        <v>0.082750535000008</v>
      </c>
    </row>
    <row r="8">
      <c r="B8" s="20" t="s">
        <v>133</v>
      </c>
      <c r="C8" s="19" t="n">
        <v>0.190201370240718</v>
      </c>
      <c r="D8" s="19" t="n">
        <v>0.180457557417251</v>
      </c>
      <c r="E8" s="19" t="n">
        <v>0.151897079480107</v>
      </c>
      <c r="F8" s="19" t="n">
        <v>0.174086025601904</v>
      </c>
      <c r="G8" s="19" t="n">
        <v>0.141402789567264</v>
      </c>
    </row>
    <row r="9">
      <c r="B9" s="20" t="s">
        <v>134</v>
      </c>
      <c r="C9" s="19" t="n">
        <v>0.231545986459941</v>
      </c>
      <c r="D9" s="19" t="n">
        <v>0.228184847768369</v>
      </c>
      <c r="E9" s="19" t="n">
        <v>0.239457552509542</v>
      </c>
      <c r="F9" s="19" t="n">
        <v>0.208745616985542</v>
      </c>
      <c r="G9" s="19" t="n">
        <v>0.176727555874377</v>
      </c>
    </row>
    <row r="10">
      <c r="B10" s="20" t="s">
        <v>135</v>
      </c>
      <c r="C10" s="19" t="n">
        <v>0.318993468906468</v>
      </c>
      <c r="D10" s="19" t="n">
        <v>0.341700385129339</v>
      </c>
      <c r="E10" s="19" t="n">
        <v>0.31880851035942</v>
      </c>
      <c r="F10" s="19" t="n">
        <v>0.349059184789469</v>
      </c>
      <c r="G10" s="19" t="n">
        <v>0.319893535970128</v>
      </c>
    </row>
    <row r="11">
      <c r="B11" s="20" t="s">
        <v>136</v>
      </c>
      <c r="C11" s="19" t="n">
        <v>0.130039708365356</v>
      </c>
      <c r="D11" s="19" t="n">
        <v>0.146988371267029</v>
      </c>
      <c r="E11" s="19" t="n">
        <v>0.223637332736662</v>
      </c>
      <c r="F11" s="19" t="n">
        <v>0.189591051119937</v>
      </c>
      <c r="G11" s="19" t="n">
        <v>0.270179533841731</v>
      </c>
    </row>
    <row r="12">
      <c r="B12" s="20" t="s">
        <v>77</v>
      </c>
      <c r="C12" s="19" t="n">
        <v>0.00775754108734177</v>
      </c>
      <c r="D12" s="19" t="n">
        <v>0.010407470936637</v>
      </c>
      <c r="E12" s="19" t="n">
        <v>0.0100016122053352</v>
      </c>
      <c r="F12" s="19" t="n">
        <v>0.00572875214054308</v>
      </c>
      <c r="G12" s="19" t="n">
        <v>0.00904604974649282</v>
      </c>
    </row>
    <row r="13">
      <c r="B13" s="18"/>
      <c r="C13" s="18"/>
      <c r="D13" s="18"/>
      <c r="E13" s="18"/>
      <c r="F13" s="18"/>
      <c r="G13" s="18"/>
    </row>
    <row r="14">
      <c r="B14" t="s">
        <v>80</v>
      </c>
    </row>
    <row r="15">
      <c r="B15" t="s">
        <v>81</v>
      </c>
    </row>
    <row r="19">
      <c r="B19" s="9" t="str">
        <f>=HYPERLINK("#'Contents'!A1", "Return to Contents")</f>
      </c>
    </row>
  </sheetData>
  <mergeCells count="1">
    <mergeCell ref="D2:H2"/>
  </mergeCells>
  <pageMargins left="0.7" right="0.7" top="0.75" bottom="0.75" header="0.3" footer="0.3"/>
  <pageSetup paperSize="9" orientation="portrait" horizontalDpi="300" verticalDpi="300" r:id="rId2"/>
  <drawing r:id="rId1"/>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10.71" hidden="0" customWidth="1"/>
    <col min="8" max="8" width="10.71" hidden="0" customWidth="1"/>
    <col min="9" max="9" width="10.71" hidden="0" customWidth="1"/>
    <col min="10" max="10" width="2.2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10.71" hidden="0" customWidth="1"/>
    <col min="19" max="19" width="10.71" hidden="0" customWidth="1"/>
    <col min="20" max="20" width="10.71" hidden="0" customWidth="1"/>
    <col min="21" max="21" width="10.71" hidden="0" customWidth="1"/>
    <col min="22" max="22" width="10.71" hidden="0" customWidth="1"/>
    <col min="23" max="23" width="10.71" hidden="0" customWidth="1"/>
    <col min="24" max="24" width="10.71" hidden="0" customWidth="1"/>
    <col min="25" max="25" width="10.71" hidden="0" customWidth="1"/>
    <col min="26" max="26" width="2.2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10.71" hidden="0" customWidth="1"/>
    <col min="34" max="34" width="10.71" hidden="0" customWidth="1"/>
    <col min="35" max="35" width="10.7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10.71" hidden="0" customWidth="1"/>
    <col min="44" max="44" width="10.71" hidden="0" customWidth="1"/>
    <col min="45" max="45" width="10.71" hidden="0" customWidth="1"/>
    <col min="46" max="46" width="10.71" hidden="0" customWidth="1"/>
    <col min="47" max="47" width="10.71" hidden="0" customWidth="1"/>
    <col min="48" max="48" width="10.71" hidden="0" customWidth="1"/>
    <col min="49" max="49" width="10.71" hidden="0" customWidth="1"/>
    <col min="50" max="50" width="10.71" hidden="0" customWidth="1"/>
    <col min="51" max="51" width="2.21" hidden="0" customWidth="1"/>
  </cols>
  <sheetData>
    <row r="2" ht="40" customHeight="1">
      <c r="D2" s="16" t="s">
        <v>151</v>
      </c>
    </row>
    <row r="5" ht="30" customHeight="1">
      <c r="B5" s="17"/>
      <c r="C5" s="17"/>
      <c r="D5" s="17" t="s">
        <v>62</v>
      </c>
      <c r="E5" s="17"/>
      <c r="F5" s="17"/>
      <c r="G5" s="17"/>
      <c r="H5" s="17"/>
      <c r="I5" s="17"/>
      <c r="J5" s="17"/>
      <c r="K5" s="17" t="s">
        <v>63</v>
      </c>
      <c r="L5" s="17"/>
      <c r="M5" s="17"/>
      <c r="N5" s="17" t="s">
        <v>64</v>
      </c>
      <c r="O5" s="17"/>
      <c r="P5" s="17"/>
      <c r="Q5" s="17"/>
      <c r="R5" s="17"/>
      <c r="S5" s="17"/>
      <c r="T5" s="17"/>
      <c r="U5" s="17"/>
      <c r="V5" s="17"/>
      <c r="W5" s="17"/>
      <c r="X5" s="17"/>
      <c r="Y5" s="17"/>
      <c r="Z5" s="17"/>
      <c r="AA5" s="17" t="s">
        <v>65</v>
      </c>
      <c r="AB5" s="17"/>
      <c r="AC5" s="17"/>
      <c r="AD5" s="17"/>
      <c r="AE5" s="17"/>
      <c r="AF5" s="17" t="s">
        <v>66</v>
      </c>
      <c r="AG5" s="17"/>
      <c r="AH5" s="17"/>
      <c r="AI5" s="17"/>
      <c r="AJ5" s="17"/>
      <c r="AK5" s="17"/>
      <c r="AL5" s="17"/>
      <c r="AM5" s="17"/>
      <c r="AN5" s="17"/>
      <c r="AO5" s="17"/>
      <c r="AP5" s="17"/>
      <c r="AQ5" s="17"/>
      <c r="AR5" s="17"/>
      <c r="AS5" s="17"/>
      <c r="AT5" s="17"/>
      <c r="AU5" s="17"/>
      <c r="AV5" s="17"/>
      <c r="AW5" s="17"/>
      <c r="AX5" s="17"/>
    </row>
    <row r="6">
      <c r="B6" t="s">
        <v>15</v>
      </c>
      <c r="C6" s="10" t="s">
        <v>16</v>
      </c>
      <c r="D6" s="13" t="s">
        <v>17</v>
      </c>
      <c r="E6" s="13" t="s">
        <v>18</v>
      </c>
      <c r="F6" s="13" t="s">
        <v>19</v>
      </c>
      <c r="G6" s="13" t="s">
        <v>20</v>
      </c>
      <c r="H6" s="13" t="s">
        <v>21</v>
      </c>
      <c r="I6" s="13" t="s">
        <v>22</v>
      </c>
      <c r="K6" s="13" t="s">
        <v>25</v>
      </c>
      <c r="L6" s="13" t="s">
        <v>26</v>
      </c>
      <c r="N6" s="13" t="s">
        <v>27</v>
      </c>
      <c r="O6" s="13" t="s">
        <v>28</v>
      </c>
      <c r="P6" s="13" t="s">
        <v>29</v>
      </c>
      <c r="Q6" s="13" t="s">
        <v>30</v>
      </c>
      <c r="R6" s="13" t="s">
        <v>31</v>
      </c>
      <c r="S6" s="13" t="s">
        <v>32</v>
      </c>
      <c r="T6" s="13" t="s">
        <v>33</v>
      </c>
      <c r="U6" s="13" t="s">
        <v>34</v>
      </c>
      <c r="V6" s="13" t="s">
        <v>35</v>
      </c>
      <c r="W6" s="13" t="s">
        <v>36</v>
      </c>
      <c r="X6" s="13" t="s">
        <v>37</v>
      </c>
      <c r="Y6" s="13" t="s">
        <v>38</v>
      </c>
      <c r="AA6" s="13" t="s">
        <v>39</v>
      </c>
      <c r="AB6" s="13" t="s">
        <v>40</v>
      </c>
      <c r="AC6" s="13" t="s">
        <v>41</v>
      </c>
      <c r="AD6" s="13" t="s">
        <v>42</v>
      </c>
      <c r="AF6" s="13" t="s">
        <v>43</v>
      </c>
      <c r="AG6" s="13" t="s">
        <v>44</v>
      </c>
      <c r="AH6" s="13" t="s">
        <v>45</v>
      </c>
      <c r="AI6" s="13" t="s">
        <v>46</v>
      </c>
      <c r="AJ6" s="13" t="s">
        <v>47</v>
      </c>
      <c r="AK6" s="13" t="s">
        <v>48</v>
      </c>
      <c r="AL6" s="13" t="s">
        <v>49</v>
      </c>
      <c r="AM6" s="13" t="s">
        <v>50</v>
      </c>
      <c r="AN6" s="13" t="s">
        <v>51</v>
      </c>
      <c r="AO6" s="13" t="s">
        <v>52</v>
      </c>
      <c r="AP6" s="13" t="s">
        <v>53</v>
      </c>
      <c r="AQ6" s="13" t="s">
        <v>54</v>
      </c>
      <c r="AR6" s="13" t="s">
        <v>55</v>
      </c>
      <c r="AS6" s="13" t="s">
        <v>56</v>
      </c>
      <c r="AT6" s="13" t="s">
        <v>57</v>
      </c>
      <c r="AU6" s="13" t="s">
        <v>58</v>
      </c>
      <c r="AV6" s="13" t="s">
        <v>59</v>
      </c>
      <c r="AW6" s="13" t="s">
        <v>60</v>
      </c>
      <c r="AX6" s="13" t="s">
        <v>61</v>
      </c>
    </row>
    <row r="7" ht="30" customHeight="1">
      <c r="B7" s="11" t="s">
        <v>23</v>
      </c>
      <c r="C7" s="11" t="n">
        <v>2053</v>
      </c>
      <c r="D7" s="11" t="n">
        <v>282</v>
      </c>
      <c r="E7" s="11" t="n">
        <v>347</v>
      </c>
      <c r="F7" s="11" t="n">
        <v>347</v>
      </c>
      <c r="G7" s="11" t="n">
        <v>347</v>
      </c>
      <c r="H7" s="11" t="n">
        <v>295</v>
      </c>
      <c r="I7" s="11" t="n">
        <v>435</v>
      </c>
      <c r="J7" s="11"/>
      <c r="K7" s="11" t="n">
        <v>1018</v>
      </c>
      <c r="L7" s="11" t="n">
        <v>1034</v>
      </c>
      <c r="M7" s="11"/>
      <c r="N7" s="11" t="n">
        <v>284</v>
      </c>
      <c r="O7" s="11" t="n">
        <v>278</v>
      </c>
      <c r="P7" s="11" t="n">
        <v>169</v>
      </c>
      <c r="Q7" s="11" t="n">
        <v>188</v>
      </c>
      <c r="R7" s="11" t="n">
        <v>160</v>
      </c>
      <c r="S7" s="11" t="n">
        <v>187</v>
      </c>
      <c r="T7" s="11" t="n">
        <v>166</v>
      </c>
      <c r="U7" s="11" t="n">
        <v>87</v>
      </c>
      <c r="V7" s="11" t="n">
        <v>211</v>
      </c>
      <c r="W7" s="11" t="n">
        <v>174</v>
      </c>
      <c r="X7" s="11" t="n">
        <v>98</v>
      </c>
      <c r="Y7" s="11" t="n">
        <v>51</v>
      </c>
      <c r="Z7" s="11"/>
      <c r="AA7" s="11" t="n">
        <v>570</v>
      </c>
      <c r="AB7" s="11" t="n">
        <v>547</v>
      </c>
      <c r="AC7" s="11" t="n">
        <v>406</v>
      </c>
      <c r="AD7" s="11" t="n">
        <v>517</v>
      </c>
      <c r="AE7" s="11"/>
      <c r="AF7" s="11" t="n">
        <v>148</v>
      </c>
      <c r="AG7" s="11" t="n">
        <v>872</v>
      </c>
      <c r="AH7" s="11" t="n">
        <v>132</v>
      </c>
      <c r="AI7" s="11" t="n">
        <v>108</v>
      </c>
      <c r="AJ7" s="11" t="n">
        <v>65</v>
      </c>
      <c r="AK7" s="11" t="n">
        <v>65</v>
      </c>
      <c r="AL7" s="11" t="n">
        <v>139</v>
      </c>
      <c r="AM7" s="11" t="n">
        <v>2</v>
      </c>
      <c r="AN7" s="11" t="n">
        <v>139</v>
      </c>
      <c r="AO7" s="11" t="n">
        <v>159</v>
      </c>
      <c r="AP7" s="11" t="n">
        <v>39</v>
      </c>
      <c r="AQ7" s="11" t="n">
        <v>148</v>
      </c>
      <c r="AR7" s="11" t="n">
        <v>10</v>
      </c>
      <c r="AS7" s="11" t="n">
        <v>10</v>
      </c>
      <c r="AT7" s="11" t="n">
        <v>3</v>
      </c>
      <c r="AU7" s="11" t="n">
        <v>2</v>
      </c>
      <c r="AV7" s="11" t="n">
        <v>5</v>
      </c>
      <c r="AW7" s="11" t="n">
        <v>3</v>
      </c>
      <c r="AX7" s="11" t="n">
        <v>4</v>
      </c>
    </row>
    <row r="8" ht="30" customHeight="1">
      <c r="B8" s="12" t="s">
        <v>24</v>
      </c>
      <c r="C8" s="12" t="n">
        <v>2053</v>
      </c>
      <c r="D8" s="12" t="n">
        <v>284</v>
      </c>
      <c r="E8" s="12" t="n">
        <v>350</v>
      </c>
      <c r="F8" s="12" t="n">
        <v>349</v>
      </c>
      <c r="G8" s="12" t="n">
        <v>350</v>
      </c>
      <c r="H8" s="12" t="n">
        <v>289</v>
      </c>
      <c r="I8" s="12" t="n">
        <v>431</v>
      </c>
      <c r="J8" s="12"/>
      <c r="K8" s="12" t="n">
        <v>1013</v>
      </c>
      <c r="L8" s="12" t="n">
        <v>1039</v>
      </c>
      <c r="M8" s="12"/>
      <c r="N8" s="12" t="n">
        <v>287</v>
      </c>
      <c r="O8" s="12" t="n">
        <v>267</v>
      </c>
      <c r="P8" s="12" t="n">
        <v>164</v>
      </c>
      <c r="Q8" s="12" t="n">
        <v>185</v>
      </c>
      <c r="R8" s="12" t="n">
        <v>144</v>
      </c>
      <c r="S8" s="12" t="n">
        <v>185</v>
      </c>
      <c r="T8" s="12" t="n">
        <v>164</v>
      </c>
      <c r="U8" s="12" t="n">
        <v>82</v>
      </c>
      <c r="V8" s="12" t="n">
        <v>226</v>
      </c>
      <c r="W8" s="12" t="n">
        <v>185</v>
      </c>
      <c r="X8" s="12" t="n">
        <v>103</v>
      </c>
      <c r="Y8" s="12" t="n">
        <v>61</v>
      </c>
      <c r="Z8" s="12"/>
      <c r="AA8" s="12" t="n">
        <v>551</v>
      </c>
      <c r="AB8" s="12" t="n">
        <v>530</v>
      </c>
      <c r="AC8" s="12" t="n">
        <v>449</v>
      </c>
      <c r="AD8" s="12" t="n">
        <v>510</v>
      </c>
      <c r="AE8" s="12"/>
      <c r="AF8" s="12" t="n">
        <v>150</v>
      </c>
      <c r="AG8" s="12" t="n">
        <v>866</v>
      </c>
      <c r="AH8" s="12" t="n">
        <v>133</v>
      </c>
      <c r="AI8" s="12" t="n">
        <v>107</v>
      </c>
      <c r="AJ8" s="12" t="n">
        <v>66</v>
      </c>
      <c r="AK8" s="12" t="n">
        <v>64</v>
      </c>
      <c r="AL8" s="12" t="n">
        <v>140</v>
      </c>
      <c r="AM8" s="12" t="n">
        <v>2</v>
      </c>
      <c r="AN8" s="12" t="n">
        <v>140</v>
      </c>
      <c r="AO8" s="12" t="n">
        <v>160</v>
      </c>
      <c r="AP8" s="12" t="n">
        <v>39</v>
      </c>
      <c r="AQ8" s="12" t="n">
        <v>149</v>
      </c>
      <c r="AR8" s="12" t="n">
        <v>10</v>
      </c>
      <c r="AS8" s="12" t="n">
        <v>11</v>
      </c>
      <c r="AT8" s="12" t="n">
        <v>3</v>
      </c>
      <c r="AU8" s="12" t="n">
        <v>2</v>
      </c>
      <c r="AV8" s="12" t="n">
        <v>5</v>
      </c>
      <c r="AW8" s="12" t="n">
        <v>3</v>
      </c>
      <c r="AX8" s="12" t="n">
        <v>3</v>
      </c>
    </row>
    <row r="9">
      <c r="B9" s="20" t="s">
        <v>132</v>
      </c>
      <c r="C9" s="19" t="n">
        <v>0.121461924940175</v>
      </c>
      <c r="D9" s="19" t="n">
        <v>0.0815960965230172</v>
      </c>
      <c r="E9" s="19" t="n">
        <v>0.0723591338357329</v>
      </c>
      <c r="F9" s="19" t="n">
        <v>0.0850254717354521</v>
      </c>
      <c r="G9" s="19" t="n">
        <v>0.17895518151775</v>
      </c>
      <c r="H9" s="19" t="n">
        <v>0.205931841468913</v>
      </c>
      <c r="I9" s="19" t="n">
        <v>0.113812125781247</v>
      </c>
      <c r="J9" s="19"/>
      <c r="K9" s="19" t="n">
        <v>0.085298329147791</v>
      </c>
      <c r="L9" s="19" t="n">
        <v>0.156839348517892</v>
      </c>
      <c r="M9" s="19"/>
      <c r="N9" s="19" t="n">
        <v>0.0781824947222214</v>
      </c>
      <c r="O9" s="19" t="n">
        <v>0.15677355059624</v>
      </c>
      <c r="P9" s="19" t="n">
        <v>0.0908742646922596</v>
      </c>
      <c r="Q9" s="19" t="n">
        <v>0.121770867079257</v>
      </c>
      <c r="R9" s="19" t="n">
        <v>0.146091584806587</v>
      </c>
      <c r="S9" s="19" t="n">
        <v>0.09590275613949</v>
      </c>
      <c r="T9" s="19" t="n">
        <v>0.15953005867828</v>
      </c>
      <c r="U9" s="19" t="n">
        <v>0.123305563445825</v>
      </c>
      <c r="V9" s="19" t="n">
        <v>0.133925391217958</v>
      </c>
      <c r="W9" s="19" t="n">
        <v>0.112809178391293</v>
      </c>
      <c r="X9" s="19" t="n">
        <v>0.159951163944113</v>
      </c>
      <c r="Y9" s="19" t="n">
        <v>0.0814675719861038</v>
      </c>
      <c r="Z9" s="19"/>
      <c r="AA9" s="19" t="n">
        <v>0.0622577535972262</v>
      </c>
      <c r="AB9" s="19" t="n">
        <v>0.136538606195904</v>
      </c>
      <c r="AC9" s="19" t="n">
        <v>0.12325454357039</v>
      </c>
      <c r="AD9" s="19" t="n">
        <v>0.167231836806508</v>
      </c>
      <c r="AE9" s="19"/>
      <c r="AF9" s="19" t="n">
        <v>0.0339063723555423</v>
      </c>
      <c r="AG9" s="19" t="n">
        <v>0.170979349913659</v>
      </c>
      <c r="AH9" s="19" t="n">
        <v>0.0776091310965071</v>
      </c>
      <c r="AI9" s="19" t="n">
        <v>0.0471939067071241</v>
      </c>
      <c r="AJ9" s="19" t="n">
        <v>0.0790123199240933</v>
      </c>
      <c r="AK9" s="19" t="n">
        <v>0.102522875993195</v>
      </c>
      <c r="AL9" s="19" t="n">
        <v>0.0928814602873621</v>
      </c>
      <c r="AM9" s="19" t="n">
        <v>0</v>
      </c>
      <c r="AN9" s="19" t="n">
        <v>0.0725447662552538</v>
      </c>
      <c r="AO9" s="19" t="n">
        <v>0.139976177933321</v>
      </c>
      <c r="AP9" s="19" t="n">
        <v>0.0241601316268259</v>
      </c>
      <c r="AQ9" s="19" t="n">
        <v>0.138374569025158</v>
      </c>
      <c r="AR9" s="19" t="n">
        <v>0</v>
      </c>
      <c r="AS9" s="19" t="n">
        <v>0</v>
      </c>
      <c r="AT9" s="19" t="n">
        <v>0</v>
      </c>
      <c r="AU9" s="19" t="n">
        <v>0</v>
      </c>
      <c r="AV9" s="19" t="n">
        <v>0.21984154809506</v>
      </c>
      <c r="AW9" s="19" t="n">
        <v>0</v>
      </c>
      <c r="AX9" s="19" t="n">
        <v>0.277914084528257</v>
      </c>
    </row>
    <row r="10">
      <c r="B10" s="20" t="s">
        <v>133</v>
      </c>
      <c r="C10" s="19" t="n">
        <v>0.190201370240718</v>
      </c>
      <c r="D10" s="19" t="n">
        <v>0.208342455727945</v>
      </c>
      <c r="E10" s="19" t="n">
        <v>0.122777401082449</v>
      </c>
      <c r="F10" s="19" t="n">
        <v>0.165407712078668</v>
      </c>
      <c r="G10" s="19" t="n">
        <v>0.17365936442946</v>
      </c>
      <c r="H10" s="19" t="n">
        <v>0.211394851675353</v>
      </c>
      <c r="I10" s="19" t="n">
        <v>0.2523302964857</v>
      </c>
      <c r="J10" s="19"/>
      <c r="K10" s="19" t="n">
        <v>0.163464524851362</v>
      </c>
      <c r="L10" s="19" t="n">
        <v>0.216453648472886</v>
      </c>
      <c r="M10" s="19"/>
      <c r="N10" s="19" t="n">
        <v>0.130052576525179</v>
      </c>
      <c r="O10" s="19" t="n">
        <v>0.180995139938948</v>
      </c>
      <c r="P10" s="19" t="n">
        <v>0.255623107620265</v>
      </c>
      <c r="Q10" s="19" t="n">
        <v>0.19989584690866</v>
      </c>
      <c r="R10" s="19" t="n">
        <v>0.156762421203087</v>
      </c>
      <c r="S10" s="19" t="n">
        <v>0.162953881340132</v>
      </c>
      <c r="T10" s="19" t="n">
        <v>0.203657909798495</v>
      </c>
      <c r="U10" s="19" t="n">
        <v>0.103342773647403</v>
      </c>
      <c r="V10" s="19" t="n">
        <v>0.231591970377377</v>
      </c>
      <c r="W10" s="19" t="n">
        <v>0.270169984026701</v>
      </c>
      <c r="X10" s="19" t="n">
        <v>0.15728410776235</v>
      </c>
      <c r="Y10" s="19" t="n">
        <v>0.210067930261166</v>
      </c>
      <c r="Z10" s="19"/>
      <c r="AA10" s="19" t="n">
        <v>0.150483271867012</v>
      </c>
      <c r="AB10" s="19" t="n">
        <v>0.216695689456716</v>
      </c>
      <c r="AC10" s="19" t="n">
        <v>0.180029976367639</v>
      </c>
      <c r="AD10" s="19" t="n">
        <v>0.21748329104599</v>
      </c>
      <c r="AE10" s="19"/>
      <c r="AF10" s="19" t="n">
        <v>0.162492816977176</v>
      </c>
      <c r="AG10" s="19" t="n">
        <v>0.237207604833944</v>
      </c>
      <c r="AH10" s="19" t="n">
        <v>0.142050142527093</v>
      </c>
      <c r="AI10" s="19" t="n">
        <v>0.119268261496622</v>
      </c>
      <c r="AJ10" s="19" t="n">
        <v>0.178904731373397</v>
      </c>
      <c r="AK10" s="19" t="n">
        <v>0.12664131983688</v>
      </c>
      <c r="AL10" s="19" t="n">
        <v>0.144917643541385</v>
      </c>
      <c r="AM10" s="19" t="n">
        <v>0</v>
      </c>
      <c r="AN10" s="19" t="n">
        <v>0.137647011883748</v>
      </c>
      <c r="AO10" s="19" t="n">
        <v>0.21380895911948</v>
      </c>
      <c r="AP10" s="19" t="n">
        <v>0.154539192544044</v>
      </c>
      <c r="AQ10" s="19" t="n">
        <v>0.183245446923874</v>
      </c>
      <c r="AR10" s="19" t="n">
        <v>0.216476166745407</v>
      </c>
      <c r="AS10" s="19" t="n">
        <v>0</v>
      </c>
      <c r="AT10" s="19" t="n">
        <v>0</v>
      </c>
      <c r="AU10" s="19" t="n">
        <v>0</v>
      </c>
      <c r="AV10" s="19" t="n">
        <v>0</v>
      </c>
      <c r="AW10" s="19" t="n">
        <v>0</v>
      </c>
      <c r="AX10" s="19" t="n">
        <v>0</v>
      </c>
    </row>
    <row r="11">
      <c r="B11" s="20" t="s">
        <v>134</v>
      </c>
      <c r="C11" s="19" t="n">
        <v>0.231545986459941</v>
      </c>
      <c r="D11" s="19" t="n">
        <v>0.203892093951753</v>
      </c>
      <c r="E11" s="19" t="n">
        <v>0.211936146562189</v>
      </c>
      <c r="F11" s="19" t="n">
        <v>0.200422418094145</v>
      </c>
      <c r="G11" s="19" t="n">
        <v>0.239902238871879</v>
      </c>
      <c r="H11" s="19" t="n">
        <v>0.264810544508208</v>
      </c>
      <c r="I11" s="19" t="n">
        <v>0.261828800322175</v>
      </c>
      <c r="J11" s="19"/>
      <c r="K11" s="19" t="n">
        <v>0.248869106692883</v>
      </c>
      <c r="L11" s="19" t="n">
        <v>0.214878432837809</v>
      </c>
      <c r="M11" s="19"/>
      <c r="N11" s="19" t="n">
        <v>0.180128519447913</v>
      </c>
      <c r="O11" s="19" t="n">
        <v>0.241988970310879</v>
      </c>
      <c r="P11" s="19" t="n">
        <v>0.276081683305436</v>
      </c>
      <c r="Q11" s="19" t="n">
        <v>0.245990294797335</v>
      </c>
      <c r="R11" s="19" t="n">
        <v>0.180769064488749</v>
      </c>
      <c r="S11" s="19" t="n">
        <v>0.255571080536854</v>
      </c>
      <c r="T11" s="19" t="n">
        <v>0.239292902112479</v>
      </c>
      <c r="U11" s="19" t="n">
        <v>0.203111036903085</v>
      </c>
      <c r="V11" s="19" t="n">
        <v>0.246504283157756</v>
      </c>
      <c r="W11" s="19" t="n">
        <v>0.242347883273734</v>
      </c>
      <c r="X11" s="19" t="n">
        <v>0.26926936238139</v>
      </c>
      <c r="Y11" s="19" t="n">
        <v>0.176738853681131</v>
      </c>
      <c r="Z11" s="19"/>
      <c r="AA11" s="19" t="n">
        <v>0.178774004309274</v>
      </c>
      <c r="AB11" s="19" t="n">
        <v>0.227894403877113</v>
      </c>
      <c r="AC11" s="19" t="n">
        <v>0.241197087236393</v>
      </c>
      <c r="AD11" s="19" t="n">
        <v>0.287800135271165</v>
      </c>
      <c r="AE11" s="19"/>
      <c r="AF11" s="19" t="n">
        <v>0.222585951346505</v>
      </c>
      <c r="AG11" s="19" t="n">
        <v>0.247048725471288</v>
      </c>
      <c r="AH11" s="19" t="n">
        <v>0.27051096285924</v>
      </c>
      <c r="AI11" s="19" t="n">
        <v>0.161590719303918</v>
      </c>
      <c r="AJ11" s="19" t="n">
        <v>0.336128386864559</v>
      </c>
      <c r="AK11" s="19" t="n">
        <v>0.124419638866058</v>
      </c>
      <c r="AL11" s="19" t="n">
        <v>0.158587760712627</v>
      </c>
      <c r="AM11" s="19" t="n">
        <v>0</v>
      </c>
      <c r="AN11" s="19" t="n">
        <v>0.222233228540316</v>
      </c>
      <c r="AO11" s="19" t="n">
        <v>0.181175017929626</v>
      </c>
      <c r="AP11" s="19" t="n">
        <v>0.264265749994979</v>
      </c>
      <c r="AQ11" s="19" t="n">
        <v>0.290349050402481</v>
      </c>
      <c r="AR11" s="19" t="n">
        <v>0.287429364439896</v>
      </c>
      <c r="AS11" s="19" t="n">
        <v>0.274288976760003</v>
      </c>
      <c r="AT11" s="19" t="n">
        <v>0.703903809366742</v>
      </c>
      <c r="AU11" s="19" t="n">
        <v>0.504380017574563</v>
      </c>
      <c r="AV11" s="19" t="n">
        <v>0</v>
      </c>
      <c r="AW11" s="19" t="n">
        <v>0</v>
      </c>
      <c r="AX11" s="19" t="n">
        <v>0</v>
      </c>
    </row>
    <row r="12">
      <c r="B12" s="20" t="s">
        <v>135</v>
      </c>
      <c r="C12" s="19" t="n">
        <v>0.318993468906468</v>
      </c>
      <c r="D12" s="19" t="n">
        <v>0.350069297381424</v>
      </c>
      <c r="E12" s="19" t="n">
        <v>0.401642521840502</v>
      </c>
      <c r="F12" s="19" t="n">
        <v>0.346403564370562</v>
      </c>
      <c r="G12" s="19" t="n">
        <v>0.299935982565786</v>
      </c>
      <c r="H12" s="19" t="n">
        <v>0.243896938110187</v>
      </c>
      <c r="I12" s="19" t="n">
        <v>0.274989311145854</v>
      </c>
      <c r="J12" s="19"/>
      <c r="K12" s="19" t="n">
        <v>0.353701461035742</v>
      </c>
      <c r="L12" s="19" t="n">
        <v>0.285459402782733</v>
      </c>
      <c r="M12" s="19"/>
      <c r="N12" s="19" t="n">
        <v>0.390463848595615</v>
      </c>
      <c r="O12" s="19" t="n">
        <v>0.272019907344045</v>
      </c>
      <c r="P12" s="19" t="n">
        <v>0.319174932714827</v>
      </c>
      <c r="Q12" s="19" t="n">
        <v>0.317918476558973</v>
      </c>
      <c r="R12" s="19" t="n">
        <v>0.356189688111184</v>
      </c>
      <c r="S12" s="19" t="n">
        <v>0.363416745784401</v>
      </c>
      <c r="T12" s="19" t="n">
        <v>0.271082673340521</v>
      </c>
      <c r="U12" s="19" t="n">
        <v>0.45324900590099</v>
      </c>
      <c r="V12" s="19" t="n">
        <v>0.275426417897763</v>
      </c>
      <c r="W12" s="19" t="n">
        <v>0.266357340061003</v>
      </c>
      <c r="X12" s="19" t="n">
        <v>0.269802666597274</v>
      </c>
      <c r="Y12" s="19" t="n">
        <v>0.321010479521723</v>
      </c>
      <c r="Z12" s="19"/>
      <c r="AA12" s="19" t="n">
        <v>0.396067212441248</v>
      </c>
      <c r="AB12" s="19" t="n">
        <v>0.310529310786427</v>
      </c>
      <c r="AC12" s="19" t="n">
        <v>0.332639252871268</v>
      </c>
      <c r="AD12" s="19" t="n">
        <v>0.232986894481626</v>
      </c>
      <c r="AE12" s="19"/>
      <c r="AF12" s="19" t="n">
        <v>0.395535738685142</v>
      </c>
      <c r="AG12" s="19" t="n">
        <v>0.252039928205608</v>
      </c>
      <c r="AH12" s="19" t="n">
        <v>0.357614228902189</v>
      </c>
      <c r="AI12" s="19" t="n">
        <v>0.359825643096174</v>
      </c>
      <c r="AJ12" s="19" t="n">
        <v>0.270784794517699</v>
      </c>
      <c r="AK12" s="19" t="n">
        <v>0.447370183851576</v>
      </c>
      <c r="AL12" s="19" t="n">
        <v>0.412542278582322</v>
      </c>
      <c r="AM12" s="19" t="n">
        <v>1</v>
      </c>
      <c r="AN12" s="19" t="n">
        <v>0.401542543779408</v>
      </c>
      <c r="AO12" s="19" t="n">
        <v>0.348671396152989</v>
      </c>
      <c r="AP12" s="19" t="n">
        <v>0.430383565962248</v>
      </c>
      <c r="AQ12" s="19" t="n">
        <v>0.268389868376456</v>
      </c>
      <c r="AR12" s="19" t="n">
        <v>0.291233960229826</v>
      </c>
      <c r="AS12" s="19" t="n">
        <v>0.614173938236192</v>
      </c>
      <c r="AT12" s="19" t="n">
        <v>0.296096190633258</v>
      </c>
      <c r="AU12" s="19" t="n">
        <v>0.495619982425437</v>
      </c>
      <c r="AV12" s="19" t="n">
        <v>0.78015845190494</v>
      </c>
      <c r="AW12" s="19" t="n">
        <v>0</v>
      </c>
      <c r="AX12" s="19" t="n">
        <v>0.259244151683178</v>
      </c>
    </row>
    <row r="13">
      <c r="B13" s="20" t="s">
        <v>136</v>
      </c>
      <c r="C13" s="19" t="n">
        <v>0.130039708365356</v>
      </c>
      <c r="D13" s="19" t="n">
        <v>0.135436630546603</v>
      </c>
      <c r="E13" s="19" t="n">
        <v>0.174523504928351</v>
      </c>
      <c r="F13" s="19" t="n">
        <v>0.202740833721173</v>
      </c>
      <c r="G13" s="19" t="n">
        <v>0.10446626616534</v>
      </c>
      <c r="H13" s="19" t="n">
        <v>0.070629148423538</v>
      </c>
      <c r="I13" s="19" t="n">
        <v>0.0920589339087992</v>
      </c>
      <c r="J13" s="19"/>
      <c r="K13" s="19" t="n">
        <v>0.141733088951289</v>
      </c>
      <c r="L13" s="19" t="n">
        <v>0.11780068427903</v>
      </c>
      <c r="M13" s="19"/>
      <c r="N13" s="19" t="n">
        <v>0.213797167883123</v>
      </c>
      <c r="O13" s="19" t="n">
        <v>0.133695697440946</v>
      </c>
      <c r="P13" s="19" t="n">
        <v>0.0582460116672117</v>
      </c>
      <c r="Q13" s="19" t="n">
        <v>0.109300083677161</v>
      </c>
      <c r="R13" s="19" t="n">
        <v>0.147779032439828</v>
      </c>
      <c r="S13" s="19" t="n">
        <v>0.122155536199123</v>
      </c>
      <c r="T13" s="19" t="n">
        <v>0.126436456070225</v>
      </c>
      <c r="U13" s="19" t="n">
        <v>0.116991620102698</v>
      </c>
      <c r="V13" s="19" t="n">
        <v>0.09882454566277</v>
      </c>
      <c r="W13" s="19" t="n">
        <v>0.0912444924703171</v>
      </c>
      <c r="X13" s="19" t="n">
        <v>0.134604936545367</v>
      </c>
      <c r="Y13" s="19" t="n">
        <v>0.210715164549876</v>
      </c>
      <c r="Z13" s="19"/>
      <c r="AA13" s="19" t="n">
        <v>0.207047689266194</v>
      </c>
      <c r="AB13" s="19" t="n">
        <v>0.101005071154572</v>
      </c>
      <c r="AC13" s="19" t="n">
        <v>0.115731873483615</v>
      </c>
      <c r="AD13" s="19" t="n">
        <v>0.0892107494464843</v>
      </c>
      <c r="AE13" s="19"/>
      <c r="AF13" s="19" t="n">
        <v>0.159809752509821</v>
      </c>
      <c r="AG13" s="19" t="n">
        <v>0.0902450037602772</v>
      </c>
      <c r="AH13" s="19" t="n">
        <v>0.152215534614971</v>
      </c>
      <c r="AI13" s="19" t="n">
        <v>0.312121469396162</v>
      </c>
      <c r="AJ13" s="19" t="n">
        <v>0.061684438805798</v>
      </c>
      <c r="AK13" s="19" t="n">
        <v>0.182288194260433</v>
      </c>
      <c r="AL13" s="19" t="n">
        <v>0.18349295666128</v>
      </c>
      <c r="AM13" s="19" t="n">
        <v>0</v>
      </c>
      <c r="AN13" s="19" t="n">
        <v>0.166032449541274</v>
      </c>
      <c r="AO13" s="19" t="n">
        <v>0.103950629395871</v>
      </c>
      <c r="AP13" s="19" t="n">
        <v>0.126651359871904</v>
      </c>
      <c r="AQ13" s="19" t="n">
        <v>0.113163021487348</v>
      </c>
      <c r="AR13" s="19" t="n">
        <v>0.204860508584871</v>
      </c>
      <c r="AS13" s="19" t="n">
        <v>0.111537085003805</v>
      </c>
      <c r="AT13" s="19" t="n">
        <v>0</v>
      </c>
      <c r="AU13" s="19" t="n">
        <v>0</v>
      </c>
      <c r="AV13" s="19" t="n">
        <v>0</v>
      </c>
      <c r="AW13" s="19" t="n">
        <v>1</v>
      </c>
      <c r="AX13" s="19" t="n">
        <v>0.462841763788565</v>
      </c>
    </row>
    <row r="14">
      <c r="B14" s="20" t="s">
        <v>77</v>
      </c>
      <c r="C14" s="21" t="n">
        <v>0.00775754108734177</v>
      </c>
      <c r="D14" s="21" t="n">
        <v>0.0206634258692581</v>
      </c>
      <c r="E14" s="21" t="n">
        <v>0.0167612917507764</v>
      </c>
      <c r="F14" s="21" t="n">
        <v>0</v>
      </c>
      <c r="G14" s="21" t="n">
        <v>0.00308096644978567</v>
      </c>
      <c r="H14" s="21" t="n">
        <v>0.00333667581380117</v>
      </c>
      <c r="I14" s="21" t="n">
        <v>0.00498053235622516</v>
      </c>
      <c r="J14" s="21"/>
      <c r="K14" s="21" t="n">
        <v>0.00693348932093276</v>
      </c>
      <c r="L14" s="21" t="n">
        <v>0.00856848310965026</v>
      </c>
      <c r="M14" s="21"/>
      <c r="N14" s="21" t="n">
        <v>0.0073753928259475</v>
      </c>
      <c r="O14" s="21" t="n">
        <v>0.0145267343689424</v>
      </c>
      <c r="P14" s="21" t="n">
        <v>0</v>
      </c>
      <c r="Q14" s="21" t="n">
        <v>0.0051244309786134</v>
      </c>
      <c r="R14" s="21" t="n">
        <v>0.0124082089505658</v>
      </c>
      <c r="S14" s="21" t="n">
        <v>0</v>
      </c>
      <c r="T14" s="21" t="n">
        <v>0</v>
      </c>
      <c r="U14" s="21" t="n">
        <v>0</v>
      </c>
      <c r="V14" s="21" t="n">
        <v>0.0137273916863759</v>
      </c>
      <c r="W14" s="21" t="n">
        <v>0.0170711217769525</v>
      </c>
      <c r="X14" s="21" t="n">
        <v>0.00908776276950595</v>
      </c>
      <c r="Y14" s="21" t="n">
        <v>0</v>
      </c>
      <c r="Z14" s="21"/>
      <c r="AA14" s="21" t="n">
        <v>0.00537006851904675</v>
      </c>
      <c r="AB14" s="21" t="n">
        <v>0.00733691852926827</v>
      </c>
      <c r="AC14" s="21" t="n">
        <v>0.00714726647069443</v>
      </c>
      <c r="AD14" s="21" t="n">
        <v>0.00528709294822571</v>
      </c>
      <c r="AE14" s="21"/>
      <c r="AF14" s="21" t="n">
        <v>0.0256693681258141</v>
      </c>
      <c r="AG14" s="21" t="n">
        <v>0.00247938781522403</v>
      </c>
      <c r="AH14" s="21" t="n">
        <v>0</v>
      </c>
      <c r="AI14" s="21" t="n">
        <v>0</v>
      </c>
      <c r="AJ14" s="21" t="n">
        <v>0.0734853285144536</v>
      </c>
      <c r="AK14" s="21" t="n">
        <v>0.0167577871918579</v>
      </c>
      <c r="AL14" s="21" t="n">
        <v>0.00757790021502386</v>
      </c>
      <c r="AM14" s="21" t="n">
        <v>0</v>
      </c>
      <c r="AN14" s="21" t="n">
        <v>0</v>
      </c>
      <c r="AO14" s="21" t="n">
        <v>0.0124178194687125</v>
      </c>
      <c r="AP14" s="21" t="n">
        <v>0</v>
      </c>
      <c r="AQ14" s="21" t="n">
        <v>0.00647804378468227</v>
      </c>
      <c r="AR14" s="21" t="n">
        <v>0</v>
      </c>
      <c r="AS14" s="21" t="n">
        <v>0</v>
      </c>
      <c r="AT14" s="21" t="n">
        <v>0</v>
      </c>
      <c r="AU14" s="21" t="n">
        <v>0</v>
      </c>
      <c r="AV14" s="21" t="n">
        <v>0</v>
      </c>
      <c r="AW14" s="21" t="n">
        <v>0</v>
      </c>
      <c r="AX14" s="21" t="n">
        <v>0</v>
      </c>
    </row>
    <row r="15">
      <c r="B15" s="18"/>
    </row>
    <row r="16">
      <c r="B16" t="s">
        <v>80</v>
      </c>
    </row>
    <row r="17">
      <c r="B17" t="s">
        <v>81</v>
      </c>
    </row>
    <row r="19">
      <c r="B19" s="9" t="str">
        <f>=HYPERLINK("#'Contents'!A1", "Return to Contents")</f>
      </c>
    </row>
  </sheetData>
  <mergeCells count="6">
    <mergeCell ref="D5:I5"/>
    <mergeCell ref="K5:L5"/>
    <mergeCell ref="N5:Y5"/>
    <mergeCell ref="AA5:AD5"/>
    <mergeCell ref="AF5:AX5"/>
    <mergeCell ref="D2:AU2"/>
  </mergeCells>
  <pageMargins left="0.7" right="0.7" top="0.75" bottom="0.75" header="0.3" footer="0.3"/>
  <pageSetup paperSize="9" orientation="portrait" horizontalDpi="300" verticalDpi="300" r:id="rId2"/>
  <drawing r:id="rId1"/>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10.71" hidden="0" customWidth="1"/>
    <col min="8" max="8" width="10.71" hidden="0" customWidth="1"/>
    <col min="9" max="9" width="10.71" hidden="0" customWidth="1"/>
    <col min="10" max="10" width="2.2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10.71" hidden="0" customWidth="1"/>
    <col min="19" max="19" width="10.71" hidden="0" customWidth="1"/>
    <col min="20" max="20" width="10.71" hidden="0" customWidth="1"/>
    <col min="21" max="21" width="10.71" hidden="0" customWidth="1"/>
    <col min="22" max="22" width="10.71" hidden="0" customWidth="1"/>
    <col min="23" max="23" width="10.71" hidden="0" customWidth="1"/>
    <col min="24" max="24" width="10.71" hidden="0" customWidth="1"/>
    <col min="25" max="25" width="10.71" hidden="0" customWidth="1"/>
    <col min="26" max="26" width="2.2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10.71" hidden="0" customWidth="1"/>
    <col min="34" max="34" width="10.71" hidden="0" customWidth="1"/>
    <col min="35" max="35" width="10.7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10.71" hidden="0" customWidth="1"/>
    <col min="44" max="44" width="10.71" hidden="0" customWidth="1"/>
    <col min="45" max="45" width="10.71" hidden="0" customWidth="1"/>
    <col min="46" max="46" width="10.71" hidden="0" customWidth="1"/>
    <col min="47" max="47" width="10.71" hidden="0" customWidth="1"/>
    <col min="48" max="48" width="10.71" hidden="0" customWidth="1"/>
    <col min="49" max="49" width="10.71" hidden="0" customWidth="1"/>
    <col min="50" max="50" width="10.71" hidden="0" customWidth="1"/>
    <col min="51" max="51" width="2.21" hidden="0" customWidth="1"/>
  </cols>
  <sheetData>
    <row r="2" ht="40" customHeight="1">
      <c r="D2" s="16" t="s">
        <v>152</v>
      </c>
    </row>
    <row r="5" ht="30" customHeight="1">
      <c r="B5" s="17"/>
      <c r="C5" s="17"/>
      <c r="D5" s="17" t="s">
        <v>62</v>
      </c>
      <c r="E5" s="17"/>
      <c r="F5" s="17"/>
      <c r="G5" s="17"/>
      <c r="H5" s="17"/>
      <c r="I5" s="17"/>
      <c r="J5" s="17"/>
      <c r="K5" s="17" t="s">
        <v>63</v>
      </c>
      <c r="L5" s="17"/>
      <c r="M5" s="17"/>
      <c r="N5" s="17" t="s">
        <v>64</v>
      </c>
      <c r="O5" s="17"/>
      <c r="P5" s="17"/>
      <c r="Q5" s="17"/>
      <c r="R5" s="17"/>
      <c r="S5" s="17"/>
      <c r="T5" s="17"/>
      <c r="U5" s="17"/>
      <c r="V5" s="17"/>
      <c r="W5" s="17"/>
      <c r="X5" s="17"/>
      <c r="Y5" s="17"/>
      <c r="Z5" s="17"/>
      <c r="AA5" s="17" t="s">
        <v>65</v>
      </c>
      <c r="AB5" s="17"/>
      <c r="AC5" s="17"/>
      <c r="AD5" s="17"/>
      <c r="AE5" s="17"/>
      <c r="AF5" s="17" t="s">
        <v>66</v>
      </c>
      <c r="AG5" s="17"/>
      <c r="AH5" s="17"/>
      <c r="AI5" s="17"/>
      <c r="AJ5" s="17"/>
      <c r="AK5" s="17"/>
      <c r="AL5" s="17"/>
      <c r="AM5" s="17"/>
      <c r="AN5" s="17"/>
      <c r="AO5" s="17"/>
      <c r="AP5" s="17"/>
      <c r="AQ5" s="17"/>
      <c r="AR5" s="17"/>
      <c r="AS5" s="17"/>
      <c r="AT5" s="17"/>
      <c r="AU5" s="17"/>
      <c r="AV5" s="17"/>
      <c r="AW5" s="17"/>
      <c r="AX5" s="17"/>
    </row>
    <row r="6">
      <c r="B6" t="s">
        <v>15</v>
      </c>
      <c r="C6" s="10" t="s">
        <v>16</v>
      </c>
      <c r="D6" s="13" t="s">
        <v>17</v>
      </c>
      <c r="E6" s="13" t="s">
        <v>18</v>
      </c>
      <c r="F6" s="13" t="s">
        <v>19</v>
      </c>
      <c r="G6" s="13" t="s">
        <v>20</v>
      </c>
      <c r="H6" s="13" t="s">
        <v>21</v>
      </c>
      <c r="I6" s="13" t="s">
        <v>22</v>
      </c>
      <c r="K6" s="13" t="s">
        <v>25</v>
      </c>
      <c r="L6" s="13" t="s">
        <v>26</v>
      </c>
      <c r="N6" s="13" t="s">
        <v>27</v>
      </c>
      <c r="O6" s="13" t="s">
        <v>28</v>
      </c>
      <c r="P6" s="13" t="s">
        <v>29</v>
      </c>
      <c r="Q6" s="13" t="s">
        <v>30</v>
      </c>
      <c r="R6" s="13" t="s">
        <v>31</v>
      </c>
      <c r="S6" s="13" t="s">
        <v>32</v>
      </c>
      <c r="T6" s="13" t="s">
        <v>33</v>
      </c>
      <c r="U6" s="13" t="s">
        <v>34</v>
      </c>
      <c r="V6" s="13" t="s">
        <v>35</v>
      </c>
      <c r="W6" s="13" t="s">
        <v>36</v>
      </c>
      <c r="X6" s="13" t="s">
        <v>37</v>
      </c>
      <c r="Y6" s="13" t="s">
        <v>38</v>
      </c>
      <c r="AA6" s="13" t="s">
        <v>39</v>
      </c>
      <c r="AB6" s="13" t="s">
        <v>40</v>
      </c>
      <c r="AC6" s="13" t="s">
        <v>41</v>
      </c>
      <c r="AD6" s="13" t="s">
        <v>42</v>
      </c>
      <c r="AF6" s="13" t="s">
        <v>43</v>
      </c>
      <c r="AG6" s="13" t="s">
        <v>44</v>
      </c>
      <c r="AH6" s="13" t="s">
        <v>45</v>
      </c>
      <c r="AI6" s="13" t="s">
        <v>46</v>
      </c>
      <c r="AJ6" s="13" t="s">
        <v>47</v>
      </c>
      <c r="AK6" s="13" t="s">
        <v>48</v>
      </c>
      <c r="AL6" s="13" t="s">
        <v>49</v>
      </c>
      <c r="AM6" s="13" t="s">
        <v>50</v>
      </c>
      <c r="AN6" s="13" t="s">
        <v>51</v>
      </c>
      <c r="AO6" s="13" t="s">
        <v>52</v>
      </c>
      <c r="AP6" s="13" t="s">
        <v>53</v>
      </c>
      <c r="AQ6" s="13" t="s">
        <v>54</v>
      </c>
      <c r="AR6" s="13" t="s">
        <v>55</v>
      </c>
      <c r="AS6" s="13" t="s">
        <v>56</v>
      </c>
      <c r="AT6" s="13" t="s">
        <v>57</v>
      </c>
      <c r="AU6" s="13" t="s">
        <v>58</v>
      </c>
      <c r="AV6" s="13" t="s">
        <v>59</v>
      </c>
      <c r="AW6" s="13" t="s">
        <v>60</v>
      </c>
      <c r="AX6" s="13" t="s">
        <v>61</v>
      </c>
    </row>
    <row r="7" ht="30" customHeight="1">
      <c r="B7" s="11" t="s">
        <v>23</v>
      </c>
      <c r="C7" s="11" t="n">
        <v>2053</v>
      </c>
      <c r="D7" s="11" t="n">
        <v>282</v>
      </c>
      <c r="E7" s="11" t="n">
        <v>347</v>
      </c>
      <c r="F7" s="11" t="n">
        <v>347</v>
      </c>
      <c r="G7" s="11" t="n">
        <v>347</v>
      </c>
      <c r="H7" s="11" t="n">
        <v>295</v>
      </c>
      <c r="I7" s="11" t="n">
        <v>435</v>
      </c>
      <c r="J7" s="11"/>
      <c r="K7" s="11" t="n">
        <v>1018</v>
      </c>
      <c r="L7" s="11" t="n">
        <v>1034</v>
      </c>
      <c r="M7" s="11"/>
      <c r="N7" s="11" t="n">
        <v>284</v>
      </c>
      <c r="O7" s="11" t="n">
        <v>278</v>
      </c>
      <c r="P7" s="11" t="n">
        <v>169</v>
      </c>
      <c r="Q7" s="11" t="n">
        <v>188</v>
      </c>
      <c r="R7" s="11" t="n">
        <v>160</v>
      </c>
      <c r="S7" s="11" t="n">
        <v>187</v>
      </c>
      <c r="T7" s="11" t="n">
        <v>166</v>
      </c>
      <c r="U7" s="11" t="n">
        <v>87</v>
      </c>
      <c r="V7" s="11" t="n">
        <v>211</v>
      </c>
      <c r="W7" s="11" t="n">
        <v>174</v>
      </c>
      <c r="X7" s="11" t="n">
        <v>98</v>
      </c>
      <c r="Y7" s="11" t="n">
        <v>51</v>
      </c>
      <c r="Z7" s="11"/>
      <c r="AA7" s="11" t="n">
        <v>570</v>
      </c>
      <c r="AB7" s="11" t="n">
        <v>547</v>
      </c>
      <c r="AC7" s="11" t="n">
        <v>406</v>
      </c>
      <c r="AD7" s="11" t="n">
        <v>517</v>
      </c>
      <c r="AE7" s="11"/>
      <c r="AF7" s="11" t="n">
        <v>148</v>
      </c>
      <c r="AG7" s="11" t="n">
        <v>872</v>
      </c>
      <c r="AH7" s="11" t="n">
        <v>132</v>
      </c>
      <c r="AI7" s="11" t="n">
        <v>108</v>
      </c>
      <c r="AJ7" s="11" t="n">
        <v>65</v>
      </c>
      <c r="AK7" s="11" t="n">
        <v>65</v>
      </c>
      <c r="AL7" s="11" t="n">
        <v>139</v>
      </c>
      <c r="AM7" s="11" t="n">
        <v>2</v>
      </c>
      <c r="AN7" s="11" t="n">
        <v>139</v>
      </c>
      <c r="AO7" s="11" t="n">
        <v>159</v>
      </c>
      <c r="AP7" s="11" t="n">
        <v>39</v>
      </c>
      <c r="AQ7" s="11" t="n">
        <v>148</v>
      </c>
      <c r="AR7" s="11" t="n">
        <v>10</v>
      </c>
      <c r="AS7" s="11" t="n">
        <v>10</v>
      </c>
      <c r="AT7" s="11" t="n">
        <v>3</v>
      </c>
      <c r="AU7" s="11" t="n">
        <v>2</v>
      </c>
      <c r="AV7" s="11" t="n">
        <v>5</v>
      </c>
      <c r="AW7" s="11" t="n">
        <v>3</v>
      </c>
      <c r="AX7" s="11" t="n">
        <v>4</v>
      </c>
    </row>
    <row r="8" ht="30" customHeight="1">
      <c r="B8" s="12" t="s">
        <v>24</v>
      </c>
      <c r="C8" s="12" t="n">
        <v>2053</v>
      </c>
      <c r="D8" s="12" t="n">
        <v>284</v>
      </c>
      <c r="E8" s="12" t="n">
        <v>350</v>
      </c>
      <c r="F8" s="12" t="n">
        <v>349</v>
      </c>
      <c r="G8" s="12" t="n">
        <v>350</v>
      </c>
      <c r="H8" s="12" t="n">
        <v>289</v>
      </c>
      <c r="I8" s="12" t="n">
        <v>431</v>
      </c>
      <c r="J8" s="12"/>
      <c r="K8" s="12" t="n">
        <v>1013</v>
      </c>
      <c r="L8" s="12" t="n">
        <v>1039</v>
      </c>
      <c r="M8" s="12"/>
      <c r="N8" s="12" t="n">
        <v>287</v>
      </c>
      <c r="O8" s="12" t="n">
        <v>267</v>
      </c>
      <c r="P8" s="12" t="n">
        <v>164</v>
      </c>
      <c r="Q8" s="12" t="n">
        <v>185</v>
      </c>
      <c r="R8" s="12" t="n">
        <v>144</v>
      </c>
      <c r="S8" s="12" t="n">
        <v>185</v>
      </c>
      <c r="T8" s="12" t="n">
        <v>164</v>
      </c>
      <c r="U8" s="12" t="n">
        <v>82</v>
      </c>
      <c r="V8" s="12" t="n">
        <v>226</v>
      </c>
      <c r="W8" s="12" t="n">
        <v>185</v>
      </c>
      <c r="X8" s="12" t="n">
        <v>103</v>
      </c>
      <c r="Y8" s="12" t="n">
        <v>61</v>
      </c>
      <c r="Z8" s="12"/>
      <c r="AA8" s="12" t="n">
        <v>551</v>
      </c>
      <c r="AB8" s="12" t="n">
        <v>530</v>
      </c>
      <c r="AC8" s="12" t="n">
        <v>449</v>
      </c>
      <c r="AD8" s="12" t="n">
        <v>510</v>
      </c>
      <c r="AE8" s="12"/>
      <c r="AF8" s="12" t="n">
        <v>150</v>
      </c>
      <c r="AG8" s="12" t="n">
        <v>866</v>
      </c>
      <c r="AH8" s="12" t="n">
        <v>133</v>
      </c>
      <c r="AI8" s="12" t="n">
        <v>107</v>
      </c>
      <c r="AJ8" s="12" t="n">
        <v>66</v>
      </c>
      <c r="AK8" s="12" t="n">
        <v>64</v>
      </c>
      <c r="AL8" s="12" t="n">
        <v>140</v>
      </c>
      <c r="AM8" s="12" t="n">
        <v>2</v>
      </c>
      <c r="AN8" s="12" t="n">
        <v>140</v>
      </c>
      <c r="AO8" s="12" t="n">
        <v>160</v>
      </c>
      <c r="AP8" s="12" t="n">
        <v>39</v>
      </c>
      <c r="AQ8" s="12" t="n">
        <v>149</v>
      </c>
      <c r="AR8" s="12" t="n">
        <v>10</v>
      </c>
      <c r="AS8" s="12" t="n">
        <v>11</v>
      </c>
      <c r="AT8" s="12" t="n">
        <v>3</v>
      </c>
      <c r="AU8" s="12" t="n">
        <v>2</v>
      </c>
      <c r="AV8" s="12" t="n">
        <v>5</v>
      </c>
      <c r="AW8" s="12" t="n">
        <v>3</v>
      </c>
      <c r="AX8" s="12" t="n">
        <v>3</v>
      </c>
    </row>
    <row r="9">
      <c r="B9" s="20" t="s">
        <v>132</v>
      </c>
      <c r="C9" s="19" t="n">
        <v>0.0922613674813752</v>
      </c>
      <c r="D9" s="19" t="n">
        <v>0.0859369022917133</v>
      </c>
      <c r="E9" s="19" t="n">
        <v>0.0776537940328812</v>
      </c>
      <c r="F9" s="19" t="n">
        <v>0.0708099025094229</v>
      </c>
      <c r="G9" s="19" t="n">
        <v>0.118400161045174</v>
      </c>
      <c r="H9" s="19" t="n">
        <v>0.119908858863383</v>
      </c>
      <c r="I9" s="19" t="n">
        <v>0.0859049426026866</v>
      </c>
      <c r="J9" s="19"/>
      <c r="K9" s="19" t="n">
        <v>0.0948173975870248</v>
      </c>
      <c r="L9" s="19" t="n">
        <v>0.0898580064440341</v>
      </c>
      <c r="M9" s="19"/>
      <c r="N9" s="19" t="n">
        <v>0.0787893548959776</v>
      </c>
      <c r="O9" s="19" t="n">
        <v>0.135169939258539</v>
      </c>
      <c r="P9" s="19" t="n">
        <v>0.0700061831247939</v>
      </c>
      <c r="Q9" s="19" t="n">
        <v>0.0835022877265689</v>
      </c>
      <c r="R9" s="19" t="n">
        <v>0.111556057696266</v>
      </c>
      <c r="S9" s="19" t="n">
        <v>0.0643642866296532</v>
      </c>
      <c r="T9" s="19" t="n">
        <v>0.109095191907799</v>
      </c>
      <c r="U9" s="19" t="n">
        <v>0.0584872527786569</v>
      </c>
      <c r="V9" s="19" t="n">
        <v>0.108041561610247</v>
      </c>
      <c r="W9" s="19" t="n">
        <v>0.073666968707336</v>
      </c>
      <c r="X9" s="19" t="n">
        <v>0.100539078515891</v>
      </c>
      <c r="Y9" s="19" t="n">
        <v>0.0773926851556424</v>
      </c>
      <c r="Z9" s="19"/>
      <c r="AA9" s="19" t="n">
        <v>0.0907839067752332</v>
      </c>
      <c r="AB9" s="19" t="n">
        <v>0.0841461764972718</v>
      </c>
      <c r="AC9" s="19" t="n">
        <v>0.0871983508803379</v>
      </c>
      <c r="AD9" s="19" t="n">
        <v>0.109100238661341</v>
      </c>
      <c r="AE9" s="19"/>
      <c r="AF9" s="19" t="n">
        <v>0.0750814622029926</v>
      </c>
      <c r="AG9" s="19" t="n">
        <v>0.0984666628901118</v>
      </c>
      <c r="AH9" s="19" t="n">
        <v>0.059864688932819</v>
      </c>
      <c r="AI9" s="19" t="n">
        <v>0.0446517450665468</v>
      </c>
      <c r="AJ9" s="19" t="n">
        <v>0.0911489908695969</v>
      </c>
      <c r="AK9" s="19" t="n">
        <v>0.136918789888762</v>
      </c>
      <c r="AL9" s="19" t="n">
        <v>0.0770323362052748</v>
      </c>
      <c r="AM9" s="19" t="n">
        <v>0</v>
      </c>
      <c r="AN9" s="19" t="n">
        <v>0.0807443190328666</v>
      </c>
      <c r="AO9" s="19" t="n">
        <v>0.134728506928563</v>
      </c>
      <c r="AP9" s="19" t="n">
        <v>0</v>
      </c>
      <c r="AQ9" s="19" t="n">
        <v>0.127757093694131</v>
      </c>
      <c r="AR9" s="19" t="n">
        <v>0.104221929479858</v>
      </c>
      <c r="AS9" s="19" t="n">
        <v>0</v>
      </c>
      <c r="AT9" s="19" t="n">
        <v>0</v>
      </c>
      <c r="AU9" s="19" t="n">
        <v>0</v>
      </c>
      <c r="AV9" s="19" t="n">
        <v>0</v>
      </c>
      <c r="AW9" s="19" t="n">
        <v>0</v>
      </c>
      <c r="AX9" s="19" t="n">
        <v>0.498462815928417</v>
      </c>
    </row>
    <row r="10">
      <c r="B10" s="20" t="s">
        <v>133</v>
      </c>
      <c r="C10" s="19" t="n">
        <v>0.180457557417251</v>
      </c>
      <c r="D10" s="19" t="n">
        <v>0.171691986434106</v>
      </c>
      <c r="E10" s="19" t="n">
        <v>0.177881610209928</v>
      </c>
      <c r="F10" s="19" t="n">
        <v>0.181934099687281</v>
      </c>
      <c r="G10" s="19" t="n">
        <v>0.186478810491204</v>
      </c>
      <c r="H10" s="19" t="n">
        <v>0.234777412197254</v>
      </c>
      <c r="I10" s="19" t="n">
        <v>0.145815206305921</v>
      </c>
      <c r="J10" s="19"/>
      <c r="K10" s="19" t="n">
        <v>0.183412707202414</v>
      </c>
      <c r="L10" s="19" t="n">
        <v>0.176787087703724</v>
      </c>
      <c r="M10" s="19"/>
      <c r="N10" s="19" t="n">
        <v>0.149128933675838</v>
      </c>
      <c r="O10" s="19" t="n">
        <v>0.165690360326149</v>
      </c>
      <c r="P10" s="19" t="n">
        <v>0.232542895608774</v>
      </c>
      <c r="Q10" s="19" t="n">
        <v>0.148900674777214</v>
      </c>
      <c r="R10" s="19" t="n">
        <v>0.162169662242096</v>
      </c>
      <c r="S10" s="19" t="n">
        <v>0.185180137177552</v>
      </c>
      <c r="T10" s="19" t="n">
        <v>0.20180430005121</v>
      </c>
      <c r="U10" s="19" t="n">
        <v>0.192728916690904</v>
      </c>
      <c r="V10" s="19" t="n">
        <v>0.22385931485808</v>
      </c>
      <c r="W10" s="19" t="n">
        <v>0.176308707110449</v>
      </c>
      <c r="X10" s="19" t="n">
        <v>0.213134802284634</v>
      </c>
      <c r="Y10" s="19" t="n">
        <v>0.0997361171316861</v>
      </c>
      <c r="Z10" s="19"/>
      <c r="AA10" s="19" t="n">
        <v>0.163253581424179</v>
      </c>
      <c r="AB10" s="19" t="n">
        <v>0.196335325017579</v>
      </c>
      <c r="AC10" s="19" t="n">
        <v>0.169682680777339</v>
      </c>
      <c r="AD10" s="19" t="n">
        <v>0.192819520520794</v>
      </c>
      <c r="AE10" s="19"/>
      <c r="AF10" s="19" t="n">
        <v>0.219983491619421</v>
      </c>
      <c r="AG10" s="19" t="n">
        <v>0.191475592936071</v>
      </c>
      <c r="AH10" s="19" t="n">
        <v>0.193579598478499</v>
      </c>
      <c r="AI10" s="19" t="n">
        <v>0.154273967276975</v>
      </c>
      <c r="AJ10" s="19" t="n">
        <v>0.116958819244965</v>
      </c>
      <c r="AK10" s="19" t="n">
        <v>0.167479978029939</v>
      </c>
      <c r="AL10" s="19" t="n">
        <v>0.173817415208668</v>
      </c>
      <c r="AM10" s="19" t="n">
        <v>0</v>
      </c>
      <c r="AN10" s="19" t="n">
        <v>0.190765484185716</v>
      </c>
      <c r="AO10" s="19" t="n">
        <v>0.158985127914378</v>
      </c>
      <c r="AP10" s="19" t="n">
        <v>0.18293867303771</v>
      </c>
      <c r="AQ10" s="19" t="n">
        <v>0.157061090320985</v>
      </c>
      <c r="AR10" s="19" t="n">
        <v>0.198437255298282</v>
      </c>
      <c r="AS10" s="19" t="n">
        <v>0.108831880209197</v>
      </c>
      <c r="AT10" s="19" t="n">
        <v>0.296096190633258</v>
      </c>
      <c r="AU10" s="19" t="n">
        <v>0</v>
      </c>
      <c r="AV10" s="19" t="n">
        <v>0</v>
      </c>
      <c r="AW10" s="19" t="n">
        <v>0</v>
      </c>
      <c r="AX10" s="19" t="n">
        <v>0</v>
      </c>
    </row>
    <row r="11">
      <c r="B11" s="20" t="s">
        <v>134</v>
      </c>
      <c r="C11" s="19" t="n">
        <v>0.228184847768369</v>
      </c>
      <c r="D11" s="19" t="n">
        <v>0.20622966584478</v>
      </c>
      <c r="E11" s="19" t="n">
        <v>0.207027452855628</v>
      </c>
      <c r="F11" s="19" t="n">
        <v>0.233497919902847</v>
      </c>
      <c r="G11" s="19" t="n">
        <v>0.222388194840724</v>
      </c>
      <c r="H11" s="19" t="n">
        <v>0.229327238276466</v>
      </c>
      <c r="I11" s="19" t="n">
        <v>0.259488572061904</v>
      </c>
      <c r="J11" s="19"/>
      <c r="K11" s="19" t="n">
        <v>0.232811553624271</v>
      </c>
      <c r="L11" s="19" t="n">
        <v>0.22389340044858</v>
      </c>
      <c r="M11" s="19"/>
      <c r="N11" s="19" t="n">
        <v>0.223280388469465</v>
      </c>
      <c r="O11" s="19" t="n">
        <v>0.196751058317636</v>
      </c>
      <c r="P11" s="19" t="n">
        <v>0.178429857076788</v>
      </c>
      <c r="Q11" s="19" t="n">
        <v>0.219316693257104</v>
      </c>
      <c r="R11" s="19" t="n">
        <v>0.230981467829447</v>
      </c>
      <c r="S11" s="19" t="n">
        <v>0.249118900380405</v>
      </c>
      <c r="T11" s="19" t="n">
        <v>0.258505883752587</v>
      </c>
      <c r="U11" s="19" t="n">
        <v>0.244180046214657</v>
      </c>
      <c r="V11" s="19" t="n">
        <v>0.227674715422579</v>
      </c>
      <c r="W11" s="19" t="n">
        <v>0.276476931220229</v>
      </c>
      <c r="X11" s="19" t="n">
        <v>0.242781941541741</v>
      </c>
      <c r="Y11" s="19" t="n">
        <v>0.207171774734093</v>
      </c>
      <c r="Z11" s="19"/>
      <c r="AA11" s="19" t="n">
        <v>0.193519136483109</v>
      </c>
      <c r="AB11" s="19" t="n">
        <v>0.226563455770112</v>
      </c>
      <c r="AC11" s="19" t="n">
        <v>0.236360550429664</v>
      </c>
      <c r="AD11" s="19" t="n">
        <v>0.259977218697744</v>
      </c>
      <c r="AE11" s="19"/>
      <c r="AF11" s="19" t="n">
        <v>0.232758825595146</v>
      </c>
      <c r="AG11" s="19" t="n">
        <v>0.241064607118878</v>
      </c>
      <c r="AH11" s="19" t="n">
        <v>0.228223323526759</v>
      </c>
      <c r="AI11" s="19" t="n">
        <v>0.196715942294831</v>
      </c>
      <c r="AJ11" s="19" t="n">
        <v>0.308571475664065</v>
      </c>
      <c r="AK11" s="19" t="n">
        <v>0.212475053059165</v>
      </c>
      <c r="AL11" s="19" t="n">
        <v>0.127987433169203</v>
      </c>
      <c r="AM11" s="19" t="n">
        <v>0</v>
      </c>
      <c r="AN11" s="19" t="n">
        <v>0.175521032771492</v>
      </c>
      <c r="AO11" s="19" t="n">
        <v>0.255774987933474</v>
      </c>
      <c r="AP11" s="19" t="n">
        <v>0.128107967048441</v>
      </c>
      <c r="AQ11" s="19" t="n">
        <v>0.295846150871997</v>
      </c>
      <c r="AR11" s="19" t="n">
        <v>0.187053884305722</v>
      </c>
      <c r="AS11" s="19" t="n">
        <v>0.0877207170025964</v>
      </c>
      <c r="AT11" s="19" t="n">
        <v>0.703903809366742</v>
      </c>
      <c r="AU11" s="19" t="n">
        <v>0.495619982425437</v>
      </c>
      <c r="AV11" s="19" t="n">
        <v>0.21984154809506</v>
      </c>
      <c r="AW11" s="19" t="n">
        <v>0</v>
      </c>
      <c r="AX11" s="19" t="n">
        <v>0</v>
      </c>
    </row>
    <row r="12">
      <c r="B12" s="20" t="s">
        <v>135</v>
      </c>
      <c r="C12" s="19" t="n">
        <v>0.341700385129339</v>
      </c>
      <c r="D12" s="19" t="n">
        <v>0.328687464896581</v>
      </c>
      <c r="E12" s="19" t="n">
        <v>0.352016003869876</v>
      </c>
      <c r="F12" s="19" t="n">
        <v>0.350344715063757</v>
      </c>
      <c r="G12" s="19" t="n">
        <v>0.346732414082917</v>
      </c>
      <c r="H12" s="19" t="n">
        <v>0.29628474159543</v>
      </c>
      <c r="I12" s="19" t="n">
        <v>0.361265177766229</v>
      </c>
      <c r="J12" s="19"/>
      <c r="K12" s="19" t="n">
        <v>0.343450850214162</v>
      </c>
      <c r="L12" s="19" t="n">
        <v>0.340322650957254</v>
      </c>
      <c r="M12" s="19"/>
      <c r="N12" s="19" t="n">
        <v>0.31328659425856</v>
      </c>
      <c r="O12" s="19" t="n">
        <v>0.383168527340619</v>
      </c>
      <c r="P12" s="19" t="n">
        <v>0.38906606268332</v>
      </c>
      <c r="Q12" s="19" t="n">
        <v>0.416853270632133</v>
      </c>
      <c r="R12" s="19" t="n">
        <v>0.309732755440834</v>
      </c>
      <c r="S12" s="19" t="n">
        <v>0.302278144761776</v>
      </c>
      <c r="T12" s="19" t="n">
        <v>0.332403537411145</v>
      </c>
      <c r="U12" s="19" t="n">
        <v>0.332067280031427</v>
      </c>
      <c r="V12" s="19" t="n">
        <v>0.314543554284782</v>
      </c>
      <c r="W12" s="19" t="n">
        <v>0.305252665078054</v>
      </c>
      <c r="X12" s="19" t="n">
        <v>0.298223589482224</v>
      </c>
      <c r="Y12" s="19" t="n">
        <v>0.456146975956129</v>
      </c>
      <c r="Z12" s="19"/>
      <c r="AA12" s="19" t="n">
        <v>0.361044261673312</v>
      </c>
      <c r="AB12" s="19" t="n">
        <v>0.342396139319971</v>
      </c>
      <c r="AC12" s="19" t="n">
        <v>0.368005963477945</v>
      </c>
      <c r="AD12" s="19" t="n">
        <v>0.299850078998315</v>
      </c>
      <c r="AE12" s="19"/>
      <c r="AF12" s="19" t="n">
        <v>0.284271438991047</v>
      </c>
      <c r="AG12" s="19" t="n">
        <v>0.342859722767907</v>
      </c>
      <c r="AH12" s="19" t="n">
        <v>0.39308951387446</v>
      </c>
      <c r="AI12" s="19" t="n">
        <v>0.358069091400924</v>
      </c>
      <c r="AJ12" s="19" t="n">
        <v>0.33808571929716</v>
      </c>
      <c r="AK12" s="19" t="n">
        <v>0.308460867388627</v>
      </c>
      <c r="AL12" s="19" t="n">
        <v>0.39331371142415</v>
      </c>
      <c r="AM12" s="19" t="n">
        <v>1</v>
      </c>
      <c r="AN12" s="19" t="n">
        <v>0.353671273345319</v>
      </c>
      <c r="AO12" s="19" t="n">
        <v>0.300978328505086</v>
      </c>
      <c r="AP12" s="19" t="n">
        <v>0.405224523087599</v>
      </c>
      <c r="AQ12" s="19" t="n">
        <v>0.285524362356169</v>
      </c>
      <c r="AR12" s="19" t="n">
        <v>0.420044266057284</v>
      </c>
      <c r="AS12" s="19" t="n">
        <v>0.493416738403403</v>
      </c>
      <c r="AT12" s="19" t="n">
        <v>0</v>
      </c>
      <c r="AU12" s="19" t="n">
        <v>0.504380017574563</v>
      </c>
      <c r="AV12" s="19" t="n">
        <v>0.583057795492095</v>
      </c>
      <c r="AW12" s="19" t="n">
        <v>0.618526042532819</v>
      </c>
      <c r="AX12" s="19" t="n">
        <v>0.259244151683178</v>
      </c>
    </row>
    <row r="13">
      <c r="B13" s="20" t="s">
        <v>136</v>
      </c>
      <c r="C13" s="19" t="n">
        <v>0.146988371267029</v>
      </c>
      <c r="D13" s="19" t="n">
        <v>0.172210681288015</v>
      </c>
      <c r="E13" s="19" t="n">
        <v>0.170622733262084</v>
      </c>
      <c r="F13" s="19" t="n">
        <v>0.154526242260398</v>
      </c>
      <c r="G13" s="19" t="n">
        <v>0.123582712263225</v>
      </c>
      <c r="H13" s="19" t="n">
        <v>0.111998393655032</v>
      </c>
      <c r="I13" s="19" t="n">
        <v>0.147526101263259</v>
      </c>
      <c r="J13" s="19"/>
      <c r="K13" s="19" t="n">
        <v>0.135457808416545</v>
      </c>
      <c r="L13" s="19" t="n">
        <v>0.158372509554251</v>
      </c>
      <c r="M13" s="19"/>
      <c r="N13" s="19" t="n">
        <v>0.213990840370694</v>
      </c>
      <c r="O13" s="19" t="n">
        <v>0.108993459086346</v>
      </c>
      <c r="P13" s="19" t="n">
        <v>0.11814353538142</v>
      </c>
      <c r="Q13" s="19" t="n">
        <v>0.13142707360698</v>
      </c>
      <c r="R13" s="19" t="n">
        <v>0.178681842373082</v>
      </c>
      <c r="S13" s="19" t="n">
        <v>0.194359898259984</v>
      </c>
      <c r="T13" s="19" t="n">
        <v>0.0981910868772593</v>
      </c>
      <c r="U13" s="19" t="n">
        <v>0.135372159879609</v>
      </c>
      <c r="V13" s="19" t="n">
        <v>0.116016955432697</v>
      </c>
      <c r="W13" s="19" t="n">
        <v>0.168294727883932</v>
      </c>
      <c r="X13" s="19" t="n">
        <v>0.12476319991719</v>
      </c>
      <c r="Y13" s="19" t="n">
        <v>0.138764972140478</v>
      </c>
      <c r="Z13" s="19"/>
      <c r="AA13" s="19" t="n">
        <v>0.189670758581579</v>
      </c>
      <c r="AB13" s="19" t="n">
        <v>0.139598920139178</v>
      </c>
      <c r="AC13" s="19" t="n">
        <v>0.124218995859983</v>
      </c>
      <c r="AD13" s="19" t="n">
        <v>0.124488553828806</v>
      </c>
      <c r="AE13" s="19"/>
      <c r="AF13" s="19" t="n">
        <v>0.167544694267055</v>
      </c>
      <c r="AG13" s="19" t="n">
        <v>0.123690535519501</v>
      </c>
      <c r="AH13" s="19" t="n">
        <v>0.125242875187464</v>
      </c>
      <c r="AI13" s="19" t="n">
        <v>0.235990995597415</v>
      </c>
      <c r="AJ13" s="19" t="n">
        <v>0.113722378461919</v>
      </c>
      <c r="AK13" s="19" t="n">
        <v>0.174665311633506</v>
      </c>
      <c r="AL13" s="19" t="n">
        <v>0.199296112452512</v>
      </c>
      <c r="AM13" s="19" t="n">
        <v>0</v>
      </c>
      <c r="AN13" s="19" t="n">
        <v>0.190955161165909</v>
      </c>
      <c r="AO13" s="19" t="n">
        <v>0.124765708927255</v>
      </c>
      <c r="AP13" s="19" t="n">
        <v>0.257764943791254</v>
      </c>
      <c r="AQ13" s="19" t="n">
        <v>0.11439067418899</v>
      </c>
      <c r="AR13" s="19" t="n">
        <v>0.0902426648588534</v>
      </c>
      <c r="AS13" s="19" t="n">
        <v>0.310030664384803</v>
      </c>
      <c r="AT13" s="19" t="n">
        <v>0</v>
      </c>
      <c r="AU13" s="19" t="n">
        <v>0</v>
      </c>
      <c r="AV13" s="19" t="n">
        <v>0.197100656412845</v>
      </c>
      <c r="AW13" s="19" t="n">
        <v>0.381473957467181</v>
      </c>
      <c r="AX13" s="19" t="n">
        <v>0.242293032388405</v>
      </c>
    </row>
    <row r="14">
      <c r="B14" s="20" t="s">
        <v>77</v>
      </c>
      <c r="C14" s="21" t="n">
        <v>0.010407470936637</v>
      </c>
      <c r="D14" s="21" t="n">
        <v>0.0352432992448051</v>
      </c>
      <c r="E14" s="21" t="n">
        <v>0.0147984057696033</v>
      </c>
      <c r="F14" s="21" t="n">
        <v>0.00888712057629393</v>
      </c>
      <c r="G14" s="21" t="n">
        <v>0.0024177072767557</v>
      </c>
      <c r="H14" s="21" t="n">
        <v>0.00770335541243502</v>
      </c>
      <c r="I14" s="21" t="n">
        <v>0</v>
      </c>
      <c r="J14" s="21"/>
      <c r="K14" s="21" t="n">
        <v>0.0100496829555825</v>
      </c>
      <c r="L14" s="21" t="n">
        <v>0.0107663448921567</v>
      </c>
      <c r="M14" s="21"/>
      <c r="N14" s="21" t="n">
        <v>0.0215238883294654</v>
      </c>
      <c r="O14" s="21" t="n">
        <v>0.0102266556707107</v>
      </c>
      <c r="P14" s="21" t="n">
        <v>0.0118114661249037</v>
      </c>
      <c r="Q14" s="21" t="n">
        <v>0</v>
      </c>
      <c r="R14" s="21" t="n">
        <v>0.0068782144182747</v>
      </c>
      <c r="S14" s="21" t="n">
        <v>0.00469863279063075</v>
      </c>
      <c r="T14" s="21" t="n">
        <v>0</v>
      </c>
      <c r="U14" s="21" t="n">
        <v>0.0371643444047461</v>
      </c>
      <c r="V14" s="21" t="n">
        <v>0.00986389839161484</v>
      </c>
      <c r="W14" s="21" t="n">
        <v>0</v>
      </c>
      <c r="X14" s="21" t="n">
        <v>0.0205573882583206</v>
      </c>
      <c r="Y14" s="21" t="n">
        <v>0.0207874748819711</v>
      </c>
      <c r="Z14" s="21"/>
      <c r="AA14" s="21" t="n">
        <v>0.00172835506258795</v>
      </c>
      <c r="AB14" s="21" t="n">
        <v>0.010959983255888</v>
      </c>
      <c r="AC14" s="21" t="n">
        <v>0.0145334585747303</v>
      </c>
      <c r="AD14" s="21" t="n">
        <v>0.0137643892929986</v>
      </c>
      <c r="AE14" s="21"/>
      <c r="AF14" s="21" t="n">
        <v>0.0203600873243378</v>
      </c>
      <c r="AG14" s="21" t="n">
        <v>0.00244287876753059</v>
      </c>
      <c r="AH14" s="21" t="n">
        <v>0</v>
      </c>
      <c r="AI14" s="21" t="n">
        <v>0.0102982583633089</v>
      </c>
      <c r="AJ14" s="21" t="n">
        <v>0.0315126164622947</v>
      </c>
      <c r="AK14" s="21" t="n">
        <v>0</v>
      </c>
      <c r="AL14" s="21" t="n">
        <v>0.0285529915401926</v>
      </c>
      <c r="AM14" s="21" t="n">
        <v>0</v>
      </c>
      <c r="AN14" s="21" t="n">
        <v>0.00834272949869766</v>
      </c>
      <c r="AO14" s="21" t="n">
        <v>0.0247673397912436</v>
      </c>
      <c r="AP14" s="21" t="n">
        <v>0.0259638930349957</v>
      </c>
      <c r="AQ14" s="21" t="n">
        <v>0.0194206285677294</v>
      </c>
      <c r="AR14" s="21" t="n">
        <v>0</v>
      </c>
      <c r="AS14" s="21" t="n">
        <v>0</v>
      </c>
      <c r="AT14" s="21" t="n">
        <v>0</v>
      </c>
      <c r="AU14" s="21" t="n">
        <v>0</v>
      </c>
      <c r="AV14" s="21" t="n">
        <v>0</v>
      </c>
      <c r="AW14" s="21" t="n">
        <v>0</v>
      </c>
      <c r="AX14" s="21" t="n">
        <v>0</v>
      </c>
    </row>
    <row r="15">
      <c r="B15" s="18"/>
    </row>
    <row r="16">
      <c r="B16" t="s">
        <v>80</v>
      </c>
    </row>
    <row r="17">
      <c r="B17" t="s">
        <v>81</v>
      </c>
    </row>
    <row r="19">
      <c r="B19" s="9" t="str">
        <f>=HYPERLINK("#'Contents'!A1", "Return to Contents")</f>
      </c>
    </row>
  </sheetData>
  <mergeCells count="6">
    <mergeCell ref="D5:I5"/>
    <mergeCell ref="K5:L5"/>
    <mergeCell ref="N5:Y5"/>
    <mergeCell ref="AA5:AD5"/>
    <mergeCell ref="AF5:AX5"/>
    <mergeCell ref="D2:AU2"/>
  </mergeCells>
  <pageMargins left="0.7" right="0.7" top="0.75" bottom="0.75" header="0.3" footer="0.3"/>
  <pageSetup paperSize="9" orientation="portrait" horizontalDpi="300" verticalDpi="300" r:id="rId2"/>
  <drawing r:id="rId1"/>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10.71" hidden="0" customWidth="1"/>
    <col min="8" max="8" width="10.71" hidden="0" customWidth="1"/>
    <col min="9" max="9" width="10.71" hidden="0" customWidth="1"/>
    <col min="10" max="10" width="2.2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10.71" hidden="0" customWidth="1"/>
    <col min="19" max="19" width="10.71" hidden="0" customWidth="1"/>
    <col min="20" max="20" width="10.71" hidden="0" customWidth="1"/>
    <col min="21" max="21" width="10.71" hidden="0" customWidth="1"/>
    <col min="22" max="22" width="10.71" hidden="0" customWidth="1"/>
    <col min="23" max="23" width="10.71" hidden="0" customWidth="1"/>
    <col min="24" max="24" width="10.71" hidden="0" customWidth="1"/>
    <col min="25" max="25" width="10.71" hidden="0" customWidth="1"/>
    <col min="26" max="26" width="2.2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10.71" hidden="0" customWidth="1"/>
    <col min="34" max="34" width="10.71" hidden="0" customWidth="1"/>
    <col min="35" max="35" width="10.7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10.71" hidden="0" customWidth="1"/>
    <col min="44" max="44" width="10.71" hidden="0" customWidth="1"/>
    <col min="45" max="45" width="10.71" hidden="0" customWidth="1"/>
    <col min="46" max="46" width="10.71" hidden="0" customWidth="1"/>
    <col min="47" max="47" width="10.71" hidden="0" customWidth="1"/>
    <col min="48" max="48" width="10.71" hidden="0" customWidth="1"/>
    <col min="49" max="49" width="10.71" hidden="0" customWidth="1"/>
    <col min="50" max="50" width="10.71" hidden="0" customWidth="1"/>
    <col min="51" max="51" width="2.21" hidden="0" customWidth="1"/>
  </cols>
  <sheetData>
    <row r="2" ht="40" customHeight="1">
      <c r="D2" s="16" t="s">
        <v>153</v>
      </c>
    </row>
    <row r="5" ht="30" customHeight="1">
      <c r="B5" s="17"/>
      <c r="C5" s="17"/>
      <c r="D5" s="17" t="s">
        <v>62</v>
      </c>
      <c r="E5" s="17"/>
      <c r="F5" s="17"/>
      <c r="G5" s="17"/>
      <c r="H5" s="17"/>
      <c r="I5" s="17"/>
      <c r="J5" s="17"/>
      <c r="K5" s="17" t="s">
        <v>63</v>
      </c>
      <c r="L5" s="17"/>
      <c r="M5" s="17"/>
      <c r="N5" s="17" t="s">
        <v>64</v>
      </c>
      <c r="O5" s="17"/>
      <c r="P5" s="17"/>
      <c r="Q5" s="17"/>
      <c r="R5" s="17"/>
      <c r="S5" s="17"/>
      <c r="T5" s="17"/>
      <c r="U5" s="17"/>
      <c r="V5" s="17"/>
      <c r="W5" s="17"/>
      <c r="X5" s="17"/>
      <c r="Y5" s="17"/>
      <c r="Z5" s="17"/>
      <c r="AA5" s="17" t="s">
        <v>65</v>
      </c>
      <c r="AB5" s="17"/>
      <c r="AC5" s="17"/>
      <c r="AD5" s="17"/>
      <c r="AE5" s="17"/>
      <c r="AF5" s="17" t="s">
        <v>66</v>
      </c>
      <c r="AG5" s="17"/>
      <c r="AH5" s="17"/>
      <c r="AI5" s="17"/>
      <c r="AJ5" s="17"/>
      <c r="AK5" s="17"/>
      <c r="AL5" s="17"/>
      <c r="AM5" s="17"/>
      <c r="AN5" s="17"/>
      <c r="AO5" s="17"/>
      <c r="AP5" s="17"/>
      <c r="AQ5" s="17"/>
      <c r="AR5" s="17"/>
      <c r="AS5" s="17"/>
      <c r="AT5" s="17"/>
      <c r="AU5" s="17"/>
      <c r="AV5" s="17"/>
      <c r="AW5" s="17"/>
      <c r="AX5" s="17"/>
    </row>
    <row r="6">
      <c r="B6" t="s">
        <v>15</v>
      </c>
      <c r="C6" s="10" t="s">
        <v>16</v>
      </c>
      <c r="D6" s="13" t="s">
        <v>17</v>
      </c>
      <c r="E6" s="13" t="s">
        <v>18</v>
      </c>
      <c r="F6" s="13" t="s">
        <v>19</v>
      </c>
      <c r="G6" s="13" t="s">
        <v>20</v>
      </c>
      <c r="H6" s="13" t="s">
        <v>21</v>
      </c>
      <c r="I6" s="13" t="s">
        <v>22</v>
      </c>
      <c r="K6" s="13" t="s">
        <v>25</v>
      </c>
      <c r="L6" s="13" t="s">
        <v>26</v>
      </c>
      <c r="N6" s="13" t="s">
        <v>27</v>
      </c>
      <c r="O6" s="13" t="s">
        <v>28</v>
      </c>
      <c r="P6" s="13" t="s">
        <v>29</v>
      </c>
      <c r="Q6" s="13" t="s">
        <v>30</v>
      </c>
      <c r="R6" s="13" t="s">
        <v>31</v>
      </c>
      <c r="S6" s="13" t="s">
        <v>32</v>
      </c>
      <c r="T6" s="13" t="s">
        <v>33</v>
      </c>
      <c r="U6" s="13" t="s">
        <v>34</v>
      </c>
      <c r="V6" s="13" t="s">
        <v>35</v>
      </c>
      <c r="W6" s="13" t="s">
        <v>36</v>
      </c>
      <c r="X6" s="13" t="s">
        <v>37</v>
      </c>
      <c r="Y6" s="13" t="s">
        <v>38</v>
      </c>
      <c r="AA6" s="13" t="s">
        <v>39</v>
      </c>
      <c r="AB6" s="13" t="s">
        <v>40</v>
      </c>
      <c r="AC6" s="13" t="s">
        <v>41</v>
      </c>
      <c r="AD6" s="13" t="s">
        <v>42</v>
      </c>
      <c r="AF6" s="13" t="s">
        <v>43</v>
      </c>
      <c r="AG6" s="13" t="s">
        <v>44</v>
      </c>
      <c r="AH6" s="13" t="s">
        <v>45</v>
      </c>
      <c r="AI6" s="13" t="s">
        <v>46</v>
      </c>
      <c r="AJ6" s="13" t="s">
        <v>47</v>
      </c>
      <c r="AK6" s="13" t="s">
        <v>48</v>
      </c>
      <c r="AL6" s="13" t="s">
        <v>49</v>
      </c>
      <c r="AM6" s="13" t="s">
        <v>50</v>
      </c>
      <c r="AN6" s="13" t="s">
        <v>51</v>
      </c>
      <c r="AO6" s="13" t="s">
        <v>52</v>
      </c>
      <c r="AP6" s="13" t="s">
        <v>53</v>
      </c>
      <c r="AQ6" s="13" t="s">
        <v>54</v>
      </c>
      <c r="AR6" s="13" t="s">
        <v>55</v>
      </c>
      <c r="AS6" s="13" t="s">
        <v>56</v>
      </c>
      <c r="AT6" s="13" t="s">
        <v>57</v>
      </c>
      <c r="AU6" s="13" t="s">
        <v>58</v>
      </c>
      <c r="AV6" s="13" t="s">
        <v>59</v>
      </c>
      <c r="AW6" s="13" t="s">
        <v>60</v>
      </c>
      <c r="AX6" s="13" t="s">
        <v>61</v>
      </c>
    </row>
    <row r="7" ht="30" customHeight="1">
      <c r="B7" s="11" t="s">
        <v>23</v>
      </c>
      <c r="C7" s="11" t="n">
        <v>2053</v>
      </c>
      <c r="D7" s="11" t="n">
        <v>282</v>
      </c>
      <c r="E7" s="11" t="n">
        <v>347</v>
      </c>
      <c r="F7" s="11" t="n">
        <v>347</v>
      </c>
      <c r="G7" s="11" t="n">
        <v>347</v>
      </c>
      <c r="H7" s="11" t="n">
        <v>295</v>
      </c>
      <c r="I7" s="11" t="n">
        <v>435</v>
      </c>
      <c r="J7" s="11"/>
      <c r="K7" s="11" t="n">
        <v>1018</v>
      </c>
      <c r="L7" s="11" t="n">
        <v>1034</v>
      </c>
      <c r="M7" s="11"/>
      <c r="N7" s="11" t="n">
        <v>284</v>
      </c>
      <c r="O7" s="11" t="n">
        <v>278</v>
      </c>
      <c r="P7" s="11" t="n">
        <v>169</v>
      </c>
      <c r="Q7" s="11" t="n">
        <v>188</v>
      </c>
      <c r="R7" s="11" t="n">
        <v>160</v>
      </c>
      <c r="S7" s="11" t="n">
        <v>187</v>
      </c>
      <c r="T7" s="11" t="n">
        <v>166</v>
      </c>
      <c r="U7" s="11" t="n">
        <v>87</v>
      </c>
      <c r="V7" s="11" t="n">
        <v>211</v>
      </c>
      <c r="W7" s="11" t="n">
        <v>174</v>
      </c>
      <c r="X7" s="11" t="n">
        <v>98</v>
      </c>
      <c r="Y7" s="11" t="n">
        <v>51</v>
      </c>
      <c r="Z7" s="11"/>
      <c r="AA7" s="11" t="n">
        <v>570</v>
      </c>
      <c r="AB7" s="11" t="n">
        <v>547</v>
      </c>
      <c r="AC7" s="11" t="n">
        <v>406</v>
      </c>
      <c r="AD7" s="11" t="n">
        <v>517</v>
      </c>
      <c r="AE7" s="11"/>
      <c r="AF7" s="11" t="n">
        <v>148</v>
      </c>
      <c r="AG7" s="11" t="n">
        <v>872</v>
      </c>
      <c r="AH7" s="11" t="n">
        <v>132</v>
      </c>
      <c r="AI7" s="11" t="n">
        <v>108</v>
      </c>
      <c r="AJ7" s="11" t="n">
        <v>65</v>
      </c>
      <c r="AK7" s="11" t="n">
        <v>65</v>
      </c>
      <c r="AL7" s="11" t="n">
        <v>139</v>
      </c>
      <c r="AM7" s="11" t="n">
        <v>2</v>
      </c>
      <c r="AN7" s="11" t="n">
        <v>139</v>
      </c>
      <c r="AO7" s="11" t="n">
        <v>159</v>
      </c>
      <c r="AP7" s="11" t="n">
        <v>39</v>
      </c>
      <c r="AQ7" s="11" t="n">
        <v>148</v>
      </c>
      <c r="AR7" s="11" t="n">
        <v>10</v>
      </c>
      <c r="AS7" s="11" t="n">
        <v>10</v>
      </c>
      <c r="AT7" s="11" t="n">
        <v>3</v>
      </c>
      <c r="AU7" s="11" t="n">
        <v>2</v>
      </c>
      <c r="AV7" s="11" t="n">
        <v>5</v>
      </c>
      <c r="AW7" s="11" t="n">
        <v>3</v>
      </c>
      <c r="AX7" s="11" t="n">
        <v>4</v>
      </c>
    </row>
    <row r="8" ht="30" customHeight="1">
      <c r="B8" s="12" t="s">
        <v>24</v>
      </c>
      <c r="C8" s="12" t="n">
        <v>2053</v>
      </c>
      <c r="D8" s="12" t="n">
        <v>284</v>
      </c>
      <c r="E8" s="12" t="n">
        <v>350</v>
      </c>
      <c r="F8" s="12" t="n">
        <v>349</v>
      </c>
      <c r="G8" s="12" t="n">
        <v>350</v>
      </c>
      <c r="H8" s="12" t="n">
        <v>289</v>
      </c>
      <c r="I8" s="12" t="n">
        <v>431</v>
      </c>
      <c r="J8" s="12"/>
      <c r="K8" s="12" t="n">
        <v>1013</v>
      </c>
      <c r="L8" s="12" t="n">
        <v>1039</v>
      </c>
      <c r="M8" s="12"/>
      <c r="N8" s="12" t="n">
        <v>287</v>
      </c>
      <c r="O8" s="12" t="n">
        <v>267</v>
      </c>
      <c r="P8" s="12" t="n">
        <v>164</v>
      </c>
      <c r="Q8" s="12" t="n">
        <v>185</v>
      </c>
      <c r="R8" s="12" t="n">
        <v>144</v>
      </c>
      <c r="S8" s="12" t="n">
        <v>185</v>
      </c>
      <c r="T8" s="12" t="n">
        <v>164</v>
      </c>
      <c r="U8" s="12" t="n">
        <v>82</v>
      </c>
      <c r="V8" s="12" t="n">
        <v>226</v>
      </c>
      <c r="W8" s="12" t="n">
        <v>185</v>
      </c>
      <c r="X8" s="12" t="n">
        <v>103</v>
      </c>
      <c r="Y8" s="12" t="n">
        <v>61</v>
      </c>
      <c r="Z8" s="12"/>
      <c r="AA8" s="12" t="n">
        <v>551</v>
      </c>
      <c r="AB8" s="12" t="n">
        <v>530</v>
      </c>
      <c r="AC8" s="12" t="n">
        <v>449</v>
      </c>
      <c r="AD8" s="12" t="n">
        <v>510</v>
      </c>
      <c r="AE8" s="12"/>
      <c r="AF8" s="12" t="n">
        <v>150</v>
      </c>
      <c r="AG8" s="12" t="n">
        <v>866</v>
      </c>
      <c r="AH8" s="12" t="n">
        <v>133</v>
      </c>
      <c r="AI8" s="12" t="n">
        <v>107</v>
      </c>
      <c r="AJ8" s="12" t="n">
        <v>66</v>
      </c>
      <c r="AK8" s="12" t="n">
        <v>64</v>
      </c>
      <c r="AL8" s="12" t="n">
        <v>140</v>
      </c>
      <c r="AM8" s="12" t="n">
        <v>2</v>
      </c>
      <c r="AN8" s="12" t="n">
        <v>140</v>
      </c>
      <c r="AO8" s="12" t="n">
        <v>160</v>
      </c>
      <c r="AP8" s="12" t="n">
        <v>39</v>
      </c>
      <c r="AQ8" s="12" t="n">
        <v>149</v>
      </c>
      <c r="AR8" s="12" t="n">
        <v>10</v>
      </c>
      <c r="AS8" s="12" t="n">
        <v>11</v>
      </c>
      <c r="AT8" s="12" t="n">
        <v>3</v>
      </c>
      <c r="AU8" s="12" t="n">
        <v>2</v>
      </c>
      <c r="AV8" s="12" t="n">
        <v>5</v>
      </c>
      <c r="AW8" s="12" t="n">
        <v>3</v>
      </c>
      <c r="AX8" s="12" t="n">
        <v>3</v>
      </c>
    </row>
    <row r="9">
      <c r="B9" s="20" t="s">
        <v>132</v>
      </c>
      <c r="C9" s="19" t="n">
        <v>0.0561979127089337</v>
      </c>
      <c r="D9" s="19" t="n">
        <v>0.05293640019706</v>
      </c>
      <c r="E9" s="19" t="n">
        <v>0.0387021980203382</v>
      </c>
      <c r="F9" s="19" t="n">
        <v>0.0577068018645655</v>
      </c>
      <c r="G9" s="19" t="n">
        <v>0.0477898275793872</v>
      </c>
      <c r="H9" s="19" t="n">
        <v>0.0518464788425878</v>
      </c>
      <c r="I9" s="19" t="n">
        <v>0.0810886292693193</v>
      </c>
      <c r="J9" s="19"/>
      <c r="K9" s="19" t="n">
        <v>0.0469410716477734</v>
      </c>
      <c r="L9" s="19" t="n">
        <v>0.0652776914179638</v>
      </c>
      <c r="M9" s="19"/>
      <c r="N9" s="19" t="n">
        <v>0.0561022652284862</v>
      </c>
      <c r="O9" s="19" t="n">
        <v>0.0613697253405738</v>
      </c>
      <c r="P9" s="19" t="n">
        <v>0.0359873450898232</v>
      </c>
      <c r="Q9" s="19" t="n">
        <v>0.0487924928718484</v>
      </c>
      <c r="R9" s="19" t="n">
        <v>0.0560879999957712</v>
      </c>
      <c r="S9" s="19" t="n">
        <v>0.0744798448591742</v>
      </c>
      <c r="T9" s="19" t="n">
        <v>0.028428024173489</v>
      </c>
      <c r="U9" s="19" t="n">
        <v>0.0684478482558356</v>
      </c>
      <c r="V9" s="19" t="n">
        <v>0.0484356518473324</v>
      </c>
      <c r="W9" s="19" t="n">
        <v>0.0586832469996074</v>
      </c>
      <c r="X9" s="19" t="n">
        <v>0.104850117118208</v>
      </c>
      <c r="Y9" s="19" t="n">
        <v>0.052895600347263</v>
      </c>
      <c r="Z9" s="19"/>
      <c r="AA9" s="19" t="n">
        <v>0.0613599640057438</v>
      </c>
      <c r="AB9" s="19" t="n">
        <v>0.0655066532854007</v>
      </c>
      <c r="AC9" s="19" t="n">
        <v>0.0474328997485781</v>
      </c>
      <c r="AD9" s="19" t="n">
        <v>0.0421420885159944</v>
      </c>
      <c r="AE9" s="19"/>
      <c r="AF9" s="19" t="n">
        <v>0.0682637213624525</v>
      </c>
      <c r="AG9" s="19" t="n">
        <v>0.0623635105978917</v>
      </c>
      <c r="AH9" s="19" t="n">
        <v>0.0888890500590887</v>
      </c>
      <c r="AI9" s="19" t="n">
        <v>0.0404426202637316</v>
      </c>
      <c r="AJ9" s="19" t="n">
        <v>0</v>
      </c>
      <c r="AK9" s="19" t="n">
        <v>0.0310734845788107</v>
      </c>
      <c r="AL9" s="19" t="n">
        <v>0.0502598636540086</v>
      </c>
      <c r="AM9" s="19" t="n">
        <v>0.465554238906898</v>
      </c>
      <c r="AN9" s="19" t="n">
        <v>0.0490350735365425</v>
      </c>
      <c r="AO9" s="19" t="n">
        <v>0.0617462563806946</v>
      </c>
      <c r="AP9" s="19" t="n">
        <v>0.0534971220348956</v>
      </c>
      <c r="AQ9" s="19" t="n">
        <v>0.0275473519460584</v>
      </c>
      <c r="AR9" s="19" t="n">
        <v>0.0931682180630158</v>
      </c>
      <c r="AS9" s="19" t="n">
        <v>0.111537085003805</v>
      </c>
      <c r="AT9" s="19" t="n">
        <v>0</v>
      </c>
      <c r="AU9" s="19" t="n">
        <v>0</v>
      </c>
      <c r="AV9" s="19" t="n">
        <v>0</v>
      </c>
      <c r="AW9" s="19" t="n">
        <v>0</v>
      </c>
      <c r="AX9" s="19" t="n">
        <v>0</v>
      </c>
    </row>
    <row r="10">
      <c r="B10" s="20" t="s">
        <v>133</v>
      </c>
      <c r="C10" s="19" t="n">
        <v>0.151897079480107</v>
      </c>
      <c r="D10" s="19" t="n">
        <v>0.146132792810521</v>
      </c>
      <c r="E10" s="19" t="n">
        <v>0.145991277247067</v>
      </c>
      <c r="F10" s="19" t="n">
        <v>0.163586046539864</v>
      </c>
      <c r="G10" s="19" t="n">
        <v>0.127824622261664</v>
      </c>
      <c r="H10" s="19" t="n">
        <v>0.15928296386722</v>
      </c>
      <c r="I10" s="19" t="n">
        <v>0.165626787952016</v>
      </c>
      <c r="J10" s="19"/>
      <c r="K10" s="19" t="n">
        <v>0.143974407018781</v>
      </c>
      <c r="L10" s="19" t="n">
        <v>0.158805276330515</v>
      </c>
      <c r="M10" s="19"/>
      <c r="N10" s="19" t="n">
        <v>0.165484464361198</v>
      </c>
      <c r="O10" s="19" t="n">
        <v>0.171900189647738</v>
      </c>
      <c r="P10" s="19" t="n">
        <v>0.153018744059703</v>
      </c>
      <c r="Q10" s="19" t="n">
        <v>0.143444238291979</v>
      </c>
      <c r="R10" s="19" t="n">
        <v>0.253210490822962</v>
      </c>
      <c r="S10" s="19" t="n">
        <v>0.129145994417896</v>
      </c>
      <c r="T10" s="19" t="n">
        <v>0.123838767766322</v>
      </c>
      <c r="U10" s="19" t="n">
        <v>0.164812987371691</v>
      </c>
      <c r="V10" s="19" t="n">
        <v>0.12703338754866</v>
      </c>
      <c r="W10" s="19" t="n">
        <v>0.13262980105899</v>
      </c>
      <c r="X10" s="19" t="n">
        <v>0.0807877782892073</v>
      </c>
      <c r="Y10" s="19" t="n">
        <v>0.181582408916664</v>
      </c>
      <c r="Z10" s="19"/>
      <c r="AA10" s="19" t="n">
        <v>0.167781633623167</v>
      </c>
      <c r="AB10" s="19" t="n">
        <v>0.156178364621053</v>
      </c>
      <c r="AC10" s="19" t="n">
        <v>0.160517080050955</v>
      </c>
      <c r="AD10" s="19" t="n">
        <v>0.122634272680685</v>
      </c>
      <c r="AE10" s="19"/>
      <c r="AF10" s="19" t="n">
        <v>0.130968872567161</v>
      </c>
      <c r="AG10" s="19" t="n">
        <v>0.163413298778325</v>
      </c>
      <c r="AH10" s="19" t="n">
        <v>0.137255778561864</v>
      </c>
      <c r="AI10" s="19" t="n">
        <v>0.13431548303976</v>
      </c>
      <c r="AJ10" s="19" t="n">
        <v>0.119036369638378</v>
      </c>
      <c r="AK10" s="19" t="n">
        <v>0.212875976996033</v>
      </c>
      <c r="AL10" s="19" t="n">
        <v>0.169082245285596</v>
      </c>
      <c r="AM10" s="19" t="n">
        <v>0</v>
      </c>
      <c r="AN10" s="19" t="n">
        <v>0.16742449226786</v>
      </c>
      <c r="AO10" s="19" t="n">
        <v>0.157746952840898</v>
      </c>
      <c r="AP10" s="19" t="n">
        <v>0.155265884511704</v>
      </c>
      <c r="AQ10" s="19" t="n">
        <v>0.114055091872082</v>
      </c>
      <c r="AR10" s="19" t="n">
        <v>0.122057392965152</v>
      </c>
      <c r="AS10" s="19" t="n">
        <v>0</v>
      </c>
      <c r="AT10" s="19" t="n">
        <v>0</v>
      </c>
      <c r="AU10" s="19" t="n">
        <v>0</v>
      </c>
      <c r="AV10" s="19" t="n">
        <v>0</v>
      </c>
      <c r="AW10" s="19" t="n">
        <v>0</v>
      </c>
      <c r="AX10" s="19" t="n">
        <v>0</v>
      </c>
    </row>
    <row r="11">
      <c r="B11" s="20" t="s">
        <v>134</v>
      </c>
      <c r="C11" s="19" t="n">
        <v>0.239457552509542</v>
      </c>
      <c r="D11" s="19" t="n">
        <v>0.246518992399617</v>
      </c>
      <c r="E11" s="19" t="n">
        <v>0.214419657250863</v>
      </c>
      <c r="F11" s="19" t="n">
        <v>0.214461859324149</v>
      </c>
      <c r="G11" s="19" t="n">
        <v>0.226841143302254</v>
      </c>
      <c r="H11" s="19" t="n">
        <v>0.245011172219099</v>
      </c>
      <c r="I11" s="19" t="n">
        <v>0.281916660747281</v>
      </c>
      <c r="J11" s="19"/>
      <c r="K11" s="19" t="n">
        <v>0.2491752680184</v>
      </c>
      <c r="L11" s="19" t="n">
        <v>0.230213089230702</v>
      </c>
      <c r="M11" s="19"/>
      <c r="N11" s="19" t="n">
        <v>0.195715053880994</v>
      </c>
      <c r="O11" s="19" t="n">
        <v>0.193414325044161</v>
      </c>
      <c r="P11" s="19" t="n">
        <v>0.305613051468071</v>
      </c>
      <c r="Q11" s="19" t="n">
        <v>0.217783859336821</v>
      </c>
      <c r="R11" s="19" t="n">
        <v>0.202219792060376</v>
      </c>
      <c r="S11" s="19" t="n">
        <v>0.277584103754318</v>
      </c>
      <c r="T11" s="19" t="n">
        <v>0.236007482557413</v>
      </c>
      <c r="U11" s="19" t="n">
        <v>0.234282263099618</v>
      </c>
      <c r="V11" s="19" t="n">
        <v>0.269225340538953</v>
      </c>
      <c r="W11" s="19" t="n">
        <v>0.296256564848154</v>
      </c>
      <c r="X11" s="19" t="n">
        <v>0.230564874764763</v>
      </c>
      <c r="Y11" s="19" t="n">
        <v>0.255630371338387</v>
      </c>
      <c r="Z11" s="19"/>
      <c r="AA11" s="19" t="n">
        <v>0.220781381387752</v>
      </c>
      <c r="AB11" s="19" t="n">
        <v>0.236249908054497</v>
      </c>
      <c r="AC11" s="19" t="n">
        <v>0.251296674106874</v>
      </c>
      <c r="AD11" s="19" t="n">
        <v>0.250937475493519</v>
      </c>
      <c r="AE11" s="19"/>
      <c r="AF11" s="19" t="n">
        <v>0.208708767685786</v>
      </c>
      <c r="AG11" s="19" t="n">
        <v>0.255701074229242</v>
      </c>
      <c r="AH11" s="19" t="n">
        <v>0.205882215797179</v>
      </c>
      <c r="AI11" s="19" t="n">
        <v>0.197001613863261</v>
      </c>
      <c r="AJ11" s="19" t="n">
        <v>0.354162829940363</v>
      </c>
      <c r="AK11" s="19" t="n">
        <v>0.232005585268998</v>
      </c>
      <c r="AL11" s="19" t="n">
        <v>0.197234071334178</v>
      </c>
      <c r="AM11" s="19" t="n">
        <v>0</v>
      </c>
      <c r="AN11" s="19" t="n">
        <v>0.197492634664805</v>
      </c>
      <c r="AO11" s="19" t="n">
        <v>0.194584597575852</v>
      </c>
      <c r="AP11" s="19" t="n">
        <v>0.318105405177956</v>
      </c>
      <c r="AQ11" s="19" t="n">
        <v>0.312037728099458</v>
      </c>
      <c r="AR11" s="19" t="n">
        <v>0.283662769076729</v>
      </c>
      <c r="AS11" s="19" t="n">
        <v>0.211597407629999</v>
      </c>
      <c r="AT11" s="19" t="n">
        <v>0</v>
      </c>
      <c r="AU11" s="19" t="n">
        <v>0.504380017574563</v>
      </c>
      <c r="AV11" s="19" t="n">
        <v>0</v>
      </c>
      <c r="AW11" s="19" t="n">
        <v>0</v>
      </c>
      <c r="AX11" s="19" t="n">
        <v>0.259244151683178</v>
      </c>
    </row>
    <row r="12">
      <c r="B12" s="20" t="s">
        <v>135</v>
      </c>
      <c r="C12" s="19" t="n">
        <v>0.31880851035942</v>
      </c>
      <c r="D12" s="19" t="n">
        <v>0.300553258679019</v>
      </c>
      <c r="E12" s="19" t="n">
        <v>0.333242750730791</v>
      </c>
      <c r="F12" s="19" t="n">
        <v>0.314011580991107</v>
      </c>
      <c r="G12" s="19" t="n">
        <v>0.347097320016278</v>
      </c>
      <c r="H12" s="19" t="n">
        <v>0.300171605963278</v>
      </c>
      <c r="I12" s="19" t="n">
        <v>0.312523226929614</v>
      </c>
      <c r="J12" s="19"/>
      <c r="K12" s="19" t="n">
        <v>0.339926916528167</v>
      </c>
      <c r="L12" s="19" t="n">
        <v>0.298524474931385</v>
      </c>
      <c r="M12" s="19"/>
      <c r="N12" s="19" t="n">
        <v>0.313827781349225</v>
      </c>
      <c r="O12" s="19" t="n">
        <v>0.299761639786713</v>
      </c>
      <c r="P12" s="19" t="n">
        <v>0.277693870414846</v>
      </c>
      <c r="Q12" s="19" t="n">
        <v>0.371655290787022</v>
      </c>
      <c r="R12" s="19" t="n">
        <v>0.241616080103721</v>
      </c>
      <c r="S12" s="19" t="n">
        <v>0.318797019353458</v>
      </c>
      <c r="T12" s="19" t="n">
        <v>0.34196123842652</v>
      </c>
      <c r="U12" s="19" t="n">
        <v>0.311768438251599</v>
      </c>
      <c r="V12" s="19" t="n">
        <v>0.307644700478128</v>
      </c>
      <c r="W12" s="19" t="n">
        <v>0.348250864439719</v>
      </c>
      <c r="X12" s="19" t="n">
        <v>0.357988793180852</v>
      </c>
      <c r="Y12" s="19" t="n">
        <v>0.39124267058974</v>
      </c>
      <c r="Z12" s="19"/>
      <c r="AA12" s="19" t="n">
        <v>0.338513675663359</v>
      </c>
      <c r="AB12" s="19" t="n">
        <v>0.316693943365105</v>
      </c>
      <c r="AC12" s="19" t="n">
        <v>0.337962789644703</v>
      </c>
      <c r="AD12" s="19" t="n">
        <v>0.290979909692945</v>
      </c>
      <c r="AE12" s="19"/>
      <c r="AF12" s="19" t="n">
        <v>0.32750802260878</v>
      </c>
      <c r="AG12" s="19" t="n">
        <v>0.307928390260123</v>
      </c>
      <c r="AH12" s="19" t="n">
        <v>0.362696701507434</v>
      </c>
      <c r="AI12" s="19" t="n">
        <v>0.39069098549847</v>
      </c>
      <c r="AJ12" s="19" t="n">
        <v>0.223643159485995</v>
      </c>
      <c r="AK12" s="19" t="n">
        <v>0.256902290573543</v>
      </c>
      <c r="AL12" s="19" t="n">
        <v>0.306519826105504</v>
      </c>
      <c r="AM12" s="19" t="n">
        <v>0.534445761093102</v>
      </c>
      <c r="AN12" s="19" t="n">
        <v>0.324133730083576</v>
      </c>
      <c r="AO12" s="19" t="n">
        <v>0.306799189523905</v>
      </c>
      <c r="AP12" s="19" t="n">
        <v>0.298997315167173</v>
      </c>
      <c r="AQ12" s="19" t="n">
        <v>0.358278474635098</v>
      </c>
      <c r="AR12" s="19" t="n">
        <v>0.302470916634989</v>
      </c>
      <c r="AS12" s="19" t="n">
        <v>0.312629628638503</v>
      </c>
      <c r="AT12" s="19" t="n">
        <v>0.685198782701284</v>
      </c>
      <c r="AU12" s="19" t="n">
        <v>0</v>
      </c>
      <c r="AV12" s="19" t="n">
        <v>0.574666627892949</v>
      </c>
      <c r="AW12" s="19" t="n">
        <v>0.381473957467181</v>
      </c>
      <c r="AX12" s="19" t="n">
        <v>0.462841763788565</v>
      </c>
    </row>
    <row r="13">
      <c r="B13" s="20" t="s">
        <v>136</v>
      </c>
      <c r="C13" s="19" t="n">
        <v>0.223637332736662</v>
      </c>
      <c r="D13" s="19" t="n">
        <v>0.223122684541802</v>
      </c>
      <c r="E13" s="19" t="n">
        <v>0.247178764200797</v>
      </c>
      <c r="F13" s="19" t="n">
        <v>0.247743068653448</v>
      </c>
      <c r="G13" s="19" t="n">
        <v>0.242635104403835</v>
      </c>
      <c r="H13" s="19" t="n">
        <v>0.240109292114142</v>
      </c>
      <c r="I13" s="19" t="n">
        <v>0.158844695101771</v>
      </c>
      <c r="J13" s="19"/>
      <c r="K13" s="19" t="n">
        <v>0.209476894221272</v>
      </c>
      <c r="L13" s="19" t="n">
        <v>0.237659473586104</v>
      </c>
      <c r="M13" s="19"/>
      <c r="N13" s="19" t="n">
        <v>0.261807082342653</v>
      </c>
      <c r="O13" s="19" t="n">
        <v>0.256452853710663</v>
      </c>
      <c r="P13" s="19" t="n">
        <v>0.22152088949862</v>
      </c>
      <c r="Q13" s="19" t="n">
        <v>0.212904581410073</v>
      </c>
      <c r="R13" s="19" t="n">
        <v>0.227002658467598</v>
      </c>
      <c r="S13" s="19" t="n">
        <v>0.190186566364742</v>
      </c>
      <c r="T13" s="19" t="n">
        <v>0.263460389382658</v>
      </c>
      <c r="U13" s="19" t="n">
        <v>0.198078725859999</v>
      </c>
      <c r="V13" s="19" t="n">
        <v>0.232973185246621</v>
      </c>
      <c r="W13" s="19" t="n">
        <v>0.158531769667037</v>
      </c>
      <c r="X13" s="19" t="n">
        <v>0.22580843664697</v>
      </c>
      <c r="Y13" s="19" t="n">
        <v>0.118648948807946</v>
      </c>
      <c r="Z13" s="19"/>
      <c r="AA13" s="19" t="n">
        <v>0.209834115600074</v>
      </c>
      <c r="AB13" s="19" t="n">
        <v>0.218229287898482</v>
      </c>
      <c r="AC13" s="19" t="n">
        <v>0.190885634042641</v>
      </c>
      <c r="AD13" s="19" t="n">
        <v>0.274894575534192</v>
      </c>
      <c r="AE13" s="19"/>
      <c r="AF13" s="19" t="n">
        <v>0.231966920244004</v>
      </c>
      <c r="AG13" s="19" t="n">
        <v>0.209616122173426</v>
      </c>
      <c r="AH13" s="19" t="n">
        <v>0.197500337400343</v>
      </c>
      <c r="AI13" s="19" t="n">
        <v>0.229881299520389</v>
      </c>
      <c r="AJ13" s="19" t="n">
        <v>0.226996869336884</v>
      </c>
      <c r="AK13" s="19" t="n">
        <v>0.267142662582615</v>
      </c>
      <c r="AL13" s="19" t="n">
        <v>0.26215895734033</v>
      </c>
      <c r="AM13" s="19" t="n">
        <v>0</v>
      </c>
      <c r="AN13" s="19" t="n">
        <v>0.254643067934264</v>
      </c>
      <c r="AO13" s="19" t="n">
        <v>0.259707415521108</v>
      </c>
      <c r="AP13" s="19" t="n">
        <v>0.174134273108272</v>
      </c>
      <c r="AQ13" s="19" t="n">
        <v>0.176402420859029</v>
      </c>
      <c r="AR13" s="19" t="n">
        <v>0.198640703260114</v>
      </c>
      <c r="AS13" s="19" t="n">
        <v>0.364235878727693</v>
      </c>
      <c r="AT13" s="19" t="n">
        <v>0.314801217298716</v>
      </c>
      <c r="AU13" s="19" t="n">
        <v>0.495619982425437</v>
      </c>
      <c r="AV13" s="19" t="n">
        <v>0.425333372107052</v>
      </c>
      <c r="AW13" s="19" t="n">
        <v>0.618526042532819</v>
      </c>
      <c r="AX13" s="19" t="n">
        <v>0.277914084528257</v>
      </c>
    </row>
    <row r="14">
      <c r="B14" s="20" t="s">
        <v>77</v>
      </c>
      <c r="C14" s="21" t="n">
        <v>0.0100016122053352</v>
      </c>
      <c r="D14" s="21" t="n">
        <v>0.0307358713719814</v>
      </c>
      <c r="E14" s="21" t="n">
        <v>0.020465352550145</v>
      </c>
      <c r="F14" s="21" t="n">
        <v>0.00249064262686625</v>
      </c>
      <c r="G14" s="21" t="n">
        <v>0.00781198243658262</v>
      </c>
      <c r="H14" s="21" t="n">
        <v>0.00357848699367271</v>
      </c>
      <c r="I14" s="21" t="n">
        <v>0</v>
      </c>
      <c r="J14" s="21"/>
      <c r="K14" s="21" t="n">
        <v>0.0105054425656069</v>
      </c>
      <c r="L14" s="21" t="n">
        <v>0.00951999450333072</v>
      </c>
      <c r="M14" s="21"/>
      <c r="N14" s="21" t="n">
        <v>0.00706335283744441</v>
      </c>
      <c r="O14" s="21" t="n">
        <v>0.0171012664701505</v>
      </c>
      <c r="P14" s="21" t="n">
        <v>0.00616609946893656</v>
      </c>
      <c r="Q14" s="21" t="n">
        <v>0.00541953730225642</v>
      </c>
      <c r="R14" s="21" t="n">
        <v>0.019862978549571</v>
      </c>
      <c r="S14" s="21" t="n">
        <v>0.00980647125041208</v>
      </c>
      <c r="T14" s="21" t="n">
        <v>0.00630409769359861</v>
      </c>
      <c r="U14" s="21" t="n">
        <v>0.0226097371612585</v>
      </c>
      <c r="V14" s="21" t="n">
        <v>0.0146877343403059</v>
      </c>
      <c r="W14" s="21" t="n">
        <v>0.00564775298649303</v>
      </c>
      <c r="X14" s="21" t="n">
        <v>0</v>
      </c>
      <c r="Y14" s="21" t="n">
        <v>0</v>
      </c>
      <c r="Z14" s="21"/>
      <c r="AA14" s="21" t="n">
        <v>0.00172922971990489</v>
      </c>
      <c r="AB14" s="21" t="n">
        <v>0.00714184277546223</v>
      </c>
      <c r="AC14" s="21" t="n">
        <v>0.0119049224062489</v>
      </c>
      <c r="AD14" s="21" t="n">
        <v>0.0184116780826644</v>
      </c>
      <c r="AE14" s="21"/>
      <c r="AF14" s="21" t="n">
        <v>0.032583695531817</v>
      </c>
      <c r="AG14" s="21" t="n">
        <v>0.000977603960992424</v>
      </c>
      <c r="AH14" s="21" t="n">
        <v>0.00777591667408976</v>
      </c>
      <c r="AI14" s="21" t="n">
        <v>0.00766799781438852</v>
      </c>
      <c r="AJ14" s="21" t="n">
        <v>0.0761607715983806</v>
      </c>
      <c r="AK14" s="21" t="n">
        <v>0</v>
      </c>
      <c r="AL14" s="21" t="n">
        <v>0.0147450362803834</v>
      </c>
      <c r="AM14" s="21" t="n">
        <v>0</v>
      </c>
      <c r="AN14" s="21" t="n">
        <v>0.00727100151295173</v>
      </c>
      <c r="AO14" s="21" t="n">
        <v>0.0194155881575426</v>
      </c>
      <c r="AP14" s="21" t="n">
        <v>0</v>
      </c>
      <c r="AQ14" s="21" t="n">
        <v>0.0116789325882745</v>
      </c>
      <c r="AR14" s="21" t="n">
        <v>0</v>
      </c>
      <c r="AS14" s="21" t="n">
        <v>0</v>
      </c>
      <c r="AT14" s="21" t="n">
        <v>0</v>
      </c>
      <c r="AU14" s="21" t="n">
        <v>0</v>
      </c>
      <c r="AV14" s="21" t="n">
        <v>0</v>
      </c>
      <c r="AW14" s="21" t="n">
        <v>0</v>
      </c>
      <c r="AX14" s="21" t="n">
        <v>0</v>
      </c>
    </row>
    <row r="15">
      <c r="B15" s="18"/>
    </row>
    <row r="16">
      <c r="B16" t="s">
        <v>80</v>
      </c>
    </row>
    <row r="17">
      <c r="B17" t="s">
        <v>81</v>
      </c>
    </row>
    <row r="19">
      <c r="B19" s="9" t="str">
        <f>=HYPERLINK("#'Contents'!A1", "Return to Contents")</f>
      </c>
    </row>
  </sheetData>
  <mergeCells count="6">
    <mergeCell ref="D5:I5"/>
    <mergeCell ref="K5:L5"/>
    <mergeCell ref="N5:Y5"/>
    <mergeCell ref="AA5:AD5"/>
    <mergeCell ref="AF5:AX5"/>
    <mergeCell ref="D2:AU2"/>
  </mergeCells>
  <pageMargins left="0.7" right="0.7" top="0.75" bottom="0.75" header="0.3" footer="0.3"/>
  <pageSetup paperSize="9" orientation="portrait" horizontalDpi="300" verticalDpi="300" r:id="rId2"/>
  <drawing r:id="rId1"/>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10.71" hidden="0" customWidth="1"/>
    <col min="8" max="8" width="10.71" hidden="0" customWidth="1"/>
    <col min="9" max="9" width="10.71" hidden="0" customWidth="1"/>
    <col min="10" max="10" width="2.2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10.71" hidden="0" customWidth="1"/>
    <col min="19" max="19" width="10.71" hidden="0" customWidth="1"/>
    <col min="20" max="20" width="10.71" hidden="0" customWidth="1"/>
    <col min="21" max="21" width="10.71" hidden="0" customWidth="1"/>
    <col min="22" max="22" width="10.71" hidden="0" customWidth="1"/>
    <col min="23" max="23" width="10.71" hidden="0" customWidth="1"/>
    <col min="24" max="24" width="10.71" hidden="0" customWidth="1"/>
    <col min="25" max="25" width="10.71" hidden="0" customWidth="1"/>
    <col min="26" max="26" width="2.2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10.71" hidden="0" customWidth="1"/>
    <col min="34" max="34" width="10.71" hidden="0" customWidth="1"/>
    <col min="35" max="35" width="10.7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10.71" hidden="0" customWidth="1"/>
    <col min="44" max="44" width="10.71" hidden="0" customWidth="1"/>
    <col min="45" max="45" width="10.71" hidden="0" customWidth="1"/>
    <col min="46" max="46" width="10.71" hidden="0" customWidth="1"/>
    <col min="47" max="47" width="10.71" hidden="0" customWidth="1"/>
    <col min="48" max="48" width="10.71" hidden="0" customWidth="1"/>
    <col min="49" max="49" width="10.71" hidden="0" customWidth="1"/>
    <col min="50" max="50" width="10.71" hidden="0" customWidth="1"/>
    <col min="51" max="51" width="2.21" hidden="0" customWidth="1"/>
  </cols>
  <sheetData>
    <row r="2" ht="40" customHeight="1">
      <c r="D2" s="16" t="s">
        <v>154</v>
      </c>
    </row>
    <row r="5" ht="30" customHeight="1">
      <c r="B5" s="17"/>
      <c r="C5" s="17"/>
      <c r="D5" s="17" t="s">
        <v>62</v>
      </c>
      <c r="E5" s="17"/>
      <c r="F5" s="17"/>
      <c r="G5" s="17"/>
      <c r="H5" s="17"/>
      <c r="I5" s="17"/>
      <c r="J5" s="17"/>
      <c r="K5" s="17" t="s">
        <v>63</v>
      </c>
      <c r="L5" s="17"/>
      <c r="M5" s="17"/>
      <c r="N5" s="17" t="s">
        <v>64</v>
      </c>
      <c r="O5" s="17"/>
      <c r="P5" s="17"/>
      <c r="Q5" s="17"/>
      <c r="R5" s="17"/>
      <c r="S5" s="17"/>
      <c r="T5" s="17"/>
      <c r="U5" s="17"/>
      <c r="V5" s="17"/>
      <c r="W5" s="17"/>
      <c r="X5" s="17"/>
      <c r="Y5" s="17"/>
      <c r="Z5" s="17"/>
      <c r="AA5" s="17" t="s">
        <v>65</v>
      </c>
      <c r="AB5" s="17"/>
      <c r="AC5" s="17"/>
      <c r="AD5" s="17"/>
      <c r="AE5" s="17"/>
      <c r="AF5" s="17" t="s">
        <v>66</v>
      </c>
      <c r="AG5" s="17"/>
      <c r="AH5" s="17"/>
      <c r="AI5" s="17"/>
      <c r="AJ5" s="17"/>
      <c r="AK5" s="17"/>
      <c r="AL5" s="17"/>
      <c r="AM5" s="17"/>
      <c r="AN5" s="17"/>
      <c r="AO5" s="17"/>
      <c r="AP5" s="17"/>
      <c r="AQ5" s="17"/>
      <c r="AR5" s="17"/>
      <c r="AS5" s="17"/>
      <c r="AT5" s="17"/>
      <c r="AU5" s="17"/>
      <c r="AV5" s="17"/>
      <c r="AW5" s="17"/>
      <c r="AX5" s="17"/>
    </row>
    <row r="6">
      <c r="B6" t="s">
        <v>15</v>
      </c>
      <c r="C6" s="10" t="s">
        <v>16</v>
      </c>
      <c r="D6" s="13" t="s">
        <v>17</v>
      </c>
      <c r="E6" s="13" t="s">
        <v>18</v>
      </c>
      <c r="F6" s="13" t="s">
        <v>19</v>
      </c>
      <c r="G6" s="13" t="s">
        <v>20</v>
      </c>
      <c r="H6" s="13" t="s">
        <v>21</v>
      </c>
      <c r="I6" s="13" t="s">
        <v>22</v>
      </c>
      <c r="K6" s="13" t="s">
        <v>25</v>
      </c>
      <c r="L6" s="13" t="s">
        <v>26</v>
      </c>
      <c r="N6" s="13" t="s">
        <v>27</v>
      </c>
      <c r="O6" s="13" t="s">
        <v>28</v>
      </c>
      <c r="P6" s="13" t="s">
        <v>29</v>
      </c>
      <c r="Q6" s="13" t="s">
        <v>30</v>
      </c>
      <c r="R6" s="13" t="s">
        <v>31</v>
      </c>
      <c r="S6" s="13" t="s">
        <v>32</v>
      </c>
      <c r="T6" s="13" t="s">
        <v>33</v>
      </c>
      <c r="U6" s="13" t="s">
        <v>34</v>
      </c>
      <c r="V6" s="13" t="s">
        <v>35</v>
      </c>
      <c r="W6" s="13" t="s">
        <v>36</v>
      </c>
      <c r="X6" s="13" t="s">
        <v>37</v>
      </c>
      <c r="Y6" s="13" t="s">
        <v>38</v>
      </c>
      <c r="AA6" s="13" t="s">
        <v>39</v>
      </c>
      <c r="AB6" s="13" t="s">
        <v>40</v>
      </c>
      <c r="AC6" s="13" t="s">
        <v>41</v>
      </c>
      <c r="AD6" s="13" t="s">
        <v>42</v>
      </c>
      <c r="AF6" s="13" t="s">
        <v>43</v>
      </c>
      <c r="AG6" s="13" t="s">
        <v>44</v>
      </c>
      <c r="AH6" s="13" t="s">
        <v>45</v>
      </c>
      <c r="AI6" s="13" t="s">
        <v>46</v>
      </c>
      <c r="AJ6" s="13" t="s">
        <v>47</v>
      </c>
      <c r="AK6" s="13" t="s">
        <v>48</v>
      </c>
      <c r="AL6" s="13" t="s">
        <v>49</v>
      </c>
      <c r="AM6" s="13" t="s">
        <v>50</v>
      </c>
      <c r="AN6" s="13" t="s">
        <v>51</v>
      </c>
      <c r="AO6" s="13" t="s">
        <v>52</v>
      </c>
      <c r="AP6" s="13" t="s">
        <v>53</v>
      </c>
      <c r="AQ6" s="13" t="s">
        <v>54</v>
      </c>
      <c r="AR6" s="13" t="s">
        <v>55</v>
      </c>
      <c r="AS6" s="13" t="s">
        <v>56</v>
      </c>
      <c r="AT6" s="13" t="s">
        <v>57</v>
      </c>
      <c r="AU6" s="13" t="s">
        <v>58</v>
      </c>
      <c r="AV6" s="13" t="s">
        <v>59</v>
      </c>
      <c r="AW6" s="13" t="s">
        <v>60</v>
      </c>
      <c r="AX6" s="13" t="s">
        <v>61</v>
      </c>
    </row>
    <row r="7" ht="30" customHeight="1">
      <c r="B7" s="11" t="s">
        <v>23</v>
      </c>
      <c r="C7" s="11" t="n">
        <v>2053</v>
      </c>
      <c r="D7" s="11" t="n">
        <v>282</v>
      </c>
      <c r="E7" s="11" t="n">
        <v>347</v>
      </c>
      <c r="F7" s="11" t="n">
        <v>347</v>
      </c>
      <c r="G7" s="11" t="n">
        <v>347</v>
      </c>
      <c r="H7" s="11" t="n">
        <v>295</v>
      </c>
      <c r="I7" s="11" t="n">
        <v>435</v>
      </c>
      <c r="J7" s="11"/>
      <c r="K7" s="11" t="n">
        <v>1018</v>
      </c>
      <c r="L7" s="11" t="n">
        <v>1034</v>
      </c>
      <c r="M7" s="11"/>
      <c r="N7" s="11" t="n">
        <v>284</v>
      </c>
      <c r="O7" s="11" t="n">
        <v>278</v>
      </c>
      <c r="P7" s="11" t="n">
        <v>169</v>
      </c>
      <c r="Q7" s="11" t="n">
        <v>188</v>
      </c>
      <c r="R7" s="11" t="n">
        <v>160</v>
      </c>
      <c r="S7" s="11" t="n">
        <v>187</v>
      </c>
      <c r="T7" s="11" t="n">
        <v>166</v>
      </c>
      <c r="U7" s="11" t="n">
        <v>87</v>
      </c>
      <c r="V7" s="11" t="n">
        <v>211</v>
      </c>
      <c r="W7" s="11" t="n">
        <v>174</v>
      </c>
      <c r="X7" s="11" t="n">
        <v>98</v>
      </c>
      <c r="Y7" s="11" t="n">
        <v>51</v>
      </c>
      <c r="Z7" s="11"/>
      <c r="AA7" s="11" t="n">
        <v>570</v>
      </c>
      <c r="AB7" s="11" t="n">
        <v>547</v>
      </c>
      <c r="AC7" s="11" t="n">
        <v>406</v>
      </c>
      <c r="AD7" s="11" t="n">
        <v>517</v>
      </c>
      <c r="AE7" s="11"/>
      <c r="AF7" s="11" t="n">
        <v>148</v>
      </c>
      <c r="AG7" s="11" t="n">
        <v>872</v>
      </c>
      <c r="AH7" s="11" t="n">
        <v>132</v>
      </c>
      <c r="AI7" s="11" t="n">
        <v>108</v>
      </c>
      <c r="AJ7" s="11" t="n">
        <v>65</v>
      </c>
      <c r="AK7" s="11" t="n">
        <v>65</v>
      </c>
      <c r="AL7" s="11" t="n">
        <v>139</v>
      </c>
      <c r="AM7" s="11" t="n">
        <v>2</v>
      </c>
      <c r="AN7" s="11" t="n">
        <v>139</v>
      </c>
      <c r="AO7" s="11" t="n">
        <v>159</v>
      </c>
      <c r="AP7" s="11" t="n">
        <v>39</v>
      </c>
      <c r="AQ7" s="11" t="n">
        <v>148</v>
      </c>
      <c r="AR7" s="11" t="n">
        <v>10</v>
      </c>
      <c r="AS7" s="11" t="n">
        <v>10</v>
      </c>
      <c r="AT7" s="11" t="n">
        <v>3</v>
      </c>
      <c r="AU7" s="11" t="n">
        <v>2</v>
      </c>
      <c r="AV7" s="11" t="n">
        <v>5</v>
      </c>
      <c r="AW7" s="11" t="n">
        <v>3</v>
      </c>
      <c r="AX7" s="11" t="n">
        <v>4</v>
      </c>
    </row>
    <row r="8" ht="30" customHeight="1">
      <c r="B8" s="12" t="s">
        <v>24</v>
      </c>
      <c r="C8" s="12" t="n">
        <v>2053</v>
      </c>
      <c r="D8" s="12" t="n">
        <v>284</v>
      </c>
      <c r="E8" s="12" t="n">
        <v>350</v>
      </c>
      <c r="F8" s="12" t="n">
        <v>349</v>
      </c>
      <c r="G8" s="12" t="n">
        <v>350</v>
      </c>
      <c r="H8" s="12" t="n">
        <v>289</v>
      </c>
      <c r="I8" s="12" t="n">
        <v>431</v>
      </c>
      <c r="J8" s="12"/>
      <c r="K8" s="12" t="n">
        <v>1013</v>
      </c>
      <c r="L8" s="12" t="n">
        <v>1039</v>
      </c>
      <c r="M8" s="12"/>
      <c r="N8" s="12" t="n">
        <v>287</v>
      </c>
      <c r="O8" s="12" t="n">
        <v>267</v>
      </c>
      <c r="P8" s="12" t="n">
        <v>164</v>
      </c>
      <c r="Q8" s="12" t="n">
        <v>185</v>
      </c>
      <c r="R8" s="12" t="n">
        <v>144</v>
      </c>
      <c r="S8" s="12" t="n">
        <v>185</v>
      </c>
      <c r="T8" s="12" t="n">
        <v>164</v>
      </c>
      <c r="U8" s="12" t="n">
        <v>82</v>
      </c>
      <c r="V8" s="12" t="n">
        <v>226</v>
      </c>
      <c r="W8" s="12" t="n">
        <v>185</v>
      </c>
      <c r="X8" s="12" t="n">
        <v>103</v>
      </c>
      <c r="Y8" s="12" t="n">
        <v>61</v>
      </c>
      <c r="Z8" s="12"/>
      <c r="AA8" s="12" t="n">
        <v>551</v>
      </c>
      <c r="AB8" s="12" t="n">
        <v>530</v>
      </c>
      <c r="AC8" s="12" t="n">
        <v>449</v>
      </c>
      <c r="AD8" s="12" t="n">
        <v>510</v>
      </c>
      <c r="AE8" s="12"/>
      <c r="AF8" s="12" t="n">
        <v>150</v>
      </c>
      <c r="AG8" s="12" t="n">
        <v>866</v>
      </c>
      <c r="AH8" s="12" t="n">
        <v>133</v>
      </c>
      <c r="AI8" s="12" t="n">
        <v>107</v>
      </c>
      <c r="AJ8" s="12" t="n">
        <v>66</v>
      </c>
      <c r="AK8" s="12" t="n">
        <v>64</v>
      </c>
      <c r="AL8" s="12" t="n">
        <v>140</v>
      </c>
      <c r="AM8" s="12" t="n">
        <v>2</v>
      </c>
      <c r="AN8" s="12" t="n">
        <v>140</v>
      </c>
      <c r="AO8" s="12" t="n">
        <v>160</v>
      </c>
      <c r="AP8" s="12" t="n">
        <v>39</v>
      </c>
      <c r="AQ8" s="12" t="n">
        <v>149</v>
      </c>
      <c r="AR8" s="12" t="n">
        <v>10</v>
      </c>
      <c r="AS8" s="12" t="n">
        <v>11</v>
      </c>
      <c r="AT8" s="12" t="n">
        <v>3</v>
      </c>
      <c r="AU8" s="12" t="n">
        <v>2</v>
      </c>
      <c r="AV8" s="12" t="n">
        <v>5</v>
      </c>
      <c r="AW8" s="12" t="n">
        <v>3</v>
      </c>
      <c r="AX8" s="12" t="n">
        <v>3</v>
      </c>
    </row>
    <row r="9">
      <c r="B9" s="20" t="s">
        <v>132</v>
      </c>
      <c r="C9" s="19" t="n">
        <v>0.0727893693626054</v>
      </c>
      <c r="D9" s="19" t="n">
        <v>0.0610258359878421</v>
      </c>
      <c r="E9" s="19" t="n">
        <v>0.0553517916522291</v>
      </c>
      <c r="F9" s="19" t="n">
        <v>0.068136491546775</v>
      </c>
      <c r="G9" s="19" t="n">
        <v>0.12641589237087</v>
      </c>
      <c r="H9" s="19" t="n">
        <v>0.0991287678201661</v>
      </c>
      <c r="I9" s="19" t="n">
        <v>0.0372604546790768</v>
      </c>
      <c r="J9" s="19"/>
      <c r="K9" s="19" t="n">
        <v>0.0605796570961524</v>
      </c>
      <c r="L9" s="19" t="n">
        <v>0.0847642518170666</v>
      </c>
      <c r="M9" s="19"/>
      <c r="N9" s="19" t="n">
        <v>0.0403061721861243</v>
      </c>
      <c r="O9" s="19" t="n">
        <v>0.0573660200478879</v>
      </c>
      <c r="P9" s="19" t="n">
        <v>0.0819926716179612</v>
      </c>
      <c r="Q9" s="19" t="n">
        <v>0.0774696301779005</v>
      </c>
      <c r="R9" s="19" t="n">
        <v>0.0890138593182482</v>
      </c>
      <c r="S9" s="19" t="n">
        <v>0.0638163124357617</v>
      </c>
      <c r="T9" s="19" t="n">
        <v>0.108385998542528</v>
      </c>
      <c r="U9" s="19" t="n">
        <v>0.0989603320435182</v>
      </c>
      <c r="V9" s="19" t="n">
        <v>0.0901281400154536</v>
      </c>
      <c r="W9" s="19" t="n">
        <v>0.0739996668550348</v>
      </c>
      <c r="X9" s="19" t="n">
        <v>0.079254408629865</v>
      </c>
      <c r="Y9" s="19" t="n">
        <v>0.0333973458955846</v>
      </c>
      <c r="Z9" s="19"/>
      <c r="AA9" s="19" t="n">
        <v>0.0505582516887846</v>
      </c>
      <c r="AB9" s="19" t="n">
        <v>0.0666149208672138</v>
      </c>
      <c r="AC9" s="19" t="n">
        <v>0.081710016132575</v>
      </c>
      <c r="AD9" s="19" t="n">
        <v>0.0972260261132531</v>
      </c>
      <c r="AE9" s="19"/>
      <c r="AF9" s="19" t="n">
        <v>0.0680116619293393</v>
      </c>
      <c r="AG9" s="19" t="n">
        <v>0.0805483272542232</v>
      </c>
      <c r="AH9" s="19" t="n">
        <v>0.0823151028431595</v>
      </c>
      <c r="AI9" s="19" t="n">
        <v>0.0363902715053925</v>
      </c>
      <c r="AJ9" s="19" t="n">
        <v>0.0319118275401691</v>
      </c>
      <c r="AK9" s="19" t="n">
        <v>0.0542534621524765</v>
      </c>
      <c r="AL9" s="19" t="n">
        <v>0.0523778597678505</v>
      </c>
      <c r="AM9" s="19" t="n">
        <v>0</v>
      </c>
      <c r="AN9" s="19" t="n">
        <v>0.0493981767781666</v>
      </c>
      <c r="AO9" s="19" t="n">
        <v>0.0965928084506468</v>
      </c>
      <c r="AP9" s="19" t="n">
        <v>0.0734795137727551</v>
      </c>
      <c r="AQ9" s="19" t="n">
        <v>0.104818572281255</v>
      </c>
      <c r="AR9" s="19" t="n">
        <v>0.0931682180630158</v>
      </c>
      <c r="AS9" s="19" t="n">
        <v>0</v>
      </c>
      <c r="AT9" s="19" t="n">
        <v>0</v>
      </c>
      <c r="AU9" s="19" t="n">
        <v>0</v>
      </c>
      <c r="AV9" s="19" t="n">
        <v>0</v>
      </c>
      <c r="AW9" s="19" t="n">
        <v>0</v>
      </c>
      <c r="AX9" s="19" t="n">
        <v>0</v>
      </c>
    </row>
    <row r="10">
      <c r="B10" s="20" t="s">
        <v>133</v>
      </c>
      <c r="C10" s="19" t="n">
        <v>0.174086025601904</v>
      </c>
      <c r="D10" s="19" t="n">
        <v>0.240718219346861</v>
      </c>
      <c r="E10" s="19" t="n">
        <v>0.155953735436885</v>
      </c>
      <c r="F10" s="19" t="n">
        <v>0.178995419038259</v>
      </c>
      <c r="G10" s="19" t="n">
        <v>0.172341995916421</v>
      </c>
      <c r="H10" s="19" t="n">
        <v>0.213361898655394</v>
      </c>
      <c r="I10" s="19" t="n">
        <v>0.115987418644746</v>
      </c>
      <c r="J10" s="19"/>
      <c r="K10" s="19" t="n">
        <v>0.143091617476572</v>
      </c>
      <c r="L10" s="19" t="n">
        <v>0.204474023944279</v>
      </c>
      <c r="M10" s="19"/>
      <c r="N10" s="19" t="n">
        <v>0.159459647604837</v>
      </c>
      <c r="O10" s="19" t="n">
        <v>0.206999970634152</v>
      </c>
      <c r="P10" s="19" t="n">
        <v>0.18707972441849</v>
      </c>
      <c r="Q10" s="19" t="n">
        <v>0.133309020985373</v>
      </c>
      <c r="R10" s="19" t="n">
        <v>0.169643861088925</v>
      </c>
      <c r="S10" s="19" t="n">
        <v>0.200260978703001</v>
      </c>
      <c r="T10" s="19" t="n">
        <v>0.145867051851392</v>
      </c>
      <c r="U10" s="19" t="n">
        <v>0.118111839863319</v>
      </c>
      <c r="V10" s="19" t="n">
        <v>0.200647478062286</v>
      </c>
      <c r="W10" s="19" t="n">
        <v>0.190138199275633</v>
      </c>
      <c r="X10" s="19" t="n">
        <v>0.126484850405441</v>
      </c>
      <c r="Y10" s="19" t="n">
        <v>0.203065331330934</v>
      </c>
      <c r="Z10" s="19"/>
      <c r="AA10" s="19" t="n">
        <v>0.149218062181194</v>
      </c>
      <c r="AB10" s="19" t="n">
        <v>0.165511649213525</v>
      </c>
      <c r="AC10" s="19" t="n">
        <v>0.193361593623788</v>
      </c>
      <c r="AD10" s="19" t="n">
        <v>0.195370764829564</v>
      </c>
      <c r="AE10" s="19"/>
      <c r="AF10" s="19" t="n">
        <v>0.242000495543461</v>
      </c>
      <c r="AG10" s="19" t="n">
        <v>0.172911357775663</v>
      </c>
      <c r="AH10" s="19" t="n">
        <v>0.1891549093467</v>
      </c>
      <c r="AI10" s="19" t="n">
        <v>0.109555070309608</v>
      </c>
      <c r="AJ10" s="19" t="n">
        <v>0.134740465745449</v>
      </c>
      <c r="AK10" s="19" t="n">
        <v>0.221728123178543</v>
      </c>
      <c r="AL10" s="19" t="n">
        <v>0.220696890258698</v>
      </c>
      <c r="AM10" s="19" t="n">
        <v>0</v>
      </c>
      <c r="AN10" s="19" t="n">
        <v>0.146462855282315</v>
      </c>
      <c r="AO10" s="19" t="n">
        <v>0.196397781268141</v>
      </c>
      <c r="AP10" s="19" t="n">
        <v>0.128942410864795</v>
      </c>
      <c r="AQ10" s="19" t="n">
        <v>0.123176409442719</v>
      </c>
      <c r="AR10" s="19" t="n">
        <v>0.204657060623039</v>
      </c>
      <c r="AS10" s="19" t="n">
        <v>0</v>
      </c>
      <c r="AT10" s="19" t="n">
        <v>0</v>
      </c>
      <c r="AU10" s="19" t="n">
        <v>0.504380017574563</v>
      </c>
      <c r="AV10" s="19" t="n">
        <v>0.21984154809506</v>
      </c>
      <c r="AW10" s="19" t="n">
        <v>0.294727388085214</v>
      </c>
      <c r="AX10" s="19" t="n">
        <v>0</v>
      </c>
    </row>
    <row r="11">
      <c r="B11" s="20" t="s">
        <v>134</v>
      </c>
      <c r="C11" s="19" t="n">
        <v>0.208745616985542</v>
      </c>
      <c r="D11" s="19" t="n">
        <v>0.205317851013662</v>
      </c>
      <c r="E11" s="19" t="n">
        <v>0.189666144802318</v>
      </c>
      <c r="F11" s="19" t="n">
        <v>0.209145701599591</v>
      </c>
      <c r="G11" s="19" t="n">
        <v>0.206884764084141</v>
      </c>
      <c r="H11" s="19" t="n">
        <v>0.238695170437072</v>
      </c>
      <c r="I11" s="19" t="n">
        <v>0.207610227935718</v>
      </c>
      <c r="J11" s="19"/>
      <c r="K11" s="19" t="n">
        <v>0.212704588748133</v>
      </c>
      <c r="L11" s="19" t="n">
        <v>0.205086510598677</v>
      </c>
      <c r="M11" s="19"/>
      <c r="N11" s="19" t="n">
        <v>0.170409289001451</v>
      </c>
      <c r="O11" s="19" t="n">
        <v>0.180596001063814</v>
      </c>
      <c r="P11" s="19" t="n">
        <v>0.197366778486465</v>
      </c>
      <c r="Q11" s="19" t="n">
        <v>0.208501537657338</v>
      </c>
      <c r="R11" s="19" t="n">
        <v>0.245199472632736</v>
      </c>
      <c r="S11" s="19" t="n">
        <v>0.201699527676999</v>
      </c>
      <c r="T11" s="19" t="n">
        <v>0.21340122435837</v>
      </c>
      <c r="U11" s="19" t="n">
        <v>0.226597168142169</v>
      </c>
      <c r="V11" s="19" t="n">
        <v>0.238508631107412</v>
      </c>
      <c r="W11" s="19" t="n">
        <v>0.236682637677956</v>
      </c>
      <c r="X11" s="19" t="n">
        <v>0.274925748025902</v>
      </c>
      <c r="Y11" s="19" t="n">
        <v>0.135739139408226</v>
      </c>
      <c r="Z11" s="19"/>
      <c r="AA11" s="19" t="n">
        <v>0.173017581112339</v>
      </c>
      <c r="AB11" s="19" t="n">
        <v>0.21148457612223</v>
      </c>
      <c r="AC11" s="19" t="n">
        <v>0.212603008277653</v>
      </c>
      <c r="AD11" s="19" t="n">
        <v>0.238304876159858</v>
      </c>
      <c r="AE11" s="19"/>
      <c r="AF11" s="19" t="n">
        <v>0.206028205755982</v>
      </c>
      <c r="AG11" s="19" t="n">
        <v>0.213940254819276</v>
      </c>
      <c r="AH11" s="19" t="n">
        <v>0.21433637633477</v>
      </c>
      <c r="AI11" s="19" t="n">
        <v>0.124883937949839</v>
      </c>
      <c r="AJ11" s="19" t="n">
        <v>0.338762820427675</v>
      </c>
      <c r="AK11" s="19" t="n">
        <v>0.124973237205878</v>
      </c>
      <c r="AL11" s="19" t="n">
        <v>0.177280818687576</v>
      </c>
      <c r="AM11" s="19" t="n">
        <v>0.465554238906898</v>
      </c>
      <c r="AN11" s="19" t="n">
        <v>0.220573036303051</v>
      </c>
      <c r="AO11" s="19" t="n">
        <v>0.18782467687234</v>
      </c>
      <c r="AP11" s="19" t="n">
        <v>0.161655564209538</v>
      </c>
      <c r="AQ11" s="19" t="n">
        <v>0.263099176294467</v>
      </c>
      <c r="AR11" s="19" t="n">
        <v>0.289228207513365</v>
      </c>
      <c r="AS11" s="19" t="n">
        <v>0.196509982322928</v>
      </c>
      <c r="AT11" s="19" t="n">
        <v>0.389102592068026</v>
      </c>
      <c r="AU11" s="19" t="n">
        <v>0.495619982425437</v>
      </c>
      <c r="AV11" s="19" t="n">
        <v>0</v>
      </c>
      <c r="AW11" s="19" t="n">
        <v>0</v>
      </c>
      <c r="AX11" s="19" t="n">
        <v>0.277914084528257</v>
      </c>
    </row>
    <row r="12">
      <c r="B12" s="20" t="s">
        <v>135</v>
      </c>
      <c r="C12" s="19" t="n">
        <v>0.349059184789469</v>
      </c>
      <c r="D12" s="19" t="n">
        <v>0.291615396203901</v>
      </c>
      <c r="E12" s="19" t="n">
        <v>0.354979829434827</v>
      </c>
      <c r="F12" s="19" t="n">
        <v>0.320658765875393</v>
      </c>
      <c r="G12" s="19" t="n">
        <v>0.34319444526499</v>
      </c>
      <c r="H12" s="19" t="n">
        <v>0.320336497866097</v>
      </c>
      <c r="I12" s="19" t="n">
        <v>0.429154245647869</v>
      </c>
      <c r="J12" s="19"/>
      <c r="K12" s="19" t="n">
        <v>0.343024750803322</v>
      </c>
      <c r="L12" s="19" t="n">
        <v>0.35527902048966</v>
      </c>
      <c r="M12" s="19"/>
      <c r="N12" s="19" t="n">
        <v>0.360894042729308</v>
      </c>
      <c r="O12" s="19" t="n">
        <v>0.392044917354158</v>
      </c>
      <c r="P12" s="19" t="n">
        <v>0.349905386996376</v>
      </c>
      <c r="Q12" s="19" t="n">
        <v>0.364066373047024</v>
      </c>
      <c r="R12" s="19" t="n">
        <v>0.337830967171364</v>
      </c>
      <c r="S12" s="19" t="n">
        <v>0.343952394444869</v>
      </c>
      <c r="T12" s="19" t="n">
        <v>0.344640904823156</v>
      </c>
      <c r="U12" s="19" t="n">
        <v>0.327264822131454</v>
      </c>
      <c r="V12" s="19" t="n">
        <v>0.319003730777429</v>
      </c>
      <c r="W12" s="19" t="n">
        <v>0.348956242963327</v>
      </c>
      <c r="X12" s="19" t="n">
        <v>0.254660132982918</v>
      </c>
      <c r="Y12" s="19" t="n">
        <v>0.411664607653355</v>
      </c>
      <c r="Z12" s="19"/>
      <c r="AA12" s="19" t="n">
        <v>0.390424651357881</v>
      </c>
      <c r="AB12" s="19" t="n">
        <v>0.387371934263779</v>
      </c>
      <c r="AC12" s="19" t="n">
        <v>0.331090586601377</v>
      </c>
      <c r="AD12" s="19" t="n">
        <v>0.285335063026778</v>
      </c>
      <c r="AE12" s="19"/>
      <c r="AF12" s="19" t="n">
        <v>0.305850068066582</v>
      </c>
      <c r="AG12" s="19" t="n">
        <v>0.377335293006258</v>
      </c>
      <c r="AH12" s="19" t="n">
        <v>0.319489289586289</v>
      </c>
      <c r="AI12" s="19" t="n">
        <v>0.380834376427474</v>
      </c>
      <c r="AJ12" s="19" t="n">
        <v>0.334383754384205</v>
      </c>
      <c r="AK12" s="19" t="n">
        <v>0.387586488821234</v>
      </c>
      <c r="AL12" s="19" t="n">
        <v>0.340159948271848</v>
      </c>
      <c r="AM12" s="19" t="n">
        <v>0</v>
      </c>
      <c r="AN12" s="19" t="n">
        <v>0.344347489668974</v>
      </c>
      <c r="AO12" s="19" t="n">
        <v>0.306651566898405</v>
      </c>
      <c r="AP12" s="19" t="n">
        <v>0.350767656053778</v>
      </c>
      <c r="AQ12" s="19" t="n">
        <v>0.309162592234933</v>
      </c>
      <c r="AR12" s="19" t="n">
        <v>0.0927815251128634</v>
      </c>
      <c r="AS12" s="19" t="n">
        <v>0.527217443858998</v>
      </c>
      <c r="AT12" s="19" t="n">
        <v>0</v>
      </c>
      <c r="AU12" s="19" t="n">
        <v>0</v>
      </c>
      <c r="AV12" s="19" t="n">
        <v>0.392591767067897</v>
      </c>
      <c r="AW12" s="19" t="n">
        <v>0</v>
      </c>
      <c r="AX12" s="19" t="n">
        <v>0.242293032388405</v>
      </c>
    </row>
    <row r="13">
      <c r="B13" s="20" t="s">
        <v>136</v>
      </c>
      <c r="C13" s="19" t="n">
        <v>0.189591051119937</v>
      </c>
      <c r="D13" s="19" t="n">
        <v>0.177779211414276</v>
      </c>
      <c r="E13" s="19" t="n">
        <v>0.232311863731654</v>
      </c>
      <c r="F13" s="19" t="n">
        <v>0.223063621939981</v>
      </c>
      <c r="G13" s="19" t="n">
        <v>0.151162902363578</v>
      </c>
      <c r="H13" s="19" t="n">
        <v>0.12514098940747</v>
      </c>
      <c r="I13" s="19" t="n">
        <v>0.20998765309259</v>
      </c>
      <c r="J13" s="19"/>
      <c r="K13" s="19" t="n">
        <v>0.234914704764724</v>
      </c>
      <c r="L13" s="19" t="n">
        <v>0.14461895448792</v>
      </c>
      <c r="M13" s="19"/>
      <c r="N13" s="19" t="n">
        <v>0.261867495640835</v>
      </c>
      <c r="O13" s="19" t="n">
        <v>0.151931235175031</v>
      </c>
      <c r="P13" s="19" t="n">
        <v>0.183655438480708</v>
      </c>
      <c r="Q13" s="19" t="n">
        <v>0.205992646251811</v>
      </c>
      <c r="R13" s="19" t="n">
        <v>0.158311839788727</v>
      </c>
      <c r="S13" s="19" t="n">
        <v>0.190270786739369</v>
      </c>
      <c r="T13" s="19" t="n">
        <v>0.187704820424555</v>
      </c>
      <c r="U13" s="19" t="n">
        <v>0.207487418455139</v>
      </c>
      <c r="V13" s="19" t="n">
        <v>0.142755618797084</v>
      </c>
      <c r="W13" s="19" t="n">
        <v>0.150223253228049</v>
      </c>
      <c r="X13" s="19" t="n">
        <v>0.254820172559961</v>
      </c>
      <c r="Y13" s="19" t="n">
        <v>0.216133575711901</v>
      </c>
      <c r="Z13" s="19"/>
      <c r="AA13" s="19" t="n">
        <v>0.233292480610209</v>
      </c>
      <c r="AB13" s="19" t="n">
        <v>0.163590520907206</v>
      </c>
      <c r="AC13" s="19" t="n">
        <v>0.176287188156107</v>
      </c>
      <c r="AD13" s="19" t="n">
        <v>0.176545278777482</v>
      </c>
      <c r="AE13" s="19"/>
      <c r="AF13" s="19" t="n">
        <v>0.171774162717135</v>
      </c>
      <c r="AG13" s="19" t="n">
        <v>0.15526476714458</v>
      </c>
      <c r="AH13" s="19" t="n">
        <v>0.194704321889082</v>
      </c>
      <c r="AI13" s="19" t="n">
        <v>0.348336343807686</v>
      </c>
      <c r="AJ13" s="19" t="n">
        <v>0.11600585082515</v>
      </c>
      <c r="AK13" s="19" t="n">
        <v>0.211458688641869</v>
      </c>
      <c r="AL13" s="19" t="n">
        <v>0.180803652386531</v>
      </c>
      <c r="AM13" s="19" t="n">
        <v>0.534445761093102</v>
      </c>
      <c r="AN13" s="19" t="n">
        <v>0.239218441967493</v>
      </c>
      <c r="AO13" s="19" t="n">
        <v>0.19420624846726</v>
      </c>
      <c r="AP13" s="19" t="n">
        <v>0.285154855099134</v>
      </c>
      <c r="AQ13" s="19" t="n">
        <v>0.193265205961943</v>
      </c>
      <c r="AR13" s="19" t="n">
        <v>0.320164988687716</v>
      </c>
      <c r="AS13" s="19" t="n">
        <v>0.276272573818074</v>
      </c>
      <c r="AT13" s="19" t="n">
        <v>0.610897407931974</v>
      </c>
      <c r="AU13" s="19" t="n">
        <v>0</v>
      </c>
      <c r="AV13" s="19" t="n">
        <v>0.387566684837043</v>
      </c>
      <c r="AW13" s="19" t="n">
        <v>0.705272611914786</v>
      </c>
      <c r="AX13" s="19" t="n">
        <v>0.479792883083338</v>
      </c>
    </row>
    <row r="14">
      <c r="B14" s="20" t="s">
        <v>77</v>
      </c>
      <c r="C14" s="21" t="n">
        <v>0.00572875214054308</v>
      </c>
      <c r="D14" s="21" t="n">
        <v>0.0235434860334569</v>
      </c>
      <c r="E14" s="21" t="n">
        <v>0.0117366349420867</v>
      </c>
      <c r="F14" s="21" t="n">
        <v>0</v>
      </c>
      <c r="G14" s="21" t="n">
        <v>0</v>
      </c>
      <c r="H14" s="21" t="n">
        <v>0.00333667581380117</v>
      </c>
      <c r="I14" s="21" t="n">
        <v>0</v>
      </c>
      <c r="J14" s="21"/>
      <c r="K14" s="21" t="n">
        <v>0.00568468111109807</v>
      </c>
      <c r="L14" s="21" t="n">
        <v>0.00577723866239643</v>
      </c>
      <c r="M14" s="21"/>
      <c r="N14" s="21" t="n">
        <v>0.00706335283744441</v>
      </c>
      <c r="O14" s="21" t="n">
        <v>0.0110618557249566</v>
      </c>
      <c r="P14" s="21" t="n">
        <v>0</v>
      </c>
      <c r="Q14" s="21" t="n">
        <v>0.0106607918805534</v>
      </c>
      <c r="R14" s="21" t="n">
        <v>0</v>
      </c>
      <c r="S14" s="21" t="n">
        <v>0</v>
      </c>
      <c r="T14" s="21" t="n">
        <v>0</v>
      </c>
      <c r="U14" s="21" t="n">
        <v>0.0215784193643998</v>
      </c>
      <c r="V14" s="21" t="n">
        <v>0.00895640124033607</v>
      </c>
      <c r="W14" s="21" t="n">
        <v>0</v>
      </c>
      <c r="X14" s="21" t="n">
        <v>0.00985468739591351</v>
      </c>
      <c r="Y14" s="21" t="n">
        <v>0</v>
      </c>
      <c r="Z14" s="21"/>
      <c r="AA14" s="21" t="n">
        <v>0.00348897304959243</v>
      </c>
      <c r="AB14" s="21" t="n">
        <v>0.00542639862604585</v>
      </c>
      <c r="AC14" s="21" t="n">
        <v>0.00494760720849925</v>
      </c>
      <c r="AD14" s="21" t="n">
        <v>0.0072179910930649</v>
      </c>
      <c r="AE14" s="21"/>
      <c r="AF14" s="21" t="n">
        <v>0.0063354059875015</v>
      </c>
      <c r="AG14" s="21" t="n">
        <v>0</v>
      </c>
      <c r="AH14" s="21" t="n">
        <v>0</v>
      </c>
      <c r="AI14" s="21" t="n">
        <v>0</v>
      </c>
      <c r="AJ14" s="21" t="n">
        <v>0.0441952810773512</v>
      </c>
      <c r="AK14" s="21" t="n">
        <v>0</v>
      </c>
      <c r="AL14" s="21" t="n">
        <v>0.0286808306274977</v>
      </c>
      <c r="AM14" s="21" t="n">
        <v>0</v>
      </c>
      <c r="AN14" s="21" t="n">
        <v>0</v>
      </c>
      <c r="AO14" s="21" t="n">
        <v>0.0183269180432074</v>
      </c>
      <c r="AP14" s="21" t="n">
        <v>0</v>
      </c>
      <c r="AQ14" s="21" t="n">
        <v>0.00647804378468227</v>
      </c>
      <c r="AR14" s="21" t="n">
        <v>0</v>
      </c>
      <c r="AS14" s="21" t="n">
        <v>0</v>
      </c>
      <c r="AT14" s="21" t="n">
        <v>0</v>
      </c>
      <c r="AU14" s="21" t="n">
        <v>0</v>
      </c>
      <c r="AV14" s="21" t="n">
        <v>0</v>
      </c>
      <c r="AW14" s="21" t="n">
        <v>0</v>
      </c>
      <c r="AX14" s="21" t="n">
        <v>0</v>
      </c>
    </row>
    <row r="15">
      <c r="B15" s="18"/>
    </row>
    <row r="16">
      <c r="B16" t="s">
        <v>80</v>
      </c>
    </row>
    <row r="17">
      <c r="B17" t="s">
        <v>81</v>
      </c>
    </row>
    <row r="19">
      <c r="B19" s="9" t="str">
        <f>=HYPERLINK("#'Contents'!A1", "Return to Contents")</f>
      </c>
    </row>
  </sheetData>
  <mergeCells count="6">
    <mergeCell ref="D5:I5"/>
    <mergeCell ref="K5:L5"/>
    <mergeCell ref="N5:Y5"/>
    <mergeCell ref="AA5:AD5"/>
    <mergeCell ref="AF5:AX5"/>
    <mergeCell ref="D2:AU2"/>
  </mergeCells>
  <pageMargins left="0.7" right="0.7" top="0.75" bottom="0.75" header="0.3" footer="0.3"/>
  <pageSetup paperSize="9" orientation="portrait" horizontalDpi="300" verticalDpi="300" r:id="rId2"/>
  <drawing r:id="rId1"/>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10.71" hidden="0" customWidth="1"/>
    <col min="8" max="8" width="10.71" hidden="0" customWidth="1"/>
    <col min="9" max="9" width="10.71" hidden="0" customWidth="1"/>
    <col min="10" max="10" width="2.2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10.71" hidden="0" customWidth="1"/>
    <col min="19" max="19" width="10.71" hidden="0" customWidth="1"/>
    <col min="20" max="20" width="10.71" hidden="0" customWidth="1"/>
    <col min="21" max="21" width="10.71" hidden="0" customWidth="1"/>
    <col min="22" max="22" width="10.71" hidden="0" customWidth="1"/>
    <col min="23" max="23" width="10.71" hidden="0" customWidth="1"/>
    <col min="24" max="24" width="10.71" hidden="0" customWidth="1"/>
    <col min="25" max="25" width="10.71" hidden="0" customWidth="1"/>
    <col min="26" max="26" width="2.2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10.71" hidden="0" customWidth="1"/>
    <col min="34" max="34" width="10.71" hidden="0" customWidth="1"/>
    <col min="35" max="35" width="10.7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10.71" hidden="0" customWidth="1"/>
    <col min="44" max="44" width="10.71" hidden="0" customWidth="1"/>
    <col min="45" max="45" width="10.71" hidden="0" customWidth="1"/>
    <col min="46" max="46" width="10.71" hidden="0" customWidth="1"/>
    <col min="47" max="47" width="10.71" hidden="0" customWidth="1"/>
    <col min="48" max="48" width="10.71" hidden="0" customWidth="1"/>
    <col min="49" max="49" width="10.71" hidden="0" customWidth="1"/>
    <col min="50" max="50" width="10.71" hidden="0" customWidth="1"/>
    <col min="51" max="51" width="2.21" hidden="0" customWidth="1"/>
  </cols>
  <sheetData>
    <row r="2" ht="40" customHeight="1">
      <c r="D2" s="16" t="s">
        <v>155</v>
      </c>
    </row>
    <row r="5" ht="30" customHeight="1">
      <c r="B5" s="17"/>
      <c r="C5" s="17"/>
      <c r="D5" s="17" t="s">
        <v>62</v>
      </c>
      <c r="E5" s="17"/>
      <c r="F5" s="17"/>
      <c r="G5" s="17"/>
      <c r="H5" s="17"/>
      <c r="I5" s="17"/>
      <c r="J5" s="17"/>
      <c r="K5" s="17" t="s">
        <v>63</v>
      </c>
      <c r="L5" s="17"/>
      <c r="M5" s="17"/>
      <c r="N5" s="17" t="s">
        <v>64</v>
      </c>
      <c r="O5" s="17"/>
      <c r="P5" s="17"/>
      <c r="Q5" s="17"/>
      <c r="R5" s="17"/>
      <c r="S5" s="17"/>
      <c r="T5" s="17"/>
      <c r="U5" s="17"/>
      <c r="V5" s="17"/>
      <c r="W5" s="17"/>
      <c r="X5" s="17"/>
      <c r="Y5" s="17"/>
      <c r="Z5" s="17"/>
      <c r="AA5" s="17" t="s">
        <v>65</v>
      </c>
      <c r="AB5" s="17"/>
      <c r="AC5" s="17"/>
      <c r="AD5" s="17"/>
      <c r="AE5" s="17"/>
      <c r="AF5" s="17" t="s">
        <v>66</v>
      </c>
      <c r="AG5" s="17"/>
      <c r="AH5" s="17"/>
      <c r="AI5" s="17"/>
      <c r="AJ5" s="17"/>
      <c r="AK5" s="17"/>
      <c r="AL5" s="17"/>
      <c r="AM5" s="17"/>
      <c r="AN5" s="17"/>
      <c r="AO5" s="17"/>
      <c r="AP5" s="17"/>
      <c r="AQ5" s="17"/>
      <c r="AR5" s="17"/>
      <c r="AS5" s="17"/>
      <c r="AT5" s="17"/>
      <c r="AU5" s="17"/>
      <c r="AV5" s="17"/>
      <c r="AW5" s="17"/>
      <c r="AX5" s="17"/>
    </row>
    <row r="6">
      <c r="B6" t="s">
        <v>15</v>
      </c>
      <c r="C6" s="10" t="s">
        <v>16</v>
      </c>
      <c r="D6" s="13" t="s">
        <v>17</v>
      </c>
      <c r="E6" s="13" t="s">
        <v>18</v>
      </c>
      <c r="F6" s="13" t="s">
        <v>19</v>
      </c>
      <c r="G6" s="13" t="s">
        <v>20</v>
      </c>
      <c r="H6" s="13" t="s">
        <v>21</v>
      </c>
      <c r="I6" s="13" t="s">
        <v>22</v>
      </c>
      <c r="K6" s="13" t="s">
        <v>25</v>
      </c>
      <c r="L6" s="13" t="s">
        <v>26</v>
      </c>
      <c r="N6" s="13" t="s">
        <v>27</v>
      </c>
      <c r="O6" s="13" t="s">
        <v>28</v>
      </c>
      <c r="P6" s="13" t="s">
        <v>29</v>
      </c>
      <c r="Q6" s="13" t="s">
        <v>30</v>
      </c>
      <c r="R6" s="13" t="s">
        <v>31</v>
      </c>
      <c r="S6" s="13" t="s">
        <v>32</v>
      </c>
      <c r="T6" s="13" t="s">
        <v>33</v>
      </c>
      <c r="U6" s="13" t="s">
        <v>34</v>
      </c>
      <c r="V6" s="13" t="s">
        <v>35</v>
      </c>
      <c r="W6" s="13" t="s">
        <v>36</v>
      </c>
      <c r="X6" s="13" t="s">
        <v>37</v>
      </c>
      <c r="Y6" s="13" t="s">
        <v>38</v>
      </c>
      <c r="AA6" s="13" t="s">
        <v>39</v>
      </c>
      <c r="AB6" s="13" t="s">
        <v>40</v>
      </c>
      <c r="AC6" s="13" t="s">
        <v>41</v>
      </c>
      <c r="AD6" s="13" t="s">
        <v>42</v>
      </c>
      <c r="AF6" s="13" t="s">
        <v>43</v>
      </c>
      <c r="AG6" s="13" t="s">
        <v>44</v>
      </c>
      <c r="AH6" s="13" t="s">
        <v>45</v>
      </c>
      <c r="AI6" s="13" t="s">
        <v>46</v>
      </c>
      <c r="AJ6" s="13" t="s">
        <v>47</v>
      </c>
      <c r="AK6" s="13" t="s">
        <v>48</v>
      </c>
      <c r="AL6" s="13" t="s">
        <v>49</v>
      </c>
      <c r="AM6" s="13" t="s">
        <v>50</v>
      </c>
      <c r="AN6" s="13" t="s">
        <v>51</v>
      </c>
      <c r="AO6" s="13" t="s">
        <v>52</v>
      </c>
      <c r="AP6" s="13" t="s">
        <v>53</v>
      </c>
      <c r="AQ6" s="13" t="s">
        <v>54</v>
      </c>
      <c r="AR6" s="13" t="s">
        <v>55</v>
      </c>
      <c r="AS6" s="13" t="s">
        <v>56</v>
      </c>
      <c r="AT6" s="13" t="s">
        <v>57</v>
      </c>
      <c r="AU6" s="13" t="s">
        <v>58</v>
      </c>
      <c r="AV6" s="13" t="s">
        <v>59</v>
      </c>
      <c r="AW6" s="13" t="s">
        <v>60</v>
      </c>
      <c r="AX6" s="13" t="s">
        <v>61</v>
      </c>
    </row>
    <row r="7" ht="30" customHeight="1">
      <c r="B7" s="11" t="s">
        <v>23</v>
      </c>
      <c r="C7" s="11" t="n">
        <v>2053</v>
      </c>
      <c r="D7" s="11" t="n">
        <v>282</v>
      </c>
      <c r="E7" s="11" t="n">
        <v>347</v>
      </c>
      <c r="F7" s="11" t="n">
        <v>347</v>
      </c>
      <c r="G7" s="11" t="n">
        <v>347</v>
      </c>
      <c r="H7" s="11" t="n">
        <v>295</v>
      </c>
      <c r="I7" s="11" t="n">
        <v>435</v>
      </c>
      <c r="J7" s="11"/>
      <c r="K7" s="11" t="n">
        <v>1018</v>
      </c>
      <c r="L7" s="11" t="n">
        <v>1034</v>
      </c>
      <c r="M7" s="11"/>
      <c r="N7" s="11" t="n">
        <v>284</v>
      </c>
      <c r="O7" s="11" t="n">
        <v>278</v>
      </c>
      <c r="P7" s="11" t="n">
        <v>169</v>
      </c>
      <c r="Q7" s="11" t="n">
        <v>188</v>
      </c>
      <c r="R7" s="11" t="n">
        <v>160</v>
      </c>
      <c r="S7" s="11" t="n">
        <v>187</v>
      </c>
      <c r="T7" s="11" t="n">
        <v>166</v>
      </c>
      <c r="U7" s="11" t="n">
        <v>87</v>
      </c>
      <c r="V7" s="11" t="n">
        <v>211</v>
      </c>
      <c r="W7" s="11" t="n">
        <v>174</v>
      </c>
      <c r="X7" s="11" t="n">
        <v>98</v>
      </c>
      <c r="Y7" s="11" t="n">
        <v>51</v>
      </c>
      <c r="Z7" s="11"/>
      <c r="AA7" s="11" t="n">
        <v>570</v>
      </c>
      <c r="AB7" s="11" t="n">
        <v>547</v>
      </c>
      <c r="AC7" s="11" t="n">
        <v>406</v>
      </c>
      <c r="AD7" s="11" t="n">
        <v>517</v>
      </c>
      <c r="AE7" s="11"/>
      <c r="AF7" s="11" t="n">
        <v>148</v>
      </c>
      <c r="AG7" s="11" t="n">
        <v>872</v>
      </c>
      <c r="AH7" s="11" t="n">
        <v>132</v>
      </c>
      <c r="AI7" s="11" t="n">
        <v>108</v>
      </c>
      <c r="AJ7" s="11" t="n">
        <v>65</v>
      </c>
      <c r="AK7" s="11" t="n">
        <v>65</v>
      </c>
      <c r="AL7" s="11" t="n">
        <v>139</v>
      </c>
      <c r="AM7" s="11" t="n">
        <v>2</v>
      </c>
      <c r="AN7" s="11" t="n">
        <v>139</v>
      </c>
      <c r="AO7" s="11" t="n">
        <v>159</v>
      </c>
      <c r="AP7" s="11" t="n">
        <v>39</v>
      </c>
      <c r="AQ7" s="11" t="n">
        <v>148</v>
      </c>
      <c r="AR7" s="11" t="n">
        <v>10</v>
      </c>
      <c r="AS7" s="11" t="n">
        <v>10</v>
      </c>
      <c r="AT7" s="11" t="n">
        <v>3</v>
      </c>
      <c r="AU7" s="11" t="n">
        <v>2</v>
      </c>
      <c r="AV7" s="11" t="n">
        <v>5</v>
      </c>
      <c r="AW7" s="11" t="n">
        <v>3</v>
      </c>
      <c r="AX7" s="11" t="n">
        <v>4</v>
      </c>
    </row>
    <row r="8" ht="30" customHeight="1">
      <c r="B8" s="12" t="s">
        <v>24</v>
      </c>
      <c r="C8" s="12" t="n">
        <v>2053</v>
      </c>
      <c r="D8" s="12" t="n">
        <v>284</v>
      </c>
      <c r="E8" s="12" t="n">
        <v>350</v>
      </c>
      <c r="F8" s="12" t="n">
        <v>349</v>
      </c>
      <c r="G8" s="12" t="n">
        <v>350</v>
      </c>
      <c r="H8" s="12" t="n">
        <v>289</v>
      </c>
      <c r="I8" s="12" t="n">
        <v>431</v>
      </c>
      <c r="J8" s="12"/>
      <c r="K8" s="12" t="n">
        <v>1013</v>
      </c>
      <c r="L8" s="12" t="n">
        <v>1039</v>
      </c>
      <c r="M8" s="12"/>
      <c r="N8" s="12" t="n">
        <v>287</v>
      </c>
      <c r="O8" s="12" t="n">
        <v>267</v>
      </c>
      <c r="P8" s="12" t="n">
        <v>164</v>
      </c>
      <c r="Q8" s="12" t="n">
        <v>185</v>
      </c>
      <c r="R8" s="12" t="n">
        <v>144</v>
      </c>
      <c r="S8" s="12" t="n">
        <v>185</v>
      </c>
      <c r="T8" s="12" t="n">
        <v>164</v>
      </c>
      <c r="U8" s="12" t="n">
        <v>82</v>
      </c>
      <c r="V8" s="12" t="n">
        <v>226</v>
      </c>
      <c r="W8" s="12" t="n">
        <v>185</v>
      </c>
      <c r="X8" s="12" t="n">
        <v>103</v>
      </c>
      <c r="Y8" s="12" t="n">
        <v>61</v>
      </c>
      <c r="Z8" s="12"/>
      <c r="AA8" s="12" t="n">
        <v>551</v>
      </c>
      <c r="AB8" s="12" t="n">
        <v>530</v>
      </c>
      <c r="AC8" s="12" t="n">
        <v>449</v>
      </c>
      <c r="AD8" s="12" t="n">
        <v>510</v>
      </c>
      <c r="AE8" s="12"/>
      <c r="AF8" s="12" t="n">
        <v>150</v>
      </c>
      <c r="AG8" s="12" t="n">
        <v>866</v>
      </c>
      <c r="AH8" s="12" t="n">
        <v>133</v>
      </c>
      <c r="AI8" s="12" t="n">
        <v>107</v>
      </c>
      <c r="AJ8" s="12" t="n">
        <v>66</v>
      </c>
      <c r="AK8" s="12" t="n">
        <v>64</v>
      </c>
      <c r="AL8" s="12" t="n">
        <v>140</v>
      </c>
      <c r="AM8" s="12" t="n">
        <v>2</v>
      </c>
      <c r="AN8" s="12" t="n">
        <v>140</v>
      </c>
      <c r="AO8" s="12" t="n">
        <v>160</v>
      </c>
      <c r="AP8" s="12" t="n">
        <v>39</v>
      </c>
      <c r="AQ8" s="12" t="n">
        <v>149</v>
      </c>
      <c r="AR8" s="12" t="n">
        <v>10</v>
      </c>
      <c r="AS8" s="12" t="n">
        <v>11</v>
      </c>
      <c r="AT8" s="12" t="n">
        <v>3</v>
      </c>
      <c r="AU8" s="12" t="n">
        <v>2</v>
      </c>
      <c r="AV8" s="12" t="n">
        <v>5</v>
      </c>
      <c r="AW8" s="12" t="n">
        <v>3</v>
      </c>
      <c r="AX8" s="12" t="n">
        <v>3</v>
      </c>
    </row>
    <row r="9">
      <c r="B9" s="20" t="s">
        <v>132</v>
      </c>
      <c r="C9" s="19" t="n">
        <v>0.082750535000008</v>
      </c>
      <c r="D9" s="19" t="n">
        <v>0.062805679660185</v>
      </c>
      <c r="E9" s="19" t="n">
        <v>0.0618514733462362</v>
      </c>
      <c r="F9" s="19" t="n">
        <v>0.0471701268434235</v>
      </c>
      <c r="G9" s="19" t="n">
        <v>0.0609050251781552</v>
      </c>
      <c r="H9" s="19" t="n">
        <v>0.0969298362830607</v>
      </c>
      <c r="I9" s="19" t="n">
        <v>0.149938805936561</v>
      </c>
      <c r="J9" s="19"/>
      <c r="K9" s="19" t="n">
        <v>0.0952105137312529</v>
      </c>
      <c r="L9" s="19" t="n">
        <v>0.0706814021066743</v>
      </c>
      <c r="M9" s="19"/>
      <c r="N9" s="19" t="n">
        <v>0.0835538193722146</v>
      </c>
      <c r="O9" s="19" t="n">
        <v>0.103625785607847</v>
      </c>
      <c r="P9" s="19" t="n">
        <v>0.105743599654898</v>
      </c>
      <c r="Q9" s="19" t="n">
        <v>0.0733556549782616</v>
      </c>
      <c r="R9" s="19" t="n">
        <v>0.0496390434760649</v>
      </c>
      <c r="S9" s="19" t="n">
        <v>0.0479438095331415</v>
      </c>
      <c r="T9" s="19" t="n">
        <v>0.0630733102259362</v>
      </c>
      <c r="U9" s="19" t="n">
        <v>0.104213331277542</v>
      </c>
      <c r="V9" s="19" t="n">
        <v>0.0547386536255421</v>
      </c>
      <c r="W9" s="19" t="n">
        <v>0.102282223464618</v>
      </c>
      <c r="X9" s="19" t="n">
        <v>0.134165484237403</v>
      </c>
      <c r="Y9" s="19" t="n">
        <v>0.119813169374314</v>
      </c>
      <c r="Z9" s="19"/>
      <c r="AA9" s="19" t="n">
        <v>0.111952292346878</v>
      </c>
      <c r="AB9" s="19" t="n">
        <v>0.065960579682039</v>
      </c>
      <c r="AC9" s="19" t="n">
        <v>0.0593059936009512</v>
      </c>
      <c r="AD9" s="19" t="n">
        <v>0.087576957804333</v>
      </c>
      <c r="AE9" s="19"/>
      <c r="AF9" s="19" t="n">
        <v>0.0482332791540667</v>
      </c>
      <c r="AG9" s="19" t="n">
        <v>0.112435647350107</v>
      </c>
      <c r="AH9" s="19" t="n">
        <v>0.0665588731408551</v>
      </c>
      <c r="AI9" s="19" t="n">
        <v>0.147247534488331</v>
      </c>
      <c r="AJ9" s="19" t="n">
        <v>0.0820407278209983</v>
      </c>
      <c r="AK9" s="19" t="n">
        <v>0.0582765111427257</v>
      </c>
      <c r="AL9" s="19" t="n">
        <v>0.0543839997816767</v>
      </c>
      <c r="AM9" s="19" t="n">
        <v>0</v>
      </c>
      <c r="AN9" s="19" t="n">
        <v>0.0425000175300536</v>
      </c>
      <c r="AO9" s="19" t="n">
        <v>0.0315029656668935</v>
      </c>
      <c r="AP9" s="19" t="n">
        <v>0</v>
      </c>
      <c r="AQ9" s="19" t="n">
        <v>0.0673614694718409</v>
      </c>
      <c r="AR9" s="19" t="n">
        <v>0.122057392965152</v>
      </c>
      <c r="AS9" s="19" t="n">
        <v>0</v>
      </c>
      <c r="AT9" s="19" t="n">
        <v>0.314801217298716</v>
      </c>
      <c r="AU9" s="19" t="n">
        <v>0</v>
      </c>
      <c r="AV9" s="19" t="n">
        <v>0</v>
      </c>
      <c r="AW9" s="19" t="n">
        <v>0</v>
      </c>
      <c r="AX9" s="19" t="n">
        <v>0.22054873140016</v>
      </c>
    </row>
    <row r="10">
      <c r="B10" s="20" t="s">
        <v>133</v>
      </c>
      <c r="C10" s="19" t="n">
        <v>0.141402789567264</v>
      </c>
      <c r="D10" s="19" t="n">
        <v>0.115630938268436</v>
      </c>
      <c r="E10" s="19" t="n">
        <v>0.132731036529096</v>
      </c>
      <c r="F10" s="19" t="n">
        <v>0.0999878878930812</v>
      </c>
      <c r="G10" s="19" t="n">
        <v>0.125375726580654</v>
      </c>
      <c r="H10" s="19" t="n">
        <v>0.126379466843604</v>
      </c>
      <c r="I10" s="19" t="n">
        <v>0.222082375371331</v>
      </c>
      <c r="J10" s="19"/>
      <c r="K10" s="19" t="n">
        <v>0.166733968562866</v>
      </c>
      <c r="L10" s="19" t="n">
        <v>0.116840368099598</v>
      </c>
      <c r="M10" s="19"/>
      <c r="N10" s="19" t="n">
        <v>0.164714981427931</v>
      </c>
      <c r="O10" s="19" t="n">
        <v>0.177674737012022</v>
      </c>
      <c r="P10" s="19" t="n">
        <v>0.17669301743911</v>
      </c>
      <c r="Q10" s="19" t="n">
        <v>0.147744500182877</v>
      </c>
      <c r="R10" s="19" t="n">
        <v>0.118857894859895</v>
      </c>
      <c r="S10" s="19" t="n">
        <v>0.106417804087251</v>
      </c>
      <c r="T10" s="19" t="n">
        <v>0.155013303914118</v>
      </c>
      <c r="U10" s="19" t="n">
        <v>0.125939998953179</v>
      </c>
      <c r="V10" s="19" t="n">
        <v>0.135614988171248</v>
      </c>
      <c r="W10" s="19" t="n">
        <v>0.0978605425148531</v>
      </c>
      <c r="X10" s="19" t="n">
        <v>0.12831975404633</v>
      </c>
      <c r="Y10" s="19" t="n">
        <v>0.0779617945664034</v>
      </c>
      <c r="Z10" s="19"/>
      <c r="AA10" s="19" t="n">
        <v>0.172914367432291</v>
      </c>
      <c r="AB10" s="19" t="n">
        <v>0.143195847491676</v>
      </c>
      <c r="AC10" s="19" t="n">
        <v>0.150122643851099</v>
      </c>
      <c r="AD10" s="19" t="n">
        <v>0.0975626050592904</v>
      </c>
      <c r="AE10" s="19"/>
      <c r="AF10" s="19" t="n">
        <v>0.149849758078742</v>
      </c>
      <c r="AG10" s="19" t="n">
        <v>0.158234494357329</v>
      </c>
      <c r="AH10" s="19" t="n">
        <v>0.12829985439383</v>
      </c>
      <c r="AI10" s="19" t="n">
        <v>0.137892139442182</v>
      </c>
      <c r="AJ10" s="19" t="n">
        <v>0.15649888675416</v>
      </c>
      <c r="AK10" s="19" t="n">
        <v>0.0909503538946188</v>
      </c>
      <c r="AL10" s="19" t="n">
        <v>0.115946489349647</v>
      </c>
      <c r="AM10" s="19" t="n">
        <v>0</v>
      </c>
      <c r="AN10" s="19" t="n">
        <v>0.134860565867856</v>
      </c>
      <c r="AO10" s="19" t="n">
        <v>0.0685235792733471</v>
      </c>
      <c r="AP10" s="19" t="n">
        <v>0.162005571578283</v>
      </c>
      <c r="AQ10" s="19" t="n">
        <v>0.177235243721036</v>
      </c>
      <c r="AR10" s="19" t="n">
        <v>0.104566768874257</v>
      </c>
      <c r="AS10" s="19" t="n">
        <v>0.102765527420802</v>
      </c>
      <c r="AT10" s="19" t="n">
        <v>0</v>
      </c>
      <c r="AU10" s="19" t="n">
        <v>0.495619982425437</v>
      </c>
      <c r="AV10" s="19" t="n">
        <v>0</v>
      </c>
      <c r="AW10" s="19" t="n">
        <v>0</v>
      </c>
      <c r="AX10" s="19" t="n">
        <v>0.259244151683178</v>
      </c>
    </row>
    <row r="11">
      <c r="B11" s="20" t="s">
        <v>134</v>
      </c>
      <c r="C11" s="19" t="n">
        <v>0.176727555874377</v>
      </c>
      <c r="D11" s="19" t="n">
        <v>0.145440687137478</v>
      </c>
      <c r="E11" s="19" t="n">
        <v>0.211446675610971</v>
      </c>
      <c r="F11" s="19" t="n">
        <v>0.164661338363428</v>
      </c>
      <c r="G11" s="19" t="n">
        <v>0.145837205134901</v>
      </c>
      <c r="H11" s="19" t="n">
        <v>0.16824641837943</v>
      </c>
      <c r="I11" s="19" t="n">
        <v>0.209699426907932</v>
      </c>
      <c r="J11" s="19"/>
      <c r="K11" s="19" t="n">
        <v>0.193204570797041</v>
      </c>
      <c r="L11" s="19" t="n">
        <v>0.160832194006344</v>
      </c>
      <c r="M11" s="19"/>
      <c r="N11" s="19" t="n">
        <v>0.175241892064422</v>
      </c>
      <c r="O11" s="19" t="n">
        <v>0.1820015327599</v>
      </c>
      <c r="P11" s="19" t="n">
        <v>0.124135970550533</v>
      </c>
      <c r="Q11" s="19" t="n">
        <v>0.233078713230538</v>
      </c>
      <c r="R11" s="19" t="n">
        <v>0.151906418230896</v>
      </c>
      <c r="S11" s="19" t="n">
        <v>0.201080244359198</v>
      </c>
      <c r="T11" s="19" t="n">
        <v>0.200114062138766</v>
      </c>
      <c r="U11" s="19" t="n">
        <v>0.21972509092687</v>
      </c>
      <c r="V11" s="19" t="n">
        <v>0.175252515375188</v>
      </c>
      <c r="W11" s="19" t="n">
        <v>0.149762185066158</v>
      </c>
      <c r="X11" s="19" t="n">
        <v>0.131965208214383</v>
      </c>
      <c r="Y11" s="19" t="n">
        <v>0.158000203869639</v>
      </c>
      <c r="Z11" s="19"/>
      <c r="AA11" s="19" t="n">
        <v>0.189613529801074</v>
      </c>
      <c r="AB11" s="19" t="n">
        <v>0.172388467656446</v>
      </c>
      <c r="AC11" s="19" t="n">
        <v>0.183640213966924</v>
      </c>
      <c r="AD11" s="19" t="n">
        <v>0.161754872306022</v>
      </c>
      <c r="AE11" s="19"/>
      <c r="AF11" s="19" t="n">
        <v>0.2333925420026</v>
      </c>
      <c r="AG11" s="19" t="n">
        <v>0.182218190039191</v>
      </c>
      <c r="AH11" s="19" t="n">
        <v>0.158982563437565</v>
      </c>
      <c r="AI11" s="19" t="n">
        <v>0.20453147808866</v>
      </c>
      <c r="AJ11" s="19" t="n">
        <v>0.318923322404818</v>
      </c>
      <c r="AK11" s="19" t="n">
        <v>0.115447287976034</v>
      </c>
      <c r="AL11" s="19" t="n">
        <v>0.121477996376747</v>
      </c>
      <c r="AM11" s="19" t="n">
        <v>0</v>
      </c>
      <c r="AN11" s="19" t="n">
        <v>0.130803019374705</v>
      </c>
      <c r="AO11" s="19" t="n">
        <v>0.140664250051184</v>
      </c>
      <c r="AP11" s="19" t="n">
        <v>0.14265902123348</v>
      </c>
      <c r="AQ11" s="19" t="n">
        <v>0.216360494530285</v>
      </c>
      <c r="AR11" s="19" t="n">
        <v>0.0927815251128634</v>
      </c>
      <c r="AS11" s="19" t="n">
        <v>0</v>
      </c>
      <c r="AT11" s="19" t="n">
        <v>0</v>
      </c>
      <c r="AU11" s="19" t="n">
        <v>0</v>
      </c>
      <c r="AV11" s="19" t="n">
        <v>0.197100656412845</v>
      </c>
      <c r="AW11" s="19" t="n">
        <v>0.323798654447605</v>
      </c>
      <c r="AX11" s="19" t="n">
        <v>0</v>
      </c>
    </row>
    <row r="12">
      <c r="B12" s="20" t="s">
        <v>135</v>
      </c>
      <c r="C12" s="19" t="n">
        <v>0.319893535970128</v>
      </c>
      <c r="D12" s="19" t="n">
        <v>0.335074693088107</v>
      </c>
      <c r="E12" s="19" t="n">
        <v>0.322747097977047</v>
      </c>
      <c r="F12" s="19" t="n">
        <v>0.358261028845783</v>
      </c>
      <c r="G12" s="19" t="n">
        <v>0.300786848617243</v>
      </c>
      <c r="H12" s="19" t="n">
        <v>0.329948273632621</v>
      </c>
      <c r="I12" s="19" t="n">
        <v>0.285261836451626</v>
      </c>
      <c r="J12" s="19"/>
      <c r="K12" s="19" t="n">
        <v>0.333240656234603</v>
      </c>
      <c r="L12" s="19" t="n">
        <v>0.307187756331187</v>
      </c>
      <c r="M12" s="19"/>
      <c r="N12" s="19" t="n">
        <v>0.308785058968609</v>
      </c>
      <c r="O12" s="19" t="n">
        <v>0.30345491574573</v>
      </c>
      <c r="P12" s="19" t="n">
        <v>0.272898100729862</v>
      </c>
      <c r="Q12" s="19" t="n">
        <v>0.355579113252747</v>
      </c>
      <c r="R12" s="19" t="n">
        <v>0.358954245524829</v>
      </c>
      <c r="S12" s="19" t="n">
        <v>0.353282497009843</v>
      </c>
      <c r="T12" s="19" t="n">
        <v>0.263466827909243</v>
      </c>
      <c r="U12" s="19" t="n">
        <v>0.331690581047343</v>
      </c>
      <c r="V12" s="19" t="n">
        <v>0.280499269051683</v>
      </c>
      <c r="W12" s="19" t="n">
        <v>0.39162965454395</v>
      </c>
      <c r="X12" s="19" t="n">
        <v>0.325023233510389</v>
      </c>
      <c r="Y12" s="19" t="n">
        <v>0.324368180637928</v>
      </c>
      <c r="Z12" s="19"/>
      <c r="AA12" s="19" t="n">
        <v>0.295132221912968</v>
      </c>
      <c r="AB12" s="19" t="n">
        <v>0.335161941493271</v>
      </c>
      <c r="AC12" s="19" t="n">
        <v>0.312597799443002</v>
      </c>
      <c r="AD12" s="19" t="n">
        <v>0.335736757583867</v>
      </c>
      <c r="AE12" s="19"/>
      <c r="AF12" s="19" t="n">
        <v>0.319671505086958</v>
      </c>
      <c r="AG12" s="19" t="n">
        <v>0.310106808072359</v>
      </c>
      <c r="AH12" s="19" t="n">
        <v>0.281339640938734</v>
      </c>
      <c r="AI12" s="19" t="n">
        <v>0.286841286025772</v>
      </c>
      <c r="AJ12" s="19" t="n">
        <v>0.277194016197168</v>
      </c>
      <c r="AK12" s="19" t="n">
        <v>0.348839399104454</v>
      </c>
      <c r="AL12" s="19" t="n">
        <v>0.308326765576076</v>
      </c>
      <c r="AM12" s="19" t="n">
        <v>0.465554238906898</v>
      </c>
      <c r="AN12" s="19" t="n">
        <v>0.395537970207548</v>
      </c>
      <c r="AO12" s="19" t="n">
        <v>0.377051918178657</v>
      </c>
      <c r="AP12" s="19" t="n">
        <v>0.380263951092719</v>
      </c>
      <c r="AQ12" s="19" t="n">
        <v>0.232599379331627</v>
      </c>
      <c r="AR12" s="19" t="n">
        <v>0.482157057749446</v>
      </c>
      <c r="AS12" s="19" t="n">
        <v>0.6022486186126</v>
      </c>
      <c r="AT12" s="19" t="n">
        <v>0.685198782701284</v>
      </c>
      <c r="AU12" s="19" t="n">
        <v>0.504380017574563</v>
      </c>
      <c r="AV12" s="19" t="n">
        <v>0.802899343587155</v>
      </c>
      <c r="AW12" s="19" t="n">
        <v>0.676201345552395</v>
      </c>
      <c r="AX12" s="19" t="n">
        <v>0.520207116916662</v>
      </c>
    </row>
    <row r="13">
      <c r="B13" s="20" t="s">
        <v>136</v>
      </c>
      <c r="C13" s="19" t="n">
        <v>0.270179533841731</v>
      </c>
      <c r="D13" s="19" t="n">
        <v>0.31393287024878</v>
      </c>
      <c r="E13" s="19" t="n">
        <v>0.2592034617292</v>
      </c>
      <c r="F13" s="19" t="n">
        <v>0.327272473668349</v>
      </c>
      <c r="G13" s="19" t="n">
        <v>0.361498453159768</v>
      </c>
      <c r="H13" s="19" t="n">
        <v>0.265421311746885</v>
      </c>
      <c r="I13" s="19" t="n">
        <v>0.133017555332551</v>
      </c>
      <c r="J13" s="19"/>
      <c r="K13" s="19" t="n">
        <v>0.205233281589747</v>
      </c>
      <c r="L13" s="19" t="n">
        <v>0.332801133625194</v>
      </c>
      <c r="M13" s="19"/>
      <c r="N13" s="19" t="n">
        <v>0.250796205259037</v>
      </c>
      <c r="O13" s="19" t="n">
        <v>0.226311842250547</v>
      </c>
      <c r="P13" s="19" t="n">
        <v>0.314187823901714</v>
      </c>
      <c r="Q13" s="19" t="n">
        <v>0.184822481053321</v>
      </c>
      <c r="R13" s="19" t="n">
        <v>0.314060893590196</v>
      </c>
      <c r="S13" s="19" t="n">
        <v>0.291275645010567</v>
      </c>
      <c r="T13" s="19" t="n">
        <v>0.29451662100515</v>
      </c>
      <c r="U13" s="19" t="n">
        <v>0.208250066654398</v>
      </c>
      <c r="V13" s="19" t="n">
        <v>0.340212267437262</v>
      </c>
      <c r="W13" s="19" t="n">
        <v>0.252817641423928</v>
      </c>
      <c r="X13" s="19" t="n">
        <v>0.280526319991495</v>
      </c>
      <c r="Y13" s="19" t="n">
        <v>0.319856651551715</v>
      </c>
      <c r="Z13" s="19"/>
      <c r="AA13" s="19" t="n">
        <v>0.226926440303878</v>
      </c>
      <c r="AB13" s="19" t="n">
        <v>0.274133722281536</v>
      </c>
      <c r="AC13" s="19" t="n">
        <v>0.284542277422152</v>
      </c>
      <c r="AD13" s="19" t="n">
        <v>0.304910590184475</v>
      </c>
      <c r="AE13" s="19"/>
      <c r="AF13" s="19" t="n">
        <v>0.242407994614223</v>
      </c>
      <c r="AG13" s="19" t="n">
        <v>0.233772440486478</v>
      </c>
      <c r="AH13" s="19" t="n">
        <v>0.357870682251536</v>
      </c>
      <c r="AI13" s="19" t="n">
        <v>0.214661315320515</v>
      </c>
      <c r="AJ13" s="19" t="n">
        <v>0.121147765745505</v>
      </c>
      <c r="AK13" s="19" t="n">
        <v>0.386486447882168</v>
      </c>
      <c r="AL13" s="19" t="n">
        <v>0.362973200208695</v>
      </c>
      <c r="AM13" s="19" t="n">
        <v>0.534445761093102</v>
      </c>
      <c r="AN13" s="19" t="n">
        <v>0.290117650565669</v>
      </c>
      <c r="AO13" s="19" t="n">
        <v>0.370192298905608</v>
      </c>
      <c r="AP13" s="19" t="n">
        <v>0.315071456095517</v>
      </c>
      <c r="AQ13" s="19" t="n">
        <v>0.292516979526943</v>
      </c>
      <c r="AR13" s="19" t="n">
        <v>0.198437255298282</v>
      </c>
      <c r="AS13" s="19" t="n">
        <v>0.294985853966598</v>
      </c>
      <c r="AT13" s="19" t="n">
        <v>0</v>
      </c>
      <c r="AU13" s="19" t="n">
        <v>0</v>
      </c>
      <c r="AV13" s="19" t="n">
        <v>0</v>
      </c>
      <c r="AW13" s="19" t="n">
        <v>0</v>
      </c>
      <c r="AX13" s="19" t="n">
        <v>0</v>
      </c>
    </row>
    <row r="14">
      <c r="B14" s="20" t="s">
        <v>77</v>
      </c>
      <c r="C14" s="21" t="n">
        <v>0.00904604974649282</v>
      </c>
      <c r="D14" s="21" t="n">
        <v>0.0271151315970128</v>
      </c>
      <c r="E14" s="21" t="n">
        <v>0.0120202548074507</v>
      </c>
      <c r="F14" s="21" t="n">
        <v>0.00264714438593495</v>
      </c>
      <c r="G14" s="21" t="n">
        <v>0.00559674132927866</v>
      </c>
      <c r="H14" s="21" t="n">
        <v>0.0130746931143995</v>
      </c>
      <c r="I14" s="21" t="n">
        <v>0</v>
      </c>
      <c r="J14" s="21"/>
      <c r="K14" s="21" t="n">
        <v>0.00637700908449062</v>
      </c>
      <c r="L14" s="21" t="n">
        <v>0.011657145831002</v>
      </c>
      <c r="M14" s="21"/>
      <c r="N14" s="21" t="n">
        <v>0.0169080429077855</v>
      </c>
      <c r="O14" s="21" t="n">
        <v>0.0069311866239539</v>
      </c>
      <c r="P14" s="21" t="n">
        <v>0.00634148772388394</v>
      </c>
      <c r="Q14" s="21" t="n">
        <v>0.00541953730225642</v>
      </c>
      <c r="R14" s="21" t="n">
        <v>0.0065815043181185</v>
      </c>
      <c r="S14" s="21" t="n">
        <v>0</v>
      </c>
      <c r="T14" s="21" t="n">
        <v>0.0238158748067872</v>
      </c>
      <c r="U14" s="21" t="n">
        <v>0.0101809311406672</v>
      </c>
      <c r="V14" s="21" t="n">
        <v>0.013682306339077</v>
      </c>
      <c r="W14" s="21" t="n">
        <v>0.00564775298649303</v>
      </c>
      <c r="X14" s="21" t="n">
        <v>0</v>
      </c>
      <c r="Y14" s="21" t="n">
        <v>0</v>
      </c>
      <c r="Z14" s="21"/>
      <c r="AA14" s="21" t="n">
        <v>0.00346114820291083</v>
      </c>
      <c r="AB14" s="21" t="n">
        <v>0.00915944139503222</v>
      </c>
      <c r="AC14" s="21" t="n">
        <v>0.00979107171587279</v>
      </c>
      <c r="AD14" s="21" t="n">
        <v>0.0124582170620117</v>
      </c>
      <c r="AE14" s="21"/>
      <c r="AF14" s="21" t="n">
        <v>0.00644492106341132</v>
      </c>
      <c r="AG14" s="21" t="n">
        <v>0.00323241969453654</v>
      </c>
      <c r="AH14" s="21" t="n">
        <v>0.00694838583747999</v>
      </c>
      <c r="AI14" s="21" t="n">
        <v>0.00882624663454004</v>
      </c>
      <c r="AJ14" s="21" t="n">
        <v>0.0441952810773512</v>
      </c>
      <c r="AK14" s="21" t="n">
        <v>0</v>
      </c>
      <c r="AL14" s="21" t="n">
        <v>0.0368915487071581</v>
      </c>
      <c r="AM14" s="21" t="n">
        <v>0</v>
      </c>
      <c r="AN14" s="21" t="n">
        <v>0.00618077645416788</v>
      </c>
      <c r="AO14" s="21" t="n">
        <v>0.0120649879243104</v>
      </c>
      <c r="AP14" s="21" t="n">
        <v>0</v>
      </c>
      <c r="AQ14" s="21" t="n">
        <v>0.0139264334182684</v>
      </c>
      <c r="AR14" s="21" t="n">
        <v>0</v>
      </c>
      <c r="AS14" s="21" t="n">
        <v>0</v>
      </c>
      <c r="AT14" s="21" t="n">
        <v>0</v>
      </c>
      <c r="AU14" s="21" t="n">
        <v>0</v>
      </c>
      <c r="AV14" s="21" t="n">
        <v>0</v>
      </c>
      <c r="AW14" s="21" t="n">
        <v>0</v>
      </c>
      <c r="AX14" s="21" t="n">
        <v>0</v>
      </c>
    </row>
    <row r="15">
      <c r="B15" s="18"/>
    </row>
    <row r="16">
      <c r="B16" t="s">
        <v>80</v>
      </c>
    </row>
    <row r="17">
      <c r="B17" t="s">
        <v>81</v>
      </c>
    </row>
    <row r="19">
      <c r="B19" s="9" t="str">
        <f>=HYPERLINK("#'Contents'!A1", "Return to Contents")</f>
      </c>
    </row>
  </sheetData>
  <mergeCells count="6">
    <mergeCell ref="D5:I5"/>
    <mergeCell ref="K5:L5"/>
    <mergeCell ref="N5:Y5"/>
    <mergeCell ref="AA5:AD5"/>
    <mergeCell ref="AF5:AX5"/>
    <mergeCell ref="D2:AU2"/>
  </mergeCells>
  <pageMargins left="0.7" right="0.7" top="0.75" bottom="0.75" header="0.3" footer="0.3"/>
  <pageSetup paperSize="9" orientation="portrait" horizontalDpi="300" verticalDpi="300" r:id="rId2"/>
  <drawing r:id="rId1"/>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20.71" hidden="0" customWidth="1"/>
    <col min="4" max="4" width="20.71" hidden="0" customWidth="1"/>
    <col min="5" max="5" width="20.71" hidden="0" customWidth="1"/>
    <col min="6" max="6" width="20.71" hidden="0" customWidth="1"/>
    <col min="7" max="7" width="20.71" hidden="0" customWidth="1"/>
    <col min="8" max="8" width="20.71" hidden="0" customWidth="1"/>
  </cols>
  <sheetData>
    <row r="2" ht="40" customHeight="1">
      <c r="D2" s="16" t="s">
        <v>137</v>
      </c>
    </row>
    <row r="6" ht="50" customHeight="1">
      <c r="B6" s="22" t="s">
        <v>15</v>
      </c>
      <c r="C6" s="22" t="s">
        <v>156</v>
      </c>
      <c r="D6" s="22" t="s">
        <v>157</v>
      </c>
      <c r="E6" s="22" t="s">
        <v>158</v>
      </c>
      <c r="F6" s="22" t="s">
        <v>159</v>
      </c>
      <c r="G6" s="22" t="s">
        <v>160</v>
      </c>
    </row>
    <row r="7">
      <c r="B7" s="20" t="s">
        <v>132</v>
      </c>
      <c r="C7" s="19" t="n">
        <v>0.0383153369945935</v>
      </c>
      <c r="D7" s="19" t="n">
        <v>0.0184643288532712</v>
      </c>
      <c r="E7" s="19" t="n">
        <v>0.0416951739145815</v>
      </c>
      <c r="F7" s="19" t="n">
        <v>0.0398698045038419</v>
      </c>
      <c r="G7" s="19" t="n">
        <v>0.0890052226857041</v>
      </c>
    </row>
    <row r="8">
      <c r="B8" s="20" t="s">
        <v>133</v>
      </c>
      <c r="C8" s="19" t="n">
        <v>0.0841649736715782</v>
      </c>
      <c r="D8" s="19" t="n">
        <v>0.0552057705771558</v>
      </c>
      <c r="E8" s="19" t="n">
        <v>0.131883423487042</v>
      </c>
      <c r="F8" s="19" t="n">
        <v>0.131276578389381</v>
      </c>
      <c r="G8" s="19" t="n">
        <v>0.165637914246036</v>
      </c>
    </row>
    <row r="9">
      <c r="B9" s="20" t="s">
        <v>134</v>
      </c>
      <c r="C9" s="19" t="n">
        <v>0.198908001209393</v>
      </c>
      <c r="D9" s="19" t="n">
        <v>0.174131088058608</v>
      </c>
      <c r="E9" s="19" t="n">
        <v>0.27774441448292</v>
      </c>
      <c r="F9" s="19" t="n">
        <v>0.280838046118667</v>
      </c>
      <c r="G9" s="19" t="n">
        <v>0.303439622199532</v>
      </c>
    </row>
    <row r="10">
      <c r="B10" s="20" t="s">
        <v>135</v>
      </c>
      <c r="C10" s="19" t="n">
        <v>0.40510241569368</v>
      </c>
      <c r="D10" s="19" t="n">
        <v>0.468224952597443</v>
      </c>
      <c r="E10" s="19" t="n">
        <v>0.346864349333183</v>
      </c>
      <c r="F10" s="19" t="n">
        <v>0.35263667214274</v>
      </c>
      <c r="G10" s="19" t="n">
        <v>0.303937406291405</v>
      </c>
    </row>
    <row r="11">
      <c r="B11" s="20" t="s">
        <v>136</v>
      </c>
      <c r="C11" s="19" t="n">
        <v>0.260109105773906</v>
      </c>
      <c r="D11" s="19" t="n">
        <v>0.271361740554124</v>
      </c>
      <c r="E11" s="19" t="n">
        <v>0.190778956280643</v>
      </c>
      <c r="F11" s="19" t="n">
        <v>0.178445564734909</v>
      </c>
      <c r="G11" s="19" t="n">
        <v>0.122917680516196</v>
      </c>
    </row>
    <row r="12">
      <c r="B12" s="20" t="s">
        <v>77</v>
      </c>
      <c r="C12" s="19" t="n">
        <v>0.0134001666568497</v>
      </c>
      <c r="D12" s="19" t="n">
        <v>0.0126121193593974</v>
      </c>
      <c r="E12" s="19" t="n">
        <v>0.0110336825016303</v>
      </c>
      <c r="F12" s="19" t="n">
        <v>0.0169333341104611</v>
      </c>
      <c r="G12" s="19" t="n">
        <v>0.0150621540611273</v>
      </c>
    </row>
    <row r="13">
      <c r="B13" s="18"/>
      <c r="C13" s="18"/>
      <c r="D13" s="18"/>
      <c r="E13" s="18"/>
      <c r="F13" s="18"/>
      <c r="G13" s="18"/>
    </row>
    <row r="14">
      <c r="B14" t="s">
        <v>80</v>
      </c>
    </row>
    <row r="15">
      <c r="B15" t="s">
        <v>81</v>
      </c>
    </row>
    <row r="19">
      <c r="B19" s="9" t="str">
        <f>=HYPERLINK("#'Contents'!A1", "Return to Contents")</f>
      </c>
    </row>
  </sheetData>
  <mergeCells count="1">
    <mergeCell ref="D2:H2"/>
  </mergeCells>
  <pageMargins left="0.7" right="0.7" top="0.75" bottom="0.75" header="0.3" footer="0.3"/>
  <pageSetup paperSize="9" orientation="portrait" horizontalDpi="300" verticalDpi="300" r:id="rId2"/>
  <drawing r:id="rId1"/>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10.71" hidden="0" customWidth="1"/>
    <col min="8" max="8" width="10.71" hidden="0" customWidth="1"/>
    <col min="9" max="9" width="10.71" hidden="0" customWidth="1"/>
    <col min="10" max="10" width="2.2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10.71" hidden="0" customWidth="1"/>
    <col min="19" max="19" width="10.71" hidden="0" customWidth="1"/>
    <col min="20" max="20" width="10.71" hidden="0" customWidth="1"/>
    <col min="21" max="21" width="10.71" hidden="0" customWidth="1"/>
    <col min="22" max="22" width="10.71" hidden="0" customWidth="1"/>
    <col min="23" max="23" width="10.71" hidden="0" customWidth="1"/>
    <col min="24" max="24" width="10.71" hidden="0" customWidth="1"/>
    <col min="25" max="25" width="10.71" hidden="0" customWidth="1"/>
    <col min="26" max="26" width="2.2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10.71" hidden="0" customWidth="1"/>
    <col min="34" max="34" width="10.71" hidden="0" customWidth="1"/>
    <col min="35" max="35" width="10.7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10.71" hidden="0" customWidth="1"/>
    <col min="44" max="44" width="10.71" hidden="0" customWidth="1"/>
    <col min="45" max="45" width="10.71" hidden="0" customWidth="1"/>
    <col min="46" max="46" width="10.71" hidden="0" customWidth="1"/>
    <col min="47" max="47" width="10.71" hidden="0" customWidth="1"/>
    <col min="48" max="48" width="10.71" hidden="0" customWidth="1"/>
    <col min="49" max="49" width="10.71" hidden="0" customWidth="1"/>
    <col min="50" max="50" width="10.71" hidden="0" customWidth="1"/>
    <col min="51" max="51" width="2.21" hidden="0" customWidth="1"/>
  </cols>
  <sheetData>
    <row r="2" ht="40" customHeight="1">
      <c r="D2" s="16" t="s">
        <v>161</v>
      </c>
    </row>
    <row r="5" ht="30" customHeight="1">
      <c r="B5" s="17"/>
      <c r="C5" s="17"/>
      <c r="D5" s="17" t="s">
        <v>62</v>
      </c>
      <c r="E5" s="17"/>
      <c r="F5" s="17"/>
      <c r="G5" s="17"/>
      <c r="H5" s="17"/>
      <c r="I5" s="17"/>
      <c r="J5" s="17"/>
      <c r="K5" s="17" t="s">
        <v>63</v>
      </c>
      <c r="L5" s="17"/>
      <c r="M5" s="17"/>
      <c r="N5" s="17" t="s">
        <v>64</v>
      </c>
      <c r="O5" s="17"/>
      <c r="P5" s="17"/>
      <c r="Q5" s="17"/>
      <c r="R5" s="17"/>
      <c r="S5" s="17"/>
      <c r="T5" s="17"/>
      <c r="U5" s="17"/>
      <c r="V5" s="17"/>
      <c r="W5" s="17"/>
      <c r="X5" s="17"/>
      <c r="Y5" s="17"/>
      <c r="Z5" s="17"/>
      <c r="AA5" s="17" t="s">
        <v>65</v>
      </c>
      <c r="AB5" s="17"/>
      <c r="AC5" s="17"/>
      <c r="AD5" s="17"/>
      <c r="AE5" s="17"/>
      <c r="AF5" s="17" t="s">
        <v>66</v>
      </c>
      <c r="AG5" s="17"/>
      <c r="AH5" s="17"/>
      <c r="AI5" s="17"/>
      <c r="AJ5" s="17"/>
      <c r="AK5" s="17"/>
      <c r="AL5" s="17"/>
      <c r="AM5" s="17"/>
      <c r="AN5" s="17"/>
      <c r="AO5" s="17"/>
      <c r="AP5" s="17"/>
      <c r="AQ5" s="17"/>
      <c r="AR5" s="17"/>
      <c r="AS5" s="17"/>
      <c r="AT5" s="17"/>
      <c r="AU5" s="17"/>
      <c r="AV5" s="17"/>
      <c r="AW5" s="17"/>
      <c r="AX5" s="17"/>
    </row>
    <row r="6">
      <c r="B6" t="s">
        <v>15</v>
      </c>
      <c r="C6" s="10" t="s">
        <v>16</v>
      </c>
      <c r="D6" s="13" t="s">
        <v>17</v>
      </c>
      <c r="E6" s="13" t="s">
        <v>18</v>
      </c>
      <c r="F6" s="13" t="s">
        <v>19</v>
      </c>
      <c r="G6" s="13" t="s">
        <v>20</v>
      </c>
      <c r="H6" s="13" t="s">
        <v>21</v>
      </c>
      <c r="I6" s="13" t="s">
        <v>22</v>
      </c>
      <c r="K6" s="13" t="s">
        <v>25</v>
      </c>
      <c r="L6" s="13" t="s">
        <v>26</v>
      </c>
      <c r="N6" s="13" t="s">
        <v>27</v>
      </c>
      <c r="O6" s="13" t="s">
        <v>28</v>
      </c>
      <c r="P6" s="13" t="s">
        <v>29</v>
      </c>
      <c r="Q6" s="13" t="s">
        <v>30</v>
      </c>
      <c r="R6" s="13" t="s">
        <v>31</v>
      </c>
      <c r="S6" s="13" t="s">
        <v>32</v>
      </c>
      <c r="T6" s="13" t="s">
        <v>33</v>
      </c>
      <c r="U6" s="13" t="s">
        <v>34</v>
      </c>
      <c r="V6" s="13" t="s">
        <v>35</v>
      </c>
      <c r="W6" s="13" t="s">
        <v>36</v>
      </c>
      <c r="X6" s="13" t="s">
        <v>37</v>
      </c>
      <c r="Y6" s="13" t="s">
        <v>38</v>
      </c>
      <c r="AA6" s="13" t="s">
        <v>39</v>
      </c>
      <c r="AB6" s="13" t="s">
        <v>40</v>
      </c>
      <c r="AC6" s="13" t="s">
        <v>41</v>
      </c>
      <c r="AD6" s="13" t="s">
        <v>42</v>
      </c>
      <c r="AF6" s="13" t="s">
        <v>43</v>
      </c>
      <c r="AG6" s="13" t="s">
        <v>44</v>
      </c>
      <c r="AH6" s="13" t="s">
        <v>45</v>
      </c>
      <c r="AI6" s="13" t="s">
        <v>46</v>
      </c>
      <c r="AJ6" s="13" t="s">
        <v>47</v>
      </c>
      <c r="AK6" s="13" t="s">
        <v>48</v>
      </c>
      <c r="AL6" s="13" t="s">
        <v>49</v>
      </c>
      <c r="AM6" s="13" t="s">
        <v>50</v>
      </c>
      <c r="AN6" s="13" t="s">
        <v>51</v>
      </c>
      <c r="AO6" s="13" t="s">
        <v>52</v>
      </c>
      <c r="AP6" s="13" t="s">
        <v>53</v>
      </c>
      <c r="AQ6" s="13" t="s">
        <v>54</v>
      </c>
      <c r="AR6" s="13" t="s">
        <v>55</v>
      </c>
      <c r="AS6" s="13" t="s">
        <v>56</v>
      </c>
      <c r="AT6" s="13" t="s">
        <v>57</v>
      </c>
      <c r="AU6" s="13" t="s">
        <v>58</v>
      </c>
      <c r="AV6" s="13" t="s">
        <v>59</v>
      </c>
      <c r="AW6" s="13" t="s">
        <v>60</v>
      </c>
      <c r="AX6" s="13" t="s">
        <v>61</v>
      </c>
    </row>
    <row r="7" ht="30" customHeight="1">
      <c r="B7" s="11" t="s">
        <v>23</v>
      </c>
      <c r="C7" s="11" t="n">
        <v>2053</v>
      </c>
      <c r="D7" s="11" t="n">
        <v>282</v>
      </c>
      <c r="E7" s="11" t="n">
        <v>347</v>
      </c>
      <c r="F7" s="11" t="n">
        <v>347</v>
      </c>
      <c r="G7" s="11" t="n">
        <v>347</v>
      </c>
      <c r="H7" s="11" t="n">
        <v>295</v>
      </c>
      <c r="I7" s="11" t="n">
        <v>435</v>
      </c>
      <c r="J7" s="11"/>
      <c r="K7" s="11" t="n">
        <v>1018</v>
      </c>
      <c r="L7" s="11" t="n">
        <v>1034</v>
      </c>
      <c r="M7" s="11"/>
      <c r="N7" s="11" t="n">
        <v>284</v>
      </c>
      <c r="O7" s="11" t="n">
        <v>278</v>
      </c>
      <c r="P7" s="11" t="n">
        <v>169</v>
      </c>
      <c r="Q7" s="11" t="n">
        <v>188</v>
      </c>
      <c r="R7" s="11" t="n">
        <v>160</v>
      </c>
      <c r="S7" s="11" t="n">
        <v>187</v>
      </c>
      <c r="T7" s="11" t="n">
        <v>166</v>
      </c>
      <c r="U7" s="11" t="n">
        <v>87</v>
      </c>
      <c r="V7" s="11" t="n">
        <v>211</v>
      </c>
      <c r="W7" s="11" t="n">
        <v>174</v>
      </c>
      <c r="X7" s="11" t="n">
        <v>98</v>
      </c>
      <c r="Y7" s="11" t="n">
        <v>51</v>
      </c>
      <c r="Z7" s="11"/>
      <c r="AA7" s="11" t="n">
        <v>570</v>
      </c>
      <c r="AB7" s="11" t="n">
        <v>547</v>
      </c>
      <c r="AC7" s="11" t="n">
        <v>406</v>
      </c>
      <c r="AD7" s="11" t="n">
        <v>517</v>
      </c>
      <c r="AE7" s="11"/>
      <c r="AF7" s="11" t="n">
        <v>148</v>
      </c>
      <c r="AG7" s="11" t="n">
        <v>872</v>
      </c>
      <c r="AH7" s="11" t="n">
        <v>132</v>
      </c>
      <c r="AI7" s="11" t="n">
        <v>108</v>
      </c>
      <c r="AJ7" s="11" t="n">
        <v>65</v>
      </c>
      <c r="AK7" s="11" t="n">
        <v>65</v>
      </c>
      <c r="AL7" s="11" t="n">
        <v>139</v>
      </c>
      <c r="AM7" s="11" t="n">
        <v>2</v>
      </c>
      <c r="AN7" s="11" t="n">
        <v>139</v>
      </c>
      <c r="AO7" s="11" t="n">
        <v>159</v>
      </c>
      <c r="AP7" s="11" t="n">
        <v>39</v>
      </c>
      <c r="AQ7" s="11" t="n">
        <v>148</v>
      </c>
      <c r="AR7" s="11" t="n">
        <v>10</v>
      </c>
      <c r="AS7" s="11" t="n">
        <v>10</v>
      </c>
      <c r="AT7" s="11" t="n">
        <v>3</v>
      </c>
      <c r="AU7" s="11" t="n">
        <v>2</v>
      </c>
      <c r="AV7" s="11" t="n">
        <v>5</v>
      </c>
      <c r="AW7" s="11" t="n">
        <v>3</v>
      </c>
      <c r="AX7" s="11" t="n">
        <v>4</v>
      </c>
    </row>
    <row r="8" ht="30" customHeight="1">
      <c r="B8" s="12" t="s">
        <v>24</v>
      </c>
      <c r="C8" s="12" t="n">
        <v>2053</v>
      </c>
      <c r="D8" s="12" t="n">
        <v>284</v>
      </c>
      <c r="E8" s="12" t="n">
        <v>350</v>
      </c>
      <c r="F8" s="12" t="n">
        <v>349</v>
      </c>
      <c r="G8" s="12" t="n">
        <v>350</v>
      </c>
      <c r="H8" s="12" t="n">
        <v>289</v>
      </c>
      <c r="I8" s="12" t="n">
        <v>431</v>
      </c>
      <c r="J8" s="12"/>
      <c r="K8" s="12" t="n">
        <v>1013</v>
      </c>
      <c r="L8" s="12" t="n">
        <v>1039</v>
      </c>
      <c r="M8" s="12"/>
      <c r="N8" s="12" t="n">
        <v>287</v>
      </c>
      <c r="O8" s="12" t="n">
        <v>267</v>
      </c>
      <c r="P8" s="12" t="n">
        <v>164</v>
      </c>
      <c r="Q8" s="12" t="n">
        <v>185</v>
      </c>
      <c r="R8" s="12" t="n">
        <v>144</v>
      </c>
      <c r="S8" s="12" t="n">
        <v>185</v>
      </c>
      <c r="T8" s="12" t="n">
        <v>164</v>
      </c>
      <c r="U8" s="12" t="n">
        <v>82</v>
      </c>
      <c r="V8" s="12" t="n">
        <v>226</v>
      </c>
      <c r="W8" s="12" t="n">
        <v>185</v>
      </c>
      <c r="X8" s="12" t="n">
        <v>103</v>
      </c>
      <c r="Y8" s="12" t="n">
        <v>61</v>
      </c>
      <c r="Z8" s="12"/>
      <c r="AA8" s="12" t="n">
        <v>551</v>
      </c>
      <c r="AB8" s="12" t="n">
        <v>530</v>
      </c>
      <c r="AC8" s="12" t="n">
        <v>449</v>
      </c>
      <c r="AD8" s="12" t="n">
        <v>510</v>
      </c>
      <c r="AE8" s="12"/>
      <c r="AF8" s="12" t="n">
        <v>150</v>
      </c>
      <c r="AG8" s="12" t="n">
        <v>866</v>
      </c>
      <c r="AH8" s="12" t="n">
        <v>133</v>
      </c>
      <c r="AI8" s="12" t="n">
        <v>107</v>
      </c>
      <c r="AJ8" s="12" t="n">
        <v>66</v>
      </c>
      <c r="AK8" s="12" t="n">
        <v>64</v>
      </c>
      <c r="AL8" s="12" t="n">
        <v>140</v>
      </c>
      <c r="AM8" s="12" t="n">
        <v>2</v>
      </c>
      <c r="AN8" s="12" t="n">
        <v>140</v>
      </c>
      <c r="AO8" s="12" t="n">
        <v>160</v>
      </c>
      <c r="AP8" s="12" t="n">
        <v>39</v>
      </c>
      <c r="AQ8" s="12" t="n">
        <v>149</v>
      </c>
      <c r="AR8" s="12" t="n">
        <v>10</v>
      </c>
      <c r="AS8" s="12" t="n">
        <v>11</v>
      </c>
      <c r="AT8" s="12" t="n">
        <v>3</v>
      </c>
      <c r="AU8" s="12" t="n">
        <v>2</v>
      </c>
      <c r="AV8" s="12" t="n">
        <v>5</v>
      </c>
      <c r="AW8" s="12" t="n">
        <v>3</v>
      </c>
      <c r="AX8" s="12" t="n">
        <v>3</v>
      </c>
    </row>
    <row r="9">
      <c r="B9" s="20" t="s">
        <v>132</v>
      </c>
      <c r="C9" s="19" t="n">
        <v>0.0383153369945935</v>
      </c>
      <c r="D9" s="19" t="n">
        <v>0.0259579468984864</v>
      </c>
      <c r="E9" s="19" t="n">
        <v>0.0467724905756859</v>
      </c>
      <c r="F9" s="19" t="n">
        <v>0.0448668327697984</v>
      </c>
      <c r="G9" s="19" t="n">
        <v>0.039366439831881</v>
      </c>
      <c r="H9" s="19" t="n">
        <v>0.0441139417251401</v>
      </c>
      <c r="I9" s="19" t="n">
        <v>0.0295417914883406</v>
      </c>
      <c r="J9" s="19"/>
      <c r="K9" s="19" t="n">
        <v>0.0379808562655039</v>
      </c>
      <c r="L9" s="19" t="n">
        <v>0.0386783576437521</v>
      </c>
      <c r="M9" s="19"/>
      <c r="N9" s="19" t="n">
        <v>0.0457924492652935</v>
      </c>
      <c r="O9" s="19" t="n">
        <v>0.0401116207174037</v>
      </c>
      <c r="P9" s="19" t="n">
        <v>0.0288179150500721</v>
      </c>
      <c r="Q9" s="19" t="n">
        <v>0.0362502001718372</v>
      </c>
      <c r="R9" s="19" t="n">
        <v>0.051393783638205</v>
      </c>
      <c r="S9" s="19" t="n">
        <v>0.0110243466100542</v>
      </c>
      <c r="T9" s="19" t="n">
        <v>0.0539754021071607</v>
      </c>
      <c r="U9" s="19" t="n">
        <v>0.0238020154100056</v>
      </c>
      <c r="V9" s="19" t="n">
        <v>0.0375230037993499</v>
      </c>
      <c r="W9" s="19" t="n">
        <v>0.0391334801646164</v>
      </c>
      <c r="X9" s="19" t="n">
        <v>0.0387921573437746</v>
      </c>
      <c r="Y9" s="19" t="n">
        <v>0.0560197310328598</v>
      </c>
      <c r="Z9" s="19"/>
      <c r="AA9" s="19" t="n">
        <v>0.0194365553158804</v>
      </c>
      <c r="AB9" s="19" t="n">
        <v>0.0330788836773354</v>
      </c>
      <c r="AC9" s="19" t="n">
        <v>0.0436076074907122</v>
      </c>
      <c r="AD9" s="19" t="n">
        <v>0.0583924688827587</v>
      </c>
      <c r="AE9" s="19"/>
      <c r="AF9" s="19" t="n">
        <v>0.0422037515274999</v>
      </c>
      <c r="AG9" s="19" t="n">
        <v>0.0413567792752563</v>
      </c>
      <c r="AH9" s="19" t="n">
        <v>0.0432024748727008</v>
      </c>
      <c r="AI9" s="19" t="n">
        <v>0.0369371590465594</v>
      </c>
      <c r="AJ9" s="19" t="n">
        <v>0</v>
      </c>
      <c r="AK9" s="19" t="n">
        <v>0.014832977541443</v>
      </c>
      <c r="AL9" s="19" t="n">
        <v>0.0291259563431951</v>
      </c>
      <c r="AM9" s="19" t="n">
        <v>0</v>
      </c>
      <c r="AN9" s="19" t="n">
        <v>0.0434170818700763</v>
      </c>
      <c r="AO9" s="19" t="n">
        <v>0.0462015731432879</v>
      </c>
      <c r="AP9" s="19" t="n">
        <v>0.0829777336715483</v>
      </c>
      <c r="AQ9" s="19" t="n">
        <v>0.0343342793105161</v>
      </c>
      <c r="AR9" s="19" t="n">
        <v>0</v>
      </c>
      <c r="AS9" s="19" t="n">
        <v>0</v>
      </c>
      <c r="AT9" s="19" t="n">
        <v>0</v>
      </c>
      <c r="AU9" s="19" t="n">
        <v>0</v>
      </c>
      <c r="AV9" s="19" t="n">
        <v>0</v>
      </c>
      <c r="AW9" s="19" t="n">
        <v>0</v>
      </c>
      <c r="AX9" s="19" t="n">
        <v>0</v>
      </c>
    </row>
    <row r="10">
      <c r="B10" s="20" t="s">
        <v>133</v>
      </c>
      <c r="C10" s="19" t="n">
        <v>0.0841649736715782</v>
      </c>
      <c r="D10" s="19" t="n">
        <v>0.105510689268824</v>
      </c>
      <c r="E10" s="19" t="n">
        <v>0.0750893072481822</v>
      </c>
      <c r="F10" s="19" t="n">
        <v>0.0717704038569609</v>
      </c>
      <c r="G10" s="19" t="n">
        <v>0.0961730361589281</v>
      </c>
      <c r="H10" s="19" t="n">
        <v>0.088779351675581</v>
      </c>
      <c r="I10" s="19" t="n">
        <v>0.0746578518636052</v>
      </c>
      <c r="J10" s="19"/>
      <c r="K10" s="19" t="n">
        <v>0.0886593950005178</v>
      </c>
      <c r="L10" s="19" t="n">
        <v>0.0798638336445247</v>
      </c>
      <c r="M10" s="19"/>
      <c r="N10" s="19" t="n">
        <v>0.0905545351579266</v>
      </c>
      <c r="O10" s="19" t="n">
        <v>0.0861332790693312</v>
      </c>
      <c r="P10" s="19" t="n">
        <v>0.0806459020668605</v>
      </c>
      <c r="Q10" s="19" t="n">
        <v>0.10611358191706</v>
      </c>
      <c r="R10" s="19" t="n">
        <v>0.0758143785229906</v>
      </c>
      <c r="S10" s="19" t="n">
        <v>0.0851979277184927</v>
      </c>
      <c r="T10" s="19" t="n">
        <v>0.0500142885104299</v>
      </c>
      <c r="U10" s="19" t="n">
        <v>0.0945087686440638</v>
      </c>
      <c r="V10" s="19" t="n">
        <v>0.0993514347901791</v>
      </c>
      <c r="W10" s="19" t="n">
        <v>0.0978619199538849</v>
      </c>
      <c r="X10" s="19" t="n">
        <v>0.0507166317531373</v>
      </c>
      <c r="Y10" s="19" t="n">
        <v>0.0415662196820971</v>
      </c>
      <c r="Z10" s="19"/>
      <c r="AA10" s="19" t="n">
        <v>0.0656839201927442</v>
      </c>
      <c r="AB10" s="19" t="n">
        <v>0.091423221712167</v>
      </c>
      <c r="AC10" s="19" t="n">
        <v>0.0833780950353902</v>
      </c>
      <c r="AD10" s="19" t="n">
        <v>0.0975280424947502</v>
      </c>
      <c r="AE10" s="19"/>
      <c r="AF10" s="19" t="n">
        <v>0.122845160965498</v>
      </c>
      <c r="AG10" s="19" t="n">
        <v>0.0793275122655957</v>
      </c>
      <c r="AH10" s="19" t="n">
        <v>0.107904233702186</v>
      </c>
      <c r="AI10" s="19" t="n">
        <v>0.0401853470227707</v>
      </c>
      <c r="AJ10" s="19" t="n">
        <v>0.0597164246054247</v>
      </c>
      <c r="AK10" s="19" t="n">
        <v>0.130700779820309</v>
      </c>
      <c r="AL10" s="19" t="n">
        <v>0.0903753391607013</v>
      </c>
      <c r="AM10" s="19" t="n">
        <v>0</v>
      </c>
      <c r="AN10" s="19" t="n">
        <v>0.0874581497633156</v>
      </c>
      <c r="AO10" s="19" t="n">
        <v>0.0565531021739717</v>
      </c>
      <c r="AP10" s="19" t="n">
        <v>0.214031429064768</v>
      </c>
      <c r="AQ10" s="19" t="n">
        <v>0.0716686565272868</v>
      </c>
      <c r="AR10" s="19" t="n">
        <v>0</v>
      </c>
      <c r="AS10" s="19" t="n">
        <v>0</v>
      </c>
      <c r="AT10" s="19" t="n">
        <v>0.610897407931974</v>
      </c>
      <c r="AU10" s="19" t="n">
        <v>0</v>
      </c>
      <c r="AV10" s="19" t="n">
        <v>0</v>
      </c>
      <c r="AW10" s="19" t="n">
        <v>0</v>
      </c>
      <c r="AX10" s="19" t="n">
        <v>0</v>
      </c>
    </row>
    <row r="11">
      <c r="B11" s="20" t="s">
        <v>134</v>
      </c>
      <c r="C11" s="19" t="n">
        <v>0.198908001209393</v>
      </c>
      <c r="D11" s="19" t="n">
        <v>0.159645363097719</v>
      </c>
      <c r="E11" s="19" t="n">
        <v>0.147838087171911</v>
      </c>
      <c r="F11" s="19" t="n">
        <v>0.155610541478119</v>
      </c>
      <c r="G11" s="19" t="n">
        <v>0.194230751148984</v>
      </c>
      <c r="H11" s="19" t="n">
        <v>0.250775348892705</v>
      </c>
      <c r="I11" s="19" t="n">
        <v>0.270378551328774</v>
      </c>
      <c r="J11" s="19"/>
      <c r="K11" s="19" t="n">
        <v>0.19394656182991</v>
      </c>
      <c r="L11" s="19" t="n">
        <v>0.203937061191998</v>
      </c>
      <c r="M11" s="19"/>
      <c r="N11" s="19" t="n">
        <v>0.131107337515597</v>
      </c>
      <c r="O11" s="19" t="n">
        <v>0.232138456369864</v>
      </c>
      <c r="P11" s="19" t="n">
        <v>0.160459949146517</v>
      </c>
      <c r="Q11" s="19" t="n">
        <v>0.260664277810328</v>
      </c>
      <c r="R11" s="19" t="n">
        <v>0.149755258921735</v>
      </c>
      <c r="S11" s="19" t="n">
        <v>0.231350184187768</v>
      </c>
      <c r="T11" s="19" t="n">
        <v>0.167334601231956</v>
      </c>
      <c r="U11" s="19" t="n">
        <v>0.25302385723398</v>
      </c>
      <c r="V11" s="19" t="n">
        <v>0.211757744751591</v>
      </c>
      <c r="W11" s="19" t="n">
        <v>0.223940544842527</v>
      </c>
      <c r="X11" s="19" t="n">
        <v>0.233612150565802</v>
      </c>
      <c r="Y11" s="19" t="n">
        <v>0.136227667878604</v>
      </c>
      <c r="Z11" s="19"/>
      <c r="AA11" s="19" t="n">
        <v>0.148540020723863</v>
      </c>
      <c r="AB11" s="19" t="n">
        <v>0.200321522753881</v>
      </c>
      <c r="AC11" s="19" t="n">
        <v>0.19710958082883</v>
      </c>
      <c r="AD11" s="19" t="n">
        <v>0.250575497218909</v>
      </c>
      <c r="AE11" s="19"/>
      <c r="AF11" s="19" t="n">
        <v>0.165194379174101</v>
      </c>
      <c r="AG11" s="19" t="n">
        <v>0.2582507705034</v>
      </c>
      <c r="AH11" s="19" t="n">
        <v>0.193648948050147</v>
      </c>
      <c r="AI11" s="19" t="n">
        <v>0.0946947425578154</v>
      </c>
      <c r="AJ11" s="19" t="n">
        <v>0.294148178464904</v>
      </c>
      <c r="AK11" s="19" t="n">
        <v>0.0135030773343443</v>
      </c>
      <c r="AL11" s="19" t="n">
        <v>0.11917675779974</v>
      </c>
      <c r="AM11" s="19" t="n">
        <v>0</v>
      </c>
      <c r="AN11" s="19" t="n">
        <v>0.109818419279688</v>
      </c>
      <c r="AO11" s="19" t="n">
        <v>0.177993513714666</v>
      </c>
      <c r="AP11" s="19" t="n">
        <v>0.0710641870573737</v>
      </c>
      <c r="AQ11" s="19" t="n">
        <v>0.247021986464102</v>
      </c>
      <c r="AR11" s="19" t="n">
        <v>0.301753468455299</v>
      </c>
      <c r="AS11" s="19" t="n">
        <v>0.0777789944370755</v>
      </c>
      <c r="AT11" s="19" t="n">
        <v>0</v>
      </c>
      <c r="AU11" s="19" t="n">
        <v>0</v>
      </c>
      <c r="AV11" s="19" t="n">
        <v>0</v>
      </c>
      <c r="AW11" s="19" t="n">
        <v>0</v>
      </c>
      <c r="AX11" s="19" t="n">
        <v>0</v>
      </c>
    </row>
    <row r="12">
      <c r="B12" s="20" t="s">
        <v>135</v>
      </c>
      <c r="C12" s="19" t="n">
        <v>0.40510241569368</v>
      </c>
      <c r="D12" s="19" t="n">
        <v>0.366456948117275</v>
      </c>
      <c r="E12" s="19" t="n">
        <v>0.389469032535625</v>
      </c>
      <c r="F12" s="19" t="n">
        <v>0.378314169855129</v>
      </c>
      <c r="G12" s="19" t="n">
        <v>0.423762448520909</v>
      </c>
      <c r="H12" s="19" t="n">
        <v>0.424199946436392</v>
      </c>
      <c r="I12" s="19" t="n">
        <v>0.437020699756696</v>
      </c>
      <c r="J12" s="19"/>
      <c r="K12" s="19" t="n">
        <v>0.392740719806995</v>
      </c>
      <c r="L12" s="19" t="n">
        <v>0.416582584776885</v>
      </c>
      <c r="M12" s="19"/>
      <c r="N12" s="19" t="n">
        <v>0.368278333700576</v>
      </c>
      <c r="O12" s="19" t="n">
        <v>0.393911323807168</v>
      </c>
      <c r="P12" s="19" t="n">
        <v>0.423582350212519</v>
      </c>
      <c r="Q12" s="19" t="n">
        <v>0.372903157816932</v>
      </c>
      <c r="R12" s="19" t="n">
        <v>0.433295071434805</v>
      </c>
      <c r="S12" s="19" t="n">
        <v>0.448880266716822</v>
      </c>
      <c r="T12" s="19" t="n">
        <v>0.4639272077146</v>
      </c>
      <c r="U12" s="19" t="n">
        <v>0.397450503012403</v>
      </c>
      <c r="V12" s="19" t="n">
        <v>0.353766528360776</v>
      </c>
      <c r="W12" s="19" t="n">
        <v>0.439993492293551</v>
      </c>
      <c r="X12" s="19" t="n">
        <v>0.420528308766214</v>
      </c>
      <c r="Y12" s="19" t="n">
        <v>0.386438409033115</v>
      </c>
      <c r="Z12" s="19"/>
      <c r="AA12" s="19" t="n">
        <v>0.414410949848955</v>
      </c>
      <c r="AB12" s="19" t="n">
        <v>0.434426917023493</v>
      </c>
      <c r="AC12" s="19" t="n">
        <v>0.383856963288571</v>
      </c>
      <c r="AD12" s="19" t="n">
        <v>0.39166441685166</v>
      </c>
      <c r="AE12" s="19"/>
      <c r="AF12" s="19" t="n">
        <v>0.334832178101002</v>
      </c>
      <c r="AG12" s="19" t="n">
        <v>0.435955608001258</v>
      </c>
      <c r="AH12" s="19" t="n">
        <v>0.37983536966911</v>
      </c>
      <c r="AI12" s="19" t="n">
        <v>0.419418384621696</v>
      </c>
      <c r="AJ12" s="19" t="n">
        <v>0.322760187148978</v>
      </c>
      <c r="AK12" s="19" t="n">
        <v>0.406236568711915</v>
      </c>
      <c r="AL12" s="19" t="n">
        <v>0.413236227258253</v>
      </c>
      <c r="AM12" s="19" t="n">
        <v>0</v>
      </c>
      <c r="AN12" s="19" t="n">
        <v>0.341734196869065</v>
      </c>
      <c r="AO12" s="19" t="n">
        <v>0.401533428425235</v>
      </c>
      <c r="AP12" s="19" t="n">
        <v>0.251851844368639</v>
      </c>
      <c r="AQ12" s="19" t="n">
        <v>0.421490952835547</v>
      </c>
      <c r="AR12" s="19" t="n">
        <v>0.482303472336843</v>
      </c>
      <c r="AS12" s="19" t="n">
        <v>0.710381010025903</v>
      </c>
      <c r="AT12" s="19" t="n">
        <v>0</v>
      </c>
      <c r="AU12" s="19" t="n">
        <v>0.504380017574563</v>
      </c>
      <c r="AV12" s="19" t="n">
        <v>0.620824482762103</v>
      </c>
      <c r="AW12" s="19" t="n">
        <v>0.381473957467181</v>
      </c>
      <c r="AX12" s="19" t="n">
        <v>0.277914084528257</v>
      </c>
    </row>
    <row r="13">
      <c r="B13" s="20" t="s">
        <v>136</v>
      </c>
      <c r="C13" s="19" t="n">
        <v>0.260109105773906</v>
      </c>
      <c r="D13" s="19" t="n">
        <v>0.322129529364444</v>
      </c>
      <c r="E13" s="19" t="n">
        <v>0.325923612874748</v>
      </c>
      <c r="F13" s="19" t="n">
        <v>0.341627096233296</v>
      </c>
      <c r="G13" s="19" t="n">
        <v>0.226184173632758</v>
      </c>
      <c r="H13" s="19" t="n">
        <v>0.182687033208512</v>
      </c>
      <c r="I13" s="19" t="n">
        <v>0.179184657574939</v>
      </c>
      <c r="J13" s="19"/>
      <c r="K13" s="19" t="n">
        <v>0.274177616603011</v>
      </c>
      <c r="L13" s="19" t="n">
        <v>0.246642385946433</v>
      </c>
      <c r="M13" s="19"/>
      <c r="N13" s="19" t="n">
        <v>0.346920071998111</v>
      </c>
      <c r="O13" s="19" t="n">
        <v>0.23100672345553</v>
      </c>
      <c r="P13" s="19" t="n">
        <v>0.300650881831396</v>
      </c>
      <c r="Q13" s="19" t="n">
        <v>0.218875538231539</v>
      </c>
      <c r="R13" s="19" t="n">
        <v>0.277194321528165</v>
      </c>
      <c r="S13" s="19" t="n">
        <v>0.212534141982305</v>
      </c>
      <c r="T13" s="19" t="n">
        <v>0.23535998833357</v>
      </c>
      <c r="U13" s="19" t="n">
        <v>0.205415712291874</v>
      </c>
      <c r="V13" s="19" t="n">
        <v>0.292830297852064</v>
      </c>
      <c r="W13" s="19" t="n">
        <v>0.18780957687029</v>
      </c>
      <c r="X13" s="19" t="n">
        <v>0.23486177676099</v>
      </c>
      <c r="Y13" s="19" t="n">
        <v>0.379747972373324</v>
      </c>
      <c r="Z13" s="19"/>
      <c r="AA13" s="19" t="n">
        <v>0.344987687322973</v>
      </c>
      <c r="AB13" s="19" t="n">
        <v>0.222408116962658</v>
      </c>
      <c r="AC13" s="19" t="n">
        <v>0.275054136244241</v>
      </c>
      <c r="AD13" s="19" t="n">
        <v>0.191453857333541</v>
      </c>
      <c r="AE13" s="19"/>
      <c r="AF13" s="19" t="n">
        <v>0.328640717664793</v>
      </c>
      <c r="AG13" s="19" t="n">
        <v>0.172905784534272</v>
      </c>
      <c r="AH13" s="19" t="n">
        <v>0.268460587868376</v>
      </c>
      <c r="AI13" s="19" t="n">
        <v>0.397921827516686</v>
      </c>
      <c r="AJ13" s="19" t="n">
        <v>0.249889881266239</v>
      </c>
      <c r="AK13" s="19" t="n">
        <v>0.387294652398151</v>
      </c>
      <c r="AL13" s="19" t="n">
        <v>0.340465022611099</v>
      </c>
      <c r="AM13" s="19" t="n">
        <v>1</v>
      </c>
      <c r="AN13" s="19" t="n">
        <v>0.410882550076131</v>
      </c>
      <c r="AO13" s="19" t="n">
        <v>0.299075683304734</v>
      </c>
      <c r="AP13" s="19" t="n">
        <v>0.380074805837671</v>
      </c>
      <c r="AQ13" s="19" t="n">
        <v>0.218435364232482</v>
      </c>
      <c r="AR13" s="19" t="n">
        <v>0.215943059207858</v>
      </c>
      <c r="AS13" s="19" t="n">
        <v>0.211839995537022</v>
      </c>
      <c r="AT13" s="19" t="n">
        <v>0.389102592068026</v>
      </c>
      <c r="AU13" s="19" t="n">
        <v>0.495619982425437</v>
      </c>
      <c r="AV13" s="19" t="n">
        <v>0.379175517237897</v>
      </c>
      <c r="AW13" s="19" t="n">
        <v>0.618526042532819</v>
      </c>
      <c r="AX13" s="19" t="n">
        <v>0.722085915471743</v>
      </c>
    </row>
    <row r="14">
      <c r="B14" s="20" t="s">
        <v>77</v>
      </c>
      <c r="C14" s="21" t="n">
        <v>0.0134001666568497</v>
      </c>
      <c r="D14" s="21" t="n">
        <v>0.0202995232532512</v>
      </c>
      <c r="E14" s="21" t="n">
        <v>0.0149074695938487</v>
      </c>
      <c r="F14" s="21" t="n">
        <v>0.0078109558066963</v>
      </c>
      <c r="G14" s="21" t="n">
        <v>0.0202831507065394</v>
      </c>
      <c r="H14" s="21" t="n">
        <v>0.00944437806166993</v>
      </c>
      <c r="I14" s="21" t="n">
        <v>0.00921644798764586</v>
      </c>
      <c r="J14" s="21"/>
      <c r="K14" s="21" t="n">
        <v>0.0124948504940613</v>
      </c>
      <c r="L14" s="21" t="n">
        <v>0.0142957767964071</v>
      </c>
      <c r="M14" s="21"/>
      <c r="N14" s="21" t="n">
        <v>0.0173472723624953</v>
      </c>
      <c r="O14" s="21" t="n">
        <v>0.016698596580703</v>
      </c>
      <c r="P14" s="21" t="n">
        <v>0.00584300169263492</v>
      </c>
      <c r="Q14" s="21" t="n">
        <v>0.00519324405230451</v>
      </c>
      <c r="R14" s="21" t="n">
        <v>0.0125471859540988</v>
      </c>
      <c r="S14" s="21" t="n">
        <v>0.0110131327845583</v>
      </c>
      <c r="T14" s="21" t="n">
        <v>0.0293885121022833</v>
      </c>
      <c r="U14" s="21" t="n">
        <v>0.0257991434076744</v>
      </c>
      <c r="V14" s="21" t="n">
        <v>0.00477099044603983</v>
      </c>
      <c r="W14" s="21" t="n">
        <v>0.0112609858751307</v>
      </c>
      <c r="X14" s="21" t="n">
        <v>0.0214889748100825</v>
      </c>
      <c r="Y14" s="21" t="n">
        <v>0</v>
      </c>
      <c r="Z14" s="21"/>
      <c r="AA14" s="21" t="n">
        <v>0.00694086659558308</v>
      </c>
      <c r="AB14" s="21" t="n">
        <v>0.0183413378704657</v>
      </c>
      <c r="AC14" s="21" t="n">
        <v>0.0169936171122557</v>
      </c>
      <c r="AD14" s="21" t="n">
        <v>0.010385717218381</v>
      </c>
      <c r="AE14" s="21"/>
      <c r="AF14" s="21" t="n">
        <v>0.00628381256710629</v>
      </c>
      <c r="AG14" s="21" t="n">
        <v>0.0122035454202172</v>
      </c>
      <c r="AH14" s="21" t="n">
        <v>0.00694838583747999</v>
      </c>
      <c r="AI14" s="21" t="n">
        <v>0.0108425392344727</v>
      </c>
      <c r="AJ14" s="21" t="n">
        <v>0.0734853285144536</v>
      </c>
      <c r="AK14" s="21" t="n">
        <v>0.0474319441938381</v>
      </c>
      <c r="AL14" s="21" t="n">
        <v>0.00762069682701145</v>
      </c>
      <c r="AM14" s="21" t="n">
        <v>0</v>
      </c>
      <c r="AN14" s="21" t="n">
        <v>0.00668960214172344</v>
      </c>
      <c r="AO14" s="21" t="n">
        <v>0.0186426992381048</v>
      </c>
      <c r="AP14" s="21" t="n">
        <v>0</v>
      </c>
      <c r="AQ14" s="21" t="n">
        <v>0.00704876063006573</v>
      </c>
      <c r="AR14" s="21" t="n">
        <v>0</v>
      </c>
      <c r="AS14" s="21" t="n">
        <v>0</v>
      </c>
      <c r="AT14" s="21" t="n">
        <v>0</v>
      </c>
      <c r="AU14" s="21" t="n">
        <v>0</v>
      </c>
      <c r="AV14" s="21" t="n">
        <v>0</v>
      </c>
      <c r="AW14" s="21" t="n">
        <v>0</v>
      </c>
      <c r="AX14" s="21" t="n">
        <v>0</v>
      </c>
    </row>
    <row r="15">
      <c r="B15" s="18"/>
    </row>
    <row r="16">
      <c r="B16" t="s">
        <v>80</v>
      </c>
    </row>
    <row r="17">
      <c r="B17" t="s">
        <v>81</v>
      </c>
    </row>
    <row r="19">
      <c r="B19" s="9" t="str">
        <f>=HYPERLINK("#'Contents'!A1", "Return to Contents")</f>
      </c>
    </row>
  </sheetData>
  <mergeCells count="6">
    <mergeCell ref="D5:I5"/>
    <mergeCell ref="K5:L5"/>
    <mergeCell ref="N5:Y5"/>
    <mergeCell ref="AA5:AD5"/>
    <mergeCell ref="AF5:AX5"/>
    <mergeCell ref="D2:AU2"/>
  </mergeCells>
  <pageMargins left="0.7" right="0.7" top="0.75" bottom="0.75" header="0.3" footer="0.3"/>
  <pageSetup paperSize="9" orientation="portrait" horizontalDpi="300" verticalDpi="300" r:id="rId2"/>
  <drawing r:id="rId1"/>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10.71" hidden="0" customWidth="1"/>
    <col min="8" max="8" width="10.71" hidden="0" customWidth="1"/>
    <col min="9" max="9" width="10.71" hidden="0" customWidth="1"/>
    <col min="10" max="10" width="2.2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10.71" hidden="0" customWidth="1"/>
    <col min="19" max="19" width="10.71" hidden="0" customWidth="1"/>
    <col min="20" max="20" width="10.71" hidden="0" customWidth="1"/>
    <col min="21" max="21" width="10.71" hidden="0" customWidth="1"/>
    <col min="22" max="22" width="10.71" hidden="0" customWidth="1"/>
    <col min="23" max="23" width="10.71" hidden="0" customWidth="1"/>
    <col min="24" max="24" width="10.71" hidden="0" customWidth="1"/>
    <col min="25" max="25" width="10.71" hidden="0" customWidth="1"/>
    <col min="26" max="26" width="2.2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10.71" hidden="0" customWidth="1"/>
    <col min="34" max="34" width="10.71" hidden="0" customWidth="1"/>
    <col min="35" max="35" width="10.7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10.71" hidden="0" customWidth="1"/>
    <col min="44" max="44" width="10.71" hidden="0" customWidth="1"/>
    <col min="45" max="45" width="10.71" hidden="0" customWidth="1"/>
    <col min="46" max="46" width="10.71" hidden="0" customWidth="1"/>
    <col min="47" max="47" width="10.71" hidden="0" customWidth="1"/>
    <col min="48" max="48" width="10.71" hidden="0" customWidth="1"/>
    <col min="49" max="49" width="10.71" hidden="0" customWidth="1"/>
    <col min="50" max="50" width="10.71" hidden="0" customWidth="1"/>
    <col min="51" max="51" width="2.21" hidden="0" customWidth="1"/>
  </cols>
  <sheetData>
    <row r="2" ht="40" customHeight="1">
      <c r="D2" s="16" t="s">
        <v>162</v>
      </c>
    </row>
    <row r="5" ht="30" customHeight="1">
      <c r="B5" s="17"/>
      <c r="C5" s="17"/>
      <c r="D5" s="17" t="s">
        <v>62</v>
      </c>
      <c r="E5" s="17"/>
      <c r="F5" s="17"/>
      <c r="G5" s="17"/>
      <c r="H5" s="17"/>
      <c r="I5" s="17"/>
      <c r="J5" s="17"/>
      <c r="K5" s="17" t="s">
        <v>63</v>
      </c>
      <c r="L5" s="17"/>
      <c r="M5" s="17"/>
      <c r="N5" s="17" t="s">
        <v>64</v>
      </c>
      <c r="O5" s="17"/>
      <c r="P5" s="17"/>
      <c r="Q5" s="17"/>
      <c r="R5" s="17"/>
      <c r="S5" s="17"/>
      <c r="T5" s="17"/>
      <c r="U5" s="17"/>
      <c r="V5" s="17"/>
      <c r="W5" s="17"/>
      <c r="X5" s="17"/>
      <c r="Y5" s="17"/>
      <c r="Z5" s="17"/>
      <c r="AA5" s="17" t="s">
        <v>65</v>
      </c>
      <c r="AB5" s="17"/>
      <c r="AC5" s="17"/>
      <c r="AD5" s="17"/>
      <c r="AE5" s="17"/>
      <c r="AF5" s="17" t="s">
        <v>66</v>
      </c>
      <c r="AG5" s="17"/>
      <c r="AH5" s="17"/>
      <c r="AI5" s="17"/>
      <c r="AJ5" s="17"/>
      <c r="AK5" s="17"/>
      <c r="AL5" s="17"/>
      <c r="AM5" s="17"/>
      <c r="AN5" s="17"/>
      <c r="AO5" s="17"/>
      <c r="AP5" s="17"/>
      <c r="AQ5" s="17"/>
      <c r="AR5" s="17"/>
      <c r="AS5" s="17"/>
      <c r="AT5" s="17"/>
      <c r="AU5" s="17"/>
      <c r="AV5" s="17"/>
      <c r="AW5" s="17"/>
      <c r="AX5" s="17"/>
    </row>
    <row r="6">
      <c r="B6" t="s">
        <v>15</v>
      </c>
      <c r="C6" s="10" t="s">
        <v>16</v>
      </c>
      <c r="D6" s="13" t="s">
        <v>17</v>
      </c>
      <c r="E6" s="13" t="s">
        <v>18</v>
      </c>
      <c r="F6" s="13" t="s">
        <v>19</v>
      </c>
      <c r="G6" s="13" t="s">
        <v>20</v>
      </c>
      <c r="H6" s="13" t="s">
        <v>21</v>
      </c>
      <c r="I6" s="13" t="s">
        <v>22</v>
      </c>
      <c r="K6" s="13" t="s">
        <v>25</v>
      </c>
      <c r="L6" s="13" t="s">
        <v>26</v>
      </c>
      <c r="N6" s="13" t="s">
        <v>27</v>
      </c>
      <c r="O6" s="13" t="s">
        <v>28</v>
      </c>
      <c r="P6" s="13" t="s">
        <v>29</v>
      </c>
      <c r="Q6" s="13" t="s">
        <v>30</v>
      </c>
      <c r="R6" s="13" t="s">
        <v>31</v>
      </c>
      <c r="S6" s="13" t="s">
        <v>32</v>
      </c>
      <c r="T6" s="13" t="s">
        <v>33</v>
      </c>
      <c r="U6" s="13" t="s">
        <v>34</v>
      </c>
      <c r="V6" s="13" t="s">
        <v>35</v>
      </c>
      <c r="W6" s="13" t="s">
        <v>36</v>
      </c>
      <c r="X6" s="13" t="s">
        <v>37</v>
      </c>
      <c r="Y6" s="13" t="s">
        <v>38</v>
      </c>
      <c r="AA6" s="13" t="s">
        <v>39</v>
      </c>
      <c r="AB6" s="13" t="s">
        <v>40</v>
      </c>
      <c r="AC6" s="13" t="s">
        <v>41</v>
      </c>
      <c r="AD6" s="13" t="s">
        <v>42</v>
      </c>
      <c r="AF6" s="13" t="s">
        <v>43</v>
      </c>
      <c r="AG6" s="13" t="s">
        <v>44</v>
      </c>
      <c r="AH6" s="13" t="s">
        <v>45</v>
      </c>
      <c r="AI6" s="13" t="s">
        <v>46</v>
      </c>
      <c r="AJ6" s="13" t="s">
        <v>47</v>
      </c>
      <c r="AK6" s="13" t="s">
        <v>48</v>
      </c>
      <c r="AL6" s="13" t="s">
        <v>49</v>
      </c>
      <c r="AM6" s="13" t="s">
        <v>50</v>
      </c>
      <c r="AN6" s="13" t="s">
        <v>51</v>
      </c>
      <c r="AO6" s="13" t="s">
        <v>52</v>
      </c>
      <c r="AP6" s="13" t="s">
        <v>53</v>
      </c>
      <c r="AQ6" s="13" t="s">
        <v>54</v>
      </c>
      <c r="AR6" s="13" t="s">
        <v>55</v>
      </c>
      <c r="AS6" s="13" t="s">
        <v>56</v>
      </c>
      <c r="AT6" s="13" t="s">
        <v>57</v>
      </c>
      <c r="AU6" s="13" t="s">
        <v>58</v>
      </c>
      <c r="AV6" s="13" t="s">
        <v>59</v>
      </c>
      <c r="AW6" s="13" t="s">
        <v>60</v>
      </c>
      <c r="AX6" s="13" t="s">
        <v>61</v>
      </c>
    </row>
    <row r="7" ht="30" customHeight="1">
      <c r="B7" s="11" t="s">
        <v>23</v>
      </c>
      <c r="C7" s="11" t="n">
        <v>2053</v>
      </c>
      <c r="D7" s="11" t="n">
        <v>282</v>
      </c>
      <c r="E7" s="11" t="n">
        <v>347</v>
      </c>
      <c r="F7" s="11" t="n">
        <v>347</v>
      </c>
      <c r="G7" s="11" t="n">
        <v>347</v>
      </c>
      <c r="H7" s="11" t="n">
        <v>295</v>
      </c>
      <c r="I7" s="11" t="n">
        <v>435</v>
      </c>
      <c r="J7" s="11"/>
      <c r="K7" s="11" t="n">
        <v>1018</v>
      </c>
      <c r="L7" s="11" t="n">
        <v>1034</v>
      </c>
      <c r="M7" s="11"/>
      <c r="N7" s="11" t="n">
        <v>284</v>
      </c>
      <c r="O7" s="11" t="n">
        <v>278</v>
      </c>
      <c r="P7" s="11" t="n">
        <v>169</v>
      </c>
      <c r="Q7" s="11" t="n">
        <v>188</v>
      </c>
      <c r="R7" s="11" t="n">
        <v>160</v>
      </c>
      <c r="S7" s="11" t="n">
        <v>187</v>
      </c>
      <c r="T7" s="11" t="n">
        <v>166</v>
      </c>
      <c r="U7" s="11" t="n">
        <v>87</v>
      </c>
      <c r="V7" s="11" t="n">
        <v>211</v>
      </c>
      <c r="W7" s="11" t="n">
        <v>174</v>
      </c>
      <c r="X7" s="11" t="n">
        <v>98</v>
      </c>
      <c r="Y7" s="11" t="n">
        <v>51</v>
      </c>
      <c r="Z7" s="11"/>
      <c r="AA7" s="11" t="n">
        <v>570</v>
      </c>
      <c r="AB7" s="11" t="n">
        <v>547</v>
      </c>
      <c r="AC7" s="11" t="n">
        <v>406</v>
      </c>
      <c r="AD7" s="11" t="n">
        <v>517</v>
      </c>
      <c r="AE7" s="11"/>
      <c r="AF7" s="11" t="n">
        <v>148</v>
      </c>
      <c r="AG7" s="11" t="n">
        <v>872</v>
      </c>
      <c r="AH7" s="11" t="n">
        <v>132</v>
      </c>
      <c r="AI7" s="11" t="n">
        <v>108</v>
      </c>
      <c r="AJ7" s="11" t="n">
        <v>65</v>
      </c>
      <c r="AK7" s="11" t="n">
        <v>65</v>
      </c>
      <c r="AL7" s="11" t="n">
        <v>139</v>
      </c>
      <c r="AM7" s="11" t="n">
        <v>2</v>
      </c>
      <c r="AN7" s="11" t="n">
        <v>139</v>
      </c>
      <c r="AO7" s="11" t="n">
        <v>159</v>
      </c>
      <c r="AP7" s="11" t="n">
        <v>39</v>
      </c>
      <c r="AQ7" s="11" t="n">
        <v>148</v>
      </c>
      <c r="AR7" s="11" t="n">
        <v>10</v>
      </c>
      <c r="AS7" s="11" t="n">
        <v>10</v>
      </c>
      <c r="AT7" s="11" t="n">
        <v>3</v>
      </c>
      <c r="AU7" s="11" t="n">
        <v>2</v>
      </c>
      <c r="AV7" s="11" t="n">
        <v>5</v>
      </c>
      <c r="AW7" s="11" t="n">
        <v>3</v>
      </c>
      <c r="AX7" s="11" t="n">
        <v>4</v>
      </c>
    </row>
    <row r="8" ht="30" customHeight="1">
      <c r="B8" s="12" t="s">
        <v>24</v>
      </c>
      <c r="C8" s="12" t="n">
        <v>2053</v>
      </c>
      <c r="D8" s="12" t="n">
        <v>284</v>
      </c>
      <c r="E8" s="12" t="n">
        <v>350</v>
      </c>
      <c r="F8" s="12" t="n">
        <v>349</v>
      </c>
      <c r="G8" s="12" t="n">
        <v>350</v>
      </c>
      <c r="H8" s="12" t="n">
        <v>289</v>
      </c>
      <c r="I8" s="12" t="n">
        <v>431</v>
      </c>
      <c r="J8" s="12"/>
      <c r="K8" s="12" t="n">
        <v>1013</v>
      </c>
      <c r="L8" s="12" t="n">
        <v>1039</v>
      </c>
      <c r="M8" s="12"/>
      <c r="N8" s="12" t="n">
        <v>287</v>
      </c>
      <c r="O8" s="12" t="n">
        <v>267</v>
      </c>
      <c r="P8" s="12" t="n">
        <v>164</v>
      </c>
      <c r="Q8" s="12" t="n">
        <v>185</v>
      </c>
      <c r="R8" s="12" t="n">
        <v>144</v>
      </c>
      <c r="S8" s="12" t="n">
        <v>185</v>
      </c>
      <c r="T8" s="12" t="n">
        <v>164</v>
      </c>
      <c r="U8" s="12" t="n">
        <v>82</v>
      </c>
      <c r="V8" s="12" t="n">
        <v>226</v>
      </c>
      <c r="W8" s="12" t="n">
        <v>185</v>
      </c>
      <c r="X8" s="12" t="n">
        <v>103</v>
      </c>
      <c r="Y8" s="12" t="n">
        <v>61</v>
      </c>
      <c r="Z8" s="12"/>
      <c r="AA8" s="12" t="n">
        <v>551</v>
      </c>
      <c r="AB8" s="12" t="n">
        <v>530</v>
      </c>
      <c r="AC8" s="12" t="n">
        <v>449</v>
      </c>
      <c r="AD8" s="12" t="n">
        <v>510</v>
      </c>
      <c r="AE8" s="12"/>
      <c r="AF8" s="12" t="n">
        <v>150</v>
      </c>
      <c r="AG8" s="12" t="n">
        <v>866</v>
      </c>
      <c r="AH8" s="12" t="n">
        <v>133</v>
      </c>
      <c r="AI8" s="12" t="n">
        <v>107</v>
      </c>
      <c r="AJ8" s="12" t="n">
        <v>66</v>
      </c>
      <c r="AK8" s="12" t="n">
        <v>64</v>
      </c>
      <c r="AL8" s="12" t="n">
        <v>140</v>
      </c>
      <c r="AM8" s="12" t="n">
        <v>2</v>
      </c>
      <c r="AN8" s="12" t="n">
        <v>140</v>
      </c>
      <c r="AO8" s="12" t="n">
        <v>160</v>
      </c>
      <c r="AP8" s="12" t="n">
        <v>39</v>
      </c>
      <c r="AQ8" s="12" t="n">
        <v>149</v>
      </c>
      <c r="AR8" s="12" t="n">
        <v>10</v>
      </c>
      <c r="AS8" s="12" t="n">
        <v>11</v>
      </c>
      <c r="AT8" s="12" t="n">
        <v>3</v>
      </c>
      <c r="AU8" s="12" t="n">
        <v>2</v>
      </c>
      <c r="AV8" s="12" t="n">
        <v>5</v>
      </c>
      <c r="AW8" s="12" t="n">
        <v>3</v>
      </c>
      <c r="AX8" s="12" t="n">
        <v>3</v>
      </c>
    </row>
    <row r="9">
      <c r="B9" s="20" t="s">
        <v>132</v>
      </c>
      <c r="C9" s="19" t="n">
        <v>0.0184643288532712</v>
      </c>
      <c r="D9" s="19" t="n">
        <v>0.0331451463899223</v>
      </c>
      <c r="E9" s="19" t="n">
        <v>0.0302593815574181</v>
      </c>
      <c r="F9" s="19" t="n">
        <v>0.0162591181989301</v>
      </c>
      <c r="G9" s="19" t="n">
        <v>0.0169921103850949</v>
      </c>
      <c r="H9" s="19" t="n">
        <v>0.0110553996617878</v>
      </c>
      <c r="I9" s="19" t="n">
        <v>0.00715245690966789</v>
      </c>
      <c r="J9" s="19"/>
      <c r="K9" s="19" t="n">
        <v>0.0198266159409749</v>
      </c>
      <c r="L9" s="19" t="n">
        <v>0.0171538415127417</v>
      </c>
      <c r="M9" s="19"/>
      <c r="N9" s="19" t="n">
        <v>0.0328540212832304</v>
      </c>
      <c r="O9" s="19" t="n">
        <v>0.0113666722336542</v>
      </c>
      <c r="P9" s="19" t="n">
        <v>0.00579085071634192</v>
      </c>
      <c r="Q9" s="19" t="n">
        <v>0.0118742533491679</v>
      </c>
      <c r="R9" s="19" t="n">
        <v>0.0252362819519528</v>
      </c>
      <c r="S9" s="19" t="n">
        <v>0.00991540114940332</v>
      </c>
      <c r="T9" s="19" t="n">
        <v>0.0356336513966114</v>
      </c>
      <c r="U9" s="19" t="n">
        <v>0.0118633631128057</v>
      </c>
      <c r="V9" s="19" t="n">
        <v>0.0244488982260775</v>
      </c>
      <c r="W9" s="19" t="n">
        <v>0.0118684095730227</v>
      </c>
      <c r="X9" s="19" t="n">
        <v>0.00991583442257927</v>
      </c>
      <c r="Y9" s="19" t="n">
        <v>0.0207965970055241</v>
      </c>
      <c r="Z9" s="19"/>
      <c r="AA9" s="19" t="n">
        <v>0.0116125014966531</v>
      </c>
      <c r="AB9" s="19" t="n">
        <v>0.0132800544506146</v>
      </c>
      <c r="AC9" s="19" t="n">
        <v>0.0272201725652767</v>
      </c>
      <c r="AD9" s="19" t="n">
        <v>0.0240166519028922</v>
      </c>
      <c r="AE9" s="19"/>
      <c r="AF9" s="19" t="n">
        <v>0.0290980901227027</v>
      </c>
      <c r="AG9" s="19" t="n">
        <v>0.0102887844095558</v>
      </c>
      <c r="AH9" s="19" t="n">
        <v>0.00766185462648046</v>
      </c>
      <c r="AI9" s="19" t="n">
        <v>0.0397335136111799</v>
      </c>
      <c r="AJ9" s="19" t="n">
        <v>0.0123634183268401</v>
      </c>
      <c r="AK9" s="19" t="n">
        <v>0</v>
      </c>
      <c r="AL9" s="19" t="n">
        <v>0.0374257310862079</v>
      </c>
      <c r="AM9" s="19" t="n">
        <v>0</v>
      </c>
      <c r="AN9" s="19" t="n">
        <v>0.0365817526443219</v>
      </c>
      <c r="AO9" s="19" t="n">
        <v>0.0384156427546843</v>
      </c>
      <c r="AP9" s="19" t="n">
        <v>0.0280673099595779</v>
      </c>
      <c r="AQ9" s="19" t="n">
        <v>0.00638095007285921</v>
      </c>
      <c r="AR9" s="19" t="n">
        <v>0</v>
      </c>
      <c r="AS9" s="19" t="n">
        <v>0</v>
      </c>
      <c r="AT9" s="19" t="n">
        <v>0</v>
      </c>
      <c r="AU9" s="19" t="n">
        <v>0</v>
      </c>
      <c r="AV9" s="19" t="n">
        <v>0</v>
      </c>
      <c r="AW9" s="19" t="n">
        <v>0</v>
      </c>
      <c r="AX9" s="19" t="n">
        <v>0</v>
      </c>
    </row>
    <row r="10">
      <c r="B10" s="20" t="s">
        <v>133</v>
      </c>
      <c r="C10" s="19" t="n">
        <v>0.0552057705771558</v>
      </c>
      <c r="D10" s="19" t="n">
        <v>0.0809547860797294</v>
      </c>
      <c r="E10" s="19" t="n">
        <v>0.0695711150659524</v>
      </c>
      <c r="F10" s="19" t="n">
        <v>0.083019550889029</v>
      </c>
      <c r="G10" s="19" t="n">
        <v>0.0602416128957375</v>
      </c>
      <c r="H10" s="19" t="n">
        <v>0.0280887464357532</v>
      </c>
      <c r="I10" s="19" t="n">
        <v>0.0181207733499795</v>
      </c>
      <c r="J10" s="19"/>
      <c r="K10" s="19" t="n">
        <v>0.0516283148757233</v>
      </c>
      <c r="L10" s="19" t="n">
        <v>0.0587470417610709</v>
      </c>
      <c r="M10" s="19"/>
      <c r="N10" s="19" t="n">
        <v>0.0604381978242783</v>
      </c>
      <c r="O10" s="19" t="n">
        <v>0.0474096122063643</v>
      </c>
      <c r="P10" s="19" t="n">
        <v>0.0477298133276017</v>
      </c>
      <c r="Q10" s="19" t="n">
        <v>0.0273555584022135</v>
      </c>
      <c r="R10" s="19" t="n">
        <v>0.0381335918733776</v>
      </c>
      <c r="S10" s="19" t="n">
        <v>0.0664249281312698</v>
      </c>
      <c r="T10" s="19" t="n">
        <v>0.0797335083044176</v>
      </c>
      <c r="U10" s="19" t="n">
        <v>0.0721390289333363</v>
      </c>
      <c r="V10" s="19" t="n">
        <v>0.0669778487599246</v>
      </c>
      <c r="W10" s="19" t="n">
        <v>0.029126616213374</v>
      </c>
      <c r="X10" s="19" t="n">
        <v>0.0911093238175019</v>
      </c>
      <c r="Y10" s="19" t="n">
        <v>0.061678338165845</v>
      </c>
      <c r="Z10" s="19"/>
      <c r="AA10" s="19" t="n">
        <v>0.0362162701474295</v>
      </c>
      <c r="AB10" s="19" t="n">
        <v>0.0456899693787572</v>
      </c>
      <c r="AC10" s="19" t="n">
        <v>0.0758653220105438</v>
      </c>
      <c r="AD10" s="19" t="n">
        <v>0.0688295466474346</v>
      </c>
      <c r="AE10" s="19"/>
      <c r="AF10" s="19" t="n">
        <v>0.108388613058428</v>
      </c>
      <c r="AG10" s="19" t="n">
        <v>0.0467275486297573</v>
      </c>
      <c r="AH10" s="19" t="n">
        <v>0.0356768835258962</v>
      </c>
      <c r="AI10" s="19" t="n">
        <v>0.0769562878926272</v>
      </c>
      <c r="AJ10" s="19" t="n">
        <v>0.0507202656069896</v>
      </c>
      <c r="AK10" s="19" t="n">
        <v>0.0553614197803099</v>
      </c>
      <c r="AL10" s="19" t="n">
        <v>0.0422584343807285</v>
      </c>
      <c r="AM10" s="19" t="n">
        <v>0</v>
      </c>
      <c r="AN10" s="19" t="n">
        <v>0.059051542435129</v>
      </c>
      <c r="AO10" s="19" t="n">
        <v>0.075882816446622</v>
      </c>
      <c r="AP10" s="19" t="n">
        <v>0.0827726898799169</v>
      </c>
      <c r="AQ10" s="19" t="n">
        <v>0.0266318908996213</v>
      </c>
      <c r="AR10" s="19" t="n">
        <v>0.104018481518027</v>
      </c>
      <c r="AS10" s="19" t="n">
        <v>0.102765527420802</v>
      </c>
      <c r="AT10" s="19" t="n">
        <v>0</v>
      </c>
      <c r="AU10" s="19" t="n">
        <v>0.504380017574563</v>
      </c>
      <c r="AV10" s="19" t="n">
        <v>0</v>
      </c>
      <c r="AW10" s="19" t="n">
        <v>0</v>
      </c>
      <c r="AX10" s="19" t="n">
        <v>0</v>
      </c>
    </row>
    <row r="11">
      <c r="B11" s="20" t="s">
        <v>134</v>
      </c>
      <c r="C11" s="19" t="n">
        <v>0.174131088058608</v>
      </c>
      <c r="D11" s="19" t="n">
        <v>0.221844505053948</v>
      </c>
      <c r="E11" s="19" t="n">
        <v>0.160959404377851</v>
      </c>
      <c r="F11" s="19" t="n">
        <v>0.151093707931645</v>
      </c>
      <c r="G11" s="19" t="n">
        <v>0.185931542437216</v>
      </c>
      <c r="H11" s="19" t="n">
        <v>0.170237249324325</v>
      </c>
      <c r="I11" s="19" t="n">
        <v>0.165063204607373</v>
      </c>
      <c r="J11" s="19"/>
      <c r="K11" s="19" t="n">
        <v>0.173588788780585</v>
      </c>
      <c r="L11" s="19" t="n">
        <v>0.174827511411442</v>
      </c>
      <c r="M11" s="19"/>
      <c r="N11" s="19" t="n">
        <v>0.15656840653619</v>
      </c>
      <c r="O11" s="19" t="n">
        <v>0.158202296045284</v>
      </c>
      <c r="P11" s="19" t="n">
        <v>0.1550551559609</v>
      </c>
      <c r="Q11" s="19" t="n">
        <v>0.186349596012986</v>
      </c>
      <c r="R11" s="19" t="n">
        <v>0.125316817135413</v>
      </c>
      <c r="S11" s="19" t="n">
        <v>0.260104956201756</v>
      </c>
      <c r="T11" s="19" t="n">
        <v>0.162042951202364</v>
      </c>
      <c r="U11" s="19" t="n">
        <v>0.201186693513098</v>
      </c>
      <c r="V11" s="19" t="n">
        <v>0.19119726124771</v>
      </c>
      <c r="W11" s="19" t="n">
        <v>0.193036791567859</v>
      </c>
      <c r="X11" s="19" t="n">
        <v>0.127070090363943</v>
      </c>
      <c r="Y11" s="19" t="n">
        <v>0.150211427807592</v>
      </c>
      <c r="Z11" s="19"/>
      <c r="AA11" s="19" t="n">
        <v>0.130734046837438</v>
      </c>
      <c r="AB11" s="19" t="n">
        <v>0.174847939806066</v>
      </c>
      <c r="AC11" s="19" t="n">
        <v>0.168997695140902</v>
      </c>
      <c r="AD11" s="19" t="n">
        <v>0.217278625804756</v>
      </c>
      <c r="AE11" s="19"/>
      <c r="AF11" s="19" t="n">
        <v>0.211296076919561</v>
      </c>
      <c r="AG11" s="19" t="n">
        <v>0.176578019765754</v>
      </c>
      <c r="AH11" s="19" t="n">
        <v>0.167433031830168</v>
      </c>
      <c r="AI11" s="19" t="n">
        <v>0.107465009691835</v>
      </c>
      <c r="AJ11" s="19" t="n">
        <v>0.368849546639511</v>
      </c>
      <c r="AK11" s="19" t="n">
        <v>0.0435532123440872</v>
      </c>
      <c r="AL11" s="19" t="n">
        <v>0.167678547697863</v>
      </c>
      <c r="AM11" s="19" t="n">
        <v>0</v>
      </c>
      <c r="AN11" s="19" t="n">
        <v>0.11819952264755</v>
      </c>
      <c r="AO11" s="19" t="n">
        <v>0.189492968451762</v>
      </c>
      <c r="AP11" s="19" t="n">
        <v>0.0572430963049768</v>
      </c>
      <c r="AQ11" s="19" t="n">
        <v>0.238465491738146</v>
      </c>
      <c r="AR11" s="19" t="n">
        <v>0.0931682180630158</v>
      </c>
      <c r="AS11" s="19" t="n">
        <v>0.108789265320331</v>
      </c>
      <c r="AT11" s="19" t="n">
        <v>0</v>
      </c>
      <c r="AU11" s="19" t="n">
        <v>0</v>
      </c>
      <c r="AV11" s="19" t="n">
        <v>0.21984154809506</v>
      </c>
      <c r="AW11" s="19" t="n">
        <v>0</v>
      </c>
      <c r="AX11" s="19" t="n">
        <v>0.242293032388405</v>
      </c>
    </row>
    <row r="12">
      <c r="B12" s="20" t="s">
        <v>135</v>
      </c>
      <c r="C12" s="19" t="n">
        <v>0.468224952597443</v>
      </c>
      <c r="D12" s="19" t="n">
        <v>0.371274688281826</v>
      </c>
      <c r="E12" s="19" t="n">
        <v>0.409817000755445</v>
      </c>
      <c r="F12" s="19" t="n">
        <v>0.39948198933123</v>
      </c>
      <c r="G12" s="19" t="n">
        <v>0.484849792885386</v>
      </c>
      <c r="H12" s="19" t="n">
        <v>0.563893927640002</v>
      </c>
      <c r="I12" s="19" t="n">
        <v>0.557628022232482</v>
      </c>
      <c r="J12" s="19"/>
      <c r="K12" s="19" t="n">
        <v>0.461109600858393</v>
      </c>
      <c r="L12" s="19" t="n">
        <v>0.474650575537943</v>
      </c>
      <c r="M12" s="19"/>
      <c r="N12" s="19" t="n">
        <v>0.374525619132109</v>
      </c>
      <c r="O12" s="19" t="n">
        <v>0.535032268814773</v>
      </c>
      <c r="P12" s="19" t="n">
        <v>0.492847077512177</v>
      </c>
      <c r="Q12" s="19" t="n">
        <v>0.528833781852656</v>
      </c>
      <c r="R12" s="19" t="n">
        <v>0.520559017720213</v>
      </c>
      <c r="S12" s="19" t="n">
        <v>0.417003945650263</v>
      </c>
      <c r="T12" s="19" t="n">
        <v>0.441263237746648</v>
      </c>
      <c r="U12" s="19" t="n">
        <v>0.502707567473971</v>
      </c>
      <c r="V12" s="19" t="n">
        <v>0.407783081323486</v>
      </c>
      <c r="W12" s="19" t="n">
        <v>0.503914864161496</v>
      </c>
      <c r="X12" s="19" t="n">
        <v>0.47757179026827</v>
      </c>
      <c r="Y12" s="19" t="n">
        <v>0.524562425575021</v>
      </c>
      <c r="Z12" s="19"/>
      <c r="AA12" s="19" t="n">
        <v>0.476060398678613</v>
      </c>
      <c r="AB12" s="19" t="n">
        <v>0.534083524357724</v>
      </c>
      <c r="AC12" s="19" t="n">
        <v>0.419995921902589</v>
      </c>
      <c r="AD12" s="19" t="n">
        <v>0.445713943464272</v>
      </c>
      <c r="AE12" s="19"/>
      <c r="AF12" s="19" t="n">
        <v>0.326365266331319</v>
      </c>
      <c r="AG12" s="19" t="n">
        <v>0.544942506474862</v>
      </c>
      <c r="AH12" s="19" t="n">
        <v>0.446076818060964</v>
      </c>
      <c r="AI12" s="19" t="n">
        <v>0.338168798795398</v>
      </c>
      <c r="AJ12" s="19" t="n">
        <v>0.338923344883735</v>
      </c>
      <c r="AK12" s="19" t="n">
        <v>0.423701246095919</v>
      </c>
      <c r="AL12" s="19" t="n">
        <v>0.431438260330572</v>
      </c>
      <c r="AM12" s="19" t="n">
        <v>0.534445761093102</v>
      </c>
      <c r="AN12" s="19" t="n">
        <v>0.432370356359221</v>
      </c>
      <c r="AO12" s="19" t="n">
        <v>0.448356312424429</v>
      </c>
      <c r="AP12" s="19" t="n">
        <v>0.458769867887482</v>
      </c>
      <c r="AQ12" s="19" t="n">
        <v>0.45625449811981</v>
      </c>
      <c r="AR12" s="19" t="n">
        <v>0.604705704696393</v>
      </c>
      <c r="AS12" s="19" t="n">
        <v>0.281619357755247</v>
      </c>
      <c r="AT12" s="19" t="n">
        <v>0.610897407931974</v>
      </c>
      <c r="AU12" s="19" t="n">
        <v>0.495619982425437</v>
      </c>
      <c r="AV12" s="19" t="n">
        <v>0.392591767067897</v>
      </c>
      <c r="AW12" s="19" t="n">
        <v>0.381473957467181</v>
      </c>
      <c r="AX12" s="19" t="n">
        <v>0.277914084528257</v>
      </c>
    </row>
    <row r="13">
      <c r="B13" s="20" t="s">
        <v>136</v>
      </c>
      <c r="C13" s="19" t="n">
        <v>0.271361740554124</v>
      </c>
      <c r="D13" s="19" t="n">
        <v>0.275662486060209</v>
      </c>
      <c r="E13" s="19" t="n">
        <v>0.308888670643143</v>
      </c>
      <c r="F13" s="19" t="n">
        <v>0.332545144506079</v>
      </c>
      <c r="G13" s="19" t="n">
        <v>0.24890397494678</v>
      </c>
      <c r="H13" s="19" t="n">
        <v>0.210591660851748</v>
      </c>
      <c r="I13" s="19" t="n">
        <v>0.247467312950142</v>
      </c>
      <c r="J13" s="19"/>
      <c r="K13" s="19" t="n">
        <v>0.284775004253594</v>
      </c>
      <c r="L13" s="19" t="n">
        <v>0.258544739076353</v>
      </c>
      <c r="M13" s="19"/>
      <c r="N13" s="19" t="n">
        <v>0.360714663477575</v>
      </c>
      <c r="O13" s="19" t="n">
        <v>0.237913322107359</v>
      </c>
      <c r="P13" s="19" t="n">
        <v>0.292575136675514</v>
      </c>
      <c r="Q13" s="19" t="n">
        <v>0.229527520301304</v>
      </c>
      <c r="R13" s="19" t="n">
        <v>0.285224296786753</v>
      </c>
      <c r="S13" s="19" t="n">
        <v>0.240630160232204</v>
      </c>
      <c r="T13" s="19" t="n">
        <v>0.265845122200129</v>
      </c>
      <c r="U13" s="19" t="n">
        <v>0.199822563285398</v>
      </c>
      <c r="V13" s="19" t="n">
        <v>0.289784555838686</v>
      </c>
      <c r="W13" s="19" t="n">
        <v>0.245679139974343</v>
      </c>
      <c r="X13" s="19" t="n">
        <v>0.274646699339353</v>
      </c>
      <c r="Y13" s="19" t="n">
        <v>0.242751211446018</v>
      </c>
      <c r="Z13" s="19"/>
      <c r="AA13" s="19" t="n">
        <v>0.336575248964577</v>
      </c>
      <c r="AB13" s="19" t="n">
        <v>0.218956881630411</v>
      </c>
      <c r="AC13" s="19" t="n">
        <v>0.295188352532597</v>
      </c>
      <c r="AD13" s="19" t="n">
        <v>0.231881554063565</v>
      </c>
      <c r="AE13" s="19"/>
      <c r="AF13" s="19" t="n">
        <v>0.318516547580488</v>
      </c>
      <c r="AG13" s="19" t="n">
        <v>0.212852652722969</v>
      </c>
      <c r="AH13" s="19" t="n">
        <v>0.336038298529853</v>
      </c>
      <c r="AI13" s="19" t="n">
        <v>0.427100966798958</v>
      </c>
      <c r="AJ13" s="19" t="n">
        <v>0.169755426161901</v>
      </c>
      <c r="AK13" s="19" t="n">
        <v>0.442454879553642</v>
      </c>
      <c r="AL13" s="19" t="n">
        <v>0.298623300253307</v>
      </c>
      <c r="AM13" s="19" t="n">
        <v>0.465554238906898</v>
      </c>
      <c r="AN13" s="19" t="n">
        <v>0.338409944257946</v>
      </c>
      <c r="AO13" s="19" t="n">
        <v>0.23606486482753</v>
      </c>
      <c r="AP13" s="19" t="n">
        <v>0.34718314293305</v>
      </c>
      <c r="AQ13" s="19" t="n">
        <v>0.265218408539498</v>
      </c>
      <c r="AR13" s="19" t="n">
        <v>0.198107595722564</v>
      </c>
      <c r="AS13" s="19" t="n">
        <v>0.50682584950362</v>
      </c>
      <c r="AT13" s="19" t="n">
        <v>0.389102592068026</v>
      </c>
      <c r="AU13" s="19" t="n">
        <v>0</v>
      </c>
      <c r="AV13" s="19" t="n">
        <v>0.387566684837043</v>
      </c>
      <c r="AW13" s="19" t="n">
        <v>0.618526042532819</v>
      </c>
      <c r="AX13" s="19" t="n">
        <v>0.479792883083338</v>
      </c>
    </row>
    <row r="14">
      <c r="B14" s="20" t="s">
        <v>77</v>
      </c>
      <c r="C14" s="21" t="n">
        <v>0.0126121193593974</v>
      </c>
      <c r="D14" s="21" t="n">
        <v>0.0171183881343654</v>
      </c>
      <c r="E14" s="21" t="n">
        <v>0.0205044276001903</v>
      </c>
      <c r="F14" s="21" t="n">
        <v>0.017600489143088</v>
      </c>
      <c r="G14" s="21" t="n">
        <v>0.00308096644978567</v>
      </c>
      <c r="H14" s="21" t="n">
        <v>0.0161330160863843</v>
      </c>
      <c r="I14" s="21" t="n">
        <v>0.00456822995035576</v>
      </c>
      <c r="J14" s="21"/>
      <c r="K14" s="21" t="n">
        <v>0.00907167529072903</v>
      </c>
      <c r="L14" s="21" t="n">
        <v>0.0160762907004499</v>
      </c>
      <c r="M14" s="21"/>
      <c r="N14" s="21" t="n">
        <v>0.0148990917466169</v>
      </c>
      <c r="O14" s="21" t="n">
        <v>0.0100758285925654</v>
      </c>
      <c r="P14" s="21" t="n">
        <v>0.00600196580746563</v>
      </c>
      <c r="Q14" s="21" t="n">
        <v>0.0160592900816725</v>
      </c>
      <c r="R14" s="21" t="n">
        <v>0.00552999453229111</v>
      </c>
      <c r="S14" s="21" t="n">
        <v>0.00592060863510457</v>
      </c>
      <c r="T14" s="21" t="n">
        <v>0.0154815291498299</v>
      </c>
      <c r="U14" s="21" t="n">
        <v>0.012280783681391</v>
      </c>
      <c r="V14" s="21" t="n">
        <v>0.0198083546041166</v>
      </c>
      <c r="W14" s="21" t="n">
        <v>0.0163741785099054</v>
      </c>
      <c r="X14" s="21" t="n">
        <v>0.0196862617883529</v>
      </c>
      <c r="Y14" s="21" t="n">
        <v>0</v>
      </c>
      <c r="Z14" s="21"/>
      <c r="AA14" s="21" t="n">
        <v>0.00880153387528957</v>
      </c>
      <c r="AB14" s="21" t="n">
        <v>0.013141630376427</v>
      </c>
      <c r="AC14" s="21" t="n">
        <v>0.012732535848091</v>
      </c>
      <c r="AD14" s="21" t="n">
        <v>0.0122796781170805</v>
      </c>
      <c r="AE14" s="21"/>
      <c r="AF14" s="21" t="n">
        <v>0.0063354059875015</v>
      </c>
      <c r="AG14" s="21" t="n">
        <v>0.00861048799710132</v>
      </c>
      <c r="AH14" s="21" t="n">
        <v>0.00711311342663886</v>
      </c>
      <c r="AI14" s="21" t="n">
        <v>0.0105754232100016</v>
      </c>
      <c r="AJ14" s="21" t="n">
        <v>0.0593879983810232</v>
      </c>
      <c r="AK14" s="21" t="n">
        <v>0.0349292422260412</v>
      </c>
      <c r="AL14" s="21" t="n">
        <v>0.0225757262513219</v>
      </c>
      <c r="AM14" s="21" t="n">
        <v>0</v>
      </c>
      <c r="AN14" s="21" t="n">
        <v>0.0153868816558322</v>
      </c>
      <c r="AO14" s="21" t="n">
        <v>0.0117873950949728</v>
      </c>
      <c r="AP14" s="21" t="n">
        <v>0.0259638930349957</v>
      </c>
      <c r="AQ14" s="21" t="n">
        <v>0.00704876063006573</v>
      </c>
      <c r="AR14" s="21" t="n">
        <v>0</v>
      </c>
      <c r="AS14" s="21" t="n">
        <v>0</v>
      </c>
      <c r="AT14" s="21" t="n">
        <v>0</v>
      </c>
      <c r="AU14" s="21" t="n">
        <v>0</v>
      </c>
      <c r="AV14" s="21" t="n">
        <v>0</v>
      </c>
      <c r="AW14" s="21" t="n">
        <v>0</v>
      </c>
      <c r="AX14" s="21" t="n">
        <v>0</v>
      </c>
    </row>
    <row r="15">
      <c r="B15" s="18"/>
    </row>
    <row r="16">
      <c r="B16" t="s">
        <v>80</v>
      </c>
    </row>
    <row r="17">
      <c r="B17" t="s">
        <v>81</v>
      </c>
    </row>
    <row r="19">
      <c r="B19" s="9" t="str">
        <f>=HYPERLINK("#'Contents'!A1", "Return to Contents")</f>
      </c>
    </row>
  </sheetData>
  <mergeCells count="6">
    <mergeCell ref="D5:I5"/>
    <mergeCell ref="K5:L5"/>
    <mergeCell ref="N5:Y5"/>
    <mergeCell ref="AA5:AD5"/>
    <mergeCell ref="AF5:AX5"/>
    <mergeCell ref="D2:AU2"/>
  </mergeCells>
  <pageMargins left="0.7" right="0.7" top="0.75" bottom="0.75" header="0.3" footer="0.3"/>
  <pageSetup paperSize="9" orientation="portrait" horizontalDpi="300" verticalDpi="300" r:id="rId2"/>
  <drawing r:id="rId1"/>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10.71" hidden="0" customWidth="1"/>
    <col min="8" max="8" width="10.71" hidden="0" customWidth="1"/>
    <col min="9" max="9" width="10.71" hidden="0" customWidth="1"/>
    <col min="10" max="10" width="2.2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10.71" hidden="0" customWidth="1"/>
    <col min="19" max="19" width="10.71" hidden="0" customWidth="1"/>
    <col min="20" max="20" width="10.71" hidden="0" customWidth="1"/>
    <col min="21" max="21" width="10.71" hidden="0" customWidth="1"/>
    <col min="22" max="22" width="10.71" hidden="0" customWidth="1"/>
    <col min="23" max="23" width="10.71" hidden="0" customWidth="1"/>
    <col min="24" max="24" width="10.71" hidden="0" customWidth="1"/>
    <col min="25" max="25" width="10.71" hidden="0" customWidth="1"/>
    <col min="26" max="26" width="2.2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10.71" hidden="0" customWidth="1"/>
    <col min="34" max="34" width="10.71" hidden="0" customWidth="1"/>
    <col min="35" max="35" width="10.7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10.71" hidden="0" customWidth="1"/>
    <col min="44" max="44" width="10.71" hidden="0" customWidth="1"/>
    <col min="45" max="45" width="10.71" hidden="0" customWidth="1"/>
    <col min="46" max="46" width="10.71" hidden="0" customWidth="1"/>
    <col min="47" max="47" width="10.71" hidden="0" customWidth="1"/>
    <col min="48" max="48" width="10.71" hidden="0" customWidth="1"/>
    <col min="49" max="49" width="10.71" hidden="0" customWidth="1"/>
    <col min="50" max="50" width="10.71" hidden="0" customWidth="1"/>
    <col min="51" max="51" width="2.21" hidden="0" customWidth="1"/>
  </cols>
  <sheetData>
    <row r="2" ht="40" customHeight="1">
      <c r="D2" s="16" t="s">
        <v>163</v>
      </c>
    </row>
    <row r="5" ht="30" customHeight="1">
      <c r="B5" s="17"/>
      <c r="C5" s="17"/>
      <c r="D5" s="17" t="s">
        <v>62</v>
      </c>
      <c r="E5" s="17"/>
      <c r="F5" s="17"/>
      <c r="G5" s="17"/>
      <c r="H5" s="17"/>
      <c r="I5" s="17"/>
      <c r="J5" s="17"/>
      <c r="K5" s="17" t="s">
        <v>63</v>
      </c>
      <c r="L5" s="17"/>
      <c r="M5" s="17"/>
      <c r="N5" s="17" t="s">
        <v>64</v>
      </c>
      <c r="O5" s="17"/>
      <c r="P5" s="17"/>
      <c r="Q5" s="17"/>
      <c r="R5" s="17"/>
      <c r="S5" s="17"/>
      <c r="T5" s="17"/>
      <c r="U5" s="17"/>
      <c r="V5" s="17"/>
      <c r="W5" s="17"/>
      <c r="X5" s="17"/>
      <c r="Y5" s="17"/>
      <c r="Z5" s="17"/>
      <c r="AA5" s="17" t="s">
        <v>65</v>
      </c>
      <c r="AB5" s="17"/>
      <c r="AC5" s="17"/>
      <c r="AD5" s="17"/>
      <c r="AE5" s="17"/>
      <c r="AF5" s="17" t="s">
        <v>66</v>
      </c>
      <c r="AG5" s="17"/>
      <c r="AH5" s="17"/>
      <c r="AI5" s="17"/>
      <c r="AJ5" s="17"/>
      <c r="AK5" s="17"/>
      <c r="AL5" s="17"/>
      <c r="AM5" s="17"/>
      <c r="AN5" s="17"/>
      <c r="AO5" s="17"/>
      <c r="AP5" s="17"/>
      <c r="AQ5" s="17"/>
      <c r="AR5" s="17"/>
      <c r="AS5" s="17"/>
      <c r="AT5" s="17"/>
      <c r="AU5" s="17"/>
      <c r="AV5" s="17"/>
      <c r="AW5" s="17"/>
      <c r="AX5" s="17"/>
    </row>
    <row r="6">
      <c r="B6" t="s">
        <v>15</v>
      </c>
      <c r="C6" s="10" t="s">
        <v>16</v>
      </c>
      <c r="D6" s="13" t="s">
        <v>17</v>
      </c>
      <c r="E6" s="13" t="s">
        <v>18</v>
      </c>
      <c r="F6" s="13" t="s">
        <v>19</v>
      </c>
      <c r="G6" s="13" t="s">
        <v>20</v>
      </c>
      <c r="H6" s="13" t="s">
        <v>21</v>
      </c>
      <c r="I6" s="13" t="s">
        <v>22</v>
      </c>
      <c r="K6" s="13" t="s">
        <v>25</v>
      </c>
      <c r="L6" s="13" t="s">
        <v>26</v>
      </c>
      <c r="N6" s="13" t="s">
        <v>27</v>
      </c>
      <c r="O6" s="13" t="s">
        <v>28</v>
      </c>
      <c r="P6" s="13" t="s">
        <v>29</v>
      </c>
      <c r="Q6" s="13" t="s">
        <v>30</v>
      </c>
      <c r="R6" s="13" t="s">
        <v>31</v>
      </c>
      <c r="S6" s="13" t="s">
        <v>32</v>
      </c>
      <c r="T6" s="13" t="s">
        <v>33</v>
      </c>
      <c r="U6" s="13" t="s">
        <v>34</v>
      </c>
      <c r="V6" s="13" t="s">
        <v>35</v>
      </c>
      <c r="W6" s="13" t="s">
        <v>36</v>
      </c>
      <c r="X6" s="13" t="s">
        <v>37</v>
      </c>
      <c r="Y6" s="13" t="s">
        <v>38</v>
      </c>
      <c r="AA6" s="13" t="s">
        <v>39</v>
      </c>
      <c r="AB6" s="13" t="s">
        <v>40</v>
      </c>
      <c r="AC6" s="13" t="s">
        <v>41</v>
      </c>
      <c r="AD6" s="13" t="s">
        <v>42</v>
      </c>
      <c r="AF6" s="13" t="s">
        <v>43</v>
      </c>
      <c r="AG6" s="13" t="s">
        <v>44</v>
      </c>
      <c r="AH6" s="13" t="s">
        <v>45</v>
      </c>
      <c r="AI6" s="13" t="s">
        <v>46</v>
      </c>
      <c r="AJ6" s="13" t="s">
        <v>47</v>
      </c>
      <c r="AK6" s="13" t="s">
        <v>48</v>
      </c>
      <c r="AL6" s="13" t="s">
        <v>49</v>
      </c>
      <c r="AM6" s="13" t="s">
        <v>50</v>
      </c>
      <c r="AN6" s="13" t="s">
        <v>51</v>
      </c>
      <c r="AO6" s="13" t="s">
        <v>52</v>
      </c>
      <c r="AP6" s="13" t="s">
        <v>53</v>
      </c>
      <c r="AQ6" s="13" t="s">
        <v>54</v>
      </c>
      <c r="AR6" s="13" t="s">
        <v>55</v>
      </c>
      <c r="AS6" s="13" t="s">
        <v>56</v>
      </c>
      <c r="AT6" s="13" t="s">
        <v>57</v>
      </c>
      <c r="AU6" s="13" t="s">
        <v>58</v>
      </c>
      <c r="AV6" s="13" t="s">
        <v>59</v>
      </c>
      <c r="AW6" s="13" t="s">
        <v>60</v>
      </c>
      <c r="AX6" s="13" t="s">
        <v>61</v>
      </c>
    </row>
    <row r="7" ht="30" customHeight="1">
      <c r="B7" s="11" t="s">
        <v>23</v>
      </c>
      <c r="C7" s="11" t="n">
        <v>2053</v>
      </c>
      <c r="D7" s="11" t="n">
        <v>282</v>
      </c>
      <c r="E7" s="11" t="n">
        <v>347</v>
      </c>
      <c r="F7" s="11" t="n">
        <v>347</v>
      </c>
      <c r="G7" s="11" t="n">
        <v>347</v>
      </c>
      <c r="H7" s="11" t="n">
        <v>295</v>
      </c>
      <c r="I7" s="11" t="n">
        <v>435</v>
      </c>
      <c r="J7" s="11"/>
      <c r="K7" s="11" t="n">
        <v>1018</v>
      </c>
      <c r="L7" s="11" t="n">
        <v>1034</v>
      </c>
      <c r="M7" s="11"/>
      <c r="N7" s="11" t="n">
        <v>284</v>
      </c>
      <c r="O7" s="11" t="n">
        <v>278</v>
      </c>
      <c r="P7" s="11" t="n">
        <v>169</v>
      </c>
      <c r="Q7" s="11" t="n">
        <v>188</v>
      </c>
      <c r="R7" s="11" t="n">
        <v>160</v>
      </c>
      <c r="S7" s="11" t="n">
        <v>187</v>
      </c>
      <c r="T7" s="11" t="n">
        <v>166</v>
      </c>
      <c r="U7" s="11" t="n">
        <v>87</v>
      </c>
      <c r="V7" s="11" t="n">
        <v>211</v>
      </c>
      <c r="W7" s="11" t="n">
        <v>174</v>
      </c>
      <c r="X7" s="11" t="n">
        <v>98</v>
      </c>
      <c r="Y7" s="11" t="n">
        <v>51</v>
      </c>
      <c r="Z7" s="11"/>
      <c r="AA7" s="11" t="n">
        <v>570</v>
      </c>
      <c r="AB7" s="11" t="n">
        <v>547</v>
      </c>
      <c r="AC7" s="11" t="n">
        <v>406</v>
      </c>
      <c r="AD7" s="11" t="n">
        <v>517</v>
      </c>
      <c r="AE7" s="11"/>
      <c r="AF7" s="11" t="n">
        <v>148</v>
      </c>
      <c r="AG7" s="11" t="n">
        <v>872</v>
      </c>
      <c r="AH7" s="11" t="n">
        <v>132</v>
      </c>
      <c r="AI7" s="11" t="n">
        <v>108</v>
      </c>
      <c r="AJ7" s="11" t="n">
        <v>65</v>
      </c>
      <c r="AK7" s="11" t="n">
        <v>65</v>
      </c>
      <c r="AL7" s="11" t="n">
        <v>139</v>
      </c>
      <c r="AM7" s="11" t="n">
        <v>2</v>
      </c>
      <c r="AN7" s="11" t="n">
        <v>139</v>
      </c>
      <c r="AO7" s="11" t="n">
        <v>159</v>
      </c>
      <c r="AP7" s="11" t="n">
        <v>39</v>
      </c>
      <c r="AQ7" s="11" t="n">
        <v>148</v>
      </c>
      <c r="AR7" s="11" t="n">
        <v>10</v>
      </c>
      <c r="AS7" s="11" t="n">
        <v>10</v>
      </c>
      <c r="AT7" s="11" t="n">
        <v>3</v>
      </c>
      <c r="AU7" s="11" t="n">
        <v>2</v>
      </c>
      <c r="AV7" s="11" t="n">
        <v>5</v>
      </c>
      <c r="AW7" s="11" t="n">
        <v>3</v>
      </c>
      <c r="AX7" s="11" t="n">
        <v>4</v>
      </c>
    </row>
    <row r="8" ht="30" customHeight="1">
      <c r="B8" s="12" t="s">
        <v>24</v>
      </c>
      <c r="C8" s="12" t="n">
        <v>2053</v>
      </c>
      <c r="D8" s="12" t="n">
        <v>284</v>
      </c>
      <c r="E8" s="12" t="n">
        <v>350</v>
      </c>
      <c r="F8" s="12" t="n">
        <v>349</v>
      </c>
      <c r="G8" s="12" t="n">
        <v>350</v>
      </c>
      <c r="H8" s="12" t="n">
        <v>289</v>
      </c>
      <c r="I8" s="12" t="n">
        <v>431</v>
      </c>
      <c r="J8" s="12"/>
      <c r="K8" s="12" t="n">
        <v>1013</v>
      </c>
      <c r="L8" s="12" t="n">
        <v>1039</v>
      </c>
      <c r="M8" s="12"/>
      <c r="N8" s="12" t="n">
        <v>287</v>
      </c>
      <c r="O8" s="12" t="n">
        <v>267</v>
      </c>
      <c r="P8" s="12" t="n">
        <v>164</v>
      </c>
      <c r="Q8" s="12" t="n">
        <v>185</v>
      </c>
      <c r="R8" s="12" t="n">
        <v>144</v>
      </c>
      <c r="S8" s="12" t="n">
        <v>185</v>
      </c>
      <c r="T8" s="12" t="n">
        <v>164</v>
      </c>
      <c r="U8" s="12" t="n">
        <v>82</v>
      </c>
      <c r="V8" s="12" t="n">
        <v>226</v>
      </c>
      <c r="W8" s="12" t="n">
        <v>185</v>
      </c>
      <c r="X8" s="12" t="n">
        <v>103</v>
      </c>
      <c r="Y8" s="12" t="n">
        <v>61</v>
      </c>
      <c r="Z8" s="12"/>
      <c r="AA8" s="12" t="n">
        <v>551</v>
      </c>
      <c r="AB8" s="12" t="n">
        <v>530</v>
      </c>
      <c r="AC8" s="12" t="n">
        <v>449</v>
      </c>
      <c r="AD8" s="12" t="n">
        <v>510</v>
      </c>
      <c r="AE8" s="12"/>
      <c r="AF8" s="12" t="n">
        <v>150</v>
      </c>
      <c r="AG8" s="12" t="n">
        <v>866</v>
      </c>
      <c r="AH8" s="12" t="n">
        <v>133</v>
      </c>
      <c r="AI8" s="12" t="n">
        <v>107</v>
      </c>
      <c r="AJ8" s="12" t="n">
        <v>66</v>
      </c>
      <c r="AK8" s="12" t="n">
        <v>64</v>
      </c>
      <c r="AL8" s="12" t="n">
        <v>140</v>
      </c>
      <c r="AM8" s="12" t="n">
        <v>2</v>
      </c>
      <c r="AN8" s="12" t="n">
        <v>140</v>
      </c>
      <c r="AO8" s="12" t="n">
        <v>160</v>
      </c>
      <c r="AP8" s="12" t="n">
        <v>39</v>
      </c>
      <c r="AQ8" s="12" t="n">
        <v>149</v>
      </c>
      <c r="AR8" s="12" t="n">
        <v>10</v>
      </c>
      <c r="AS8" s="12" t="n">
        <v>11</v>
      </c>
      <c r="AT8" s="12" t="n">
        <v>3</v>
      </c>
      <c r="AU8" s="12" t="n">
        <v>2</v>
      </c>
      <c r="AV8" s="12" t="n">
        <v>5</v>
      </c>
      <c r="AW8" s="12" t="n">
        <v>3</v>
      </c>
      <c r="AX8" s="12" t="n">
        <v>3</v>
      </c>
    </row>
    <row r="9">
      <c r="B9" s="20" t="s">
        <v>132</v>
      </c>
      <c r="C9" s="19" t="n">
        <v>0.0416951739145815</v>
      </c>
      <c r="D9" s="19" t="n">
        <v>0.0263253385008976</v>
      </c>
      <c r="E9" s="19" t="n">
        <v>0.023810863422572</v>
      </c>
      <c r="F9" s="19" t="n">
        <v>0.0241316654754538</v>
      </c>
      <c r="G9" s="19" t="n">
        <v>0.0300476489730632</v>
      </c>
      <c r="H9" s="19" t="n">
        <v>0.0526071092725669</v>
      </c>
      <c r="I9" s="19" t="n">
        <v>0.0827303426108803</v>
      </c>
      <c r="J9" s="19"/>
      <c r="K9" s="19" t="n">
        <v>0.0469806590943753</v>
      </c>
      <c r="L9" s="19" t="n">
        <v>0.0365818322730104</v>
      </c>
      <c r="M9" s="19"/>
      <c r="N9" s="19" t="n">
        <v>0.017824241192091</v>
      </c>
      <c r="O9" s="19" t="n">
        <v>0.0528398289706</v>
      </c>
      <c r="P9" s="19" t="n">
        <v>0.0409848609611168</v>
      </c>
      <c r="Q9" s="19" t="n">
        <v>0.035443268586218</v>
      </c>
      <c r="R9" s="19" t="n">
        <v>0.0493467328975995</v>
      </c>
      <c r="S9" s="19" t="n">
        <v>0.0418121862674519</v>
      </c>
      <c r="T9" s="19" t="n">
        <v>0.0540749968272848</v>
      </c>
      <c r="U9" s="19" t="n">
        <v>0.0435505060303732</v>
      </c>
      <c r="V9" s="19" t="n">
        <v>0.055576497155225</v>
      </c>
      <c r="W9" s="19" t="n">
        <v>0.0534556817624793</v>
      </c>
      <c r="X9" s="19" t="n">
        <v>0.00950065817440408</v>
      </c>
      <c r="Y9" s="19" t="n">
        <v>0.0391677826151264</v>
      </c>
      <c r="Z9" s="19"/>
      <c r="AA9" s="19" t="n">
        <v>0.0273266815017778</v>
      </c>
      <c r="AB9" s="19" t="n">
        <v>0.0502221001243735</v>
      </c>
      <c r="AC9" s="19" t="n">
        <v>0.0323859985459484</v>
      </c>
      <c r="AD9" s="19" t="n">
        <v>0.0576160080904068</v>
      </c>
      <c r="AE9" s="19"/>
      <c r="AF9" s="19" t="n">
        <v>0.0299030150165653</v>
      </c>
      <c r="AG9" s="19" t="n">
        <v>0.0683946989736359</v>
      </c>
      <c r="AH9" s="19" t="n">
        <v>0.0290891453046865</v>
      </c>
      <c r="AI9" s="19" t="n">
        <v>0.0192062978240828</v>
      </c>
      <c r="AJ9" s="19" t="n">
        <v>0.0292389841449688</v>
      </c>
      <c r="AK9" s="19" t="n">
        <v>0</v>
      </c>
      <c r="AL9" s="19" t="n">
        <v>0.00729738965557191</v>
      </c>
      <c r="AM9" s="19" t="n">
        <v>0</v>
      </c>
      <c r="AN9" s="19" t="n">
        <v>0.0137702831401539</v>
      </c>
      <c r="AO9" s="19" t="n">
        <v>0.045248202815504</v>
      </c>
      <c r="AP9" s="19" t="n">
        <v>0.0291516560010116</v>
      </c>
      <c r="AQ9" s="19" t="n">
        <v>0.0184987163827077</v>
      </c>
      <c r="AR9" s="19" t="n">
        <v>0</v>
      </c>
      <c r="AS9" s="19" t="n">
        <v>0</v>
      </c>
      <c r="AT9" s="19" t="n">
        <v>0</v>
      </c>
      <c r="AU9" s="19" t="n">
        <v>0</v>
      </c>
      <c r="AV9" s="19" t="n">
        <v>0</v>
      </c>
      <c r="AW9" s="19" t="n">
        <v>0</v>
      </c>
      <c r="AX9" s="19" t="n">
        <v>0</v>
      </c>
    </row>
    <row r="10">
      <c r="B10" s="20" t="s">
        <v>133</v>
      </c>
      <c r="C10" s="19" t="n">
        <v>0.131883423487042</v>
      </c>
      <c r="D10" s="19" t="n">
        <v>0.106660645783319</v>
      </c>
      <c r="E10" s="19" t="n">
        <v>0.0955029369878883</v>
      </c>
      <c r="F10" s="19" t="n">
        <v>0.0642178117229793</v>
      </c>
      <c r="G10" s="19" t="n">
        <v>0.129733021639471</v>
      </c>
      <c r="H10" s="19" t="n">
        <v>0.166864927990227</v>
      </c>
      <c r="I10" s="19" t="n">
        <v>0.211173858582852</v>
      </c>
      <c r="J10" s="19"/>
      <c r="K10" s="19" t="n">
        <v>0.125029348476292</v>
      </c>
      <c r="L10" s="19" t="n">
        <v>0.137730438599963</v>
      </c>
      <c r="M10" s="19"/>
      <c r="N10" s="19" t="n">
        <v>0.0981624658968293</v>
      </c>
      <c r="O10" s="19" t="n">
        <v>0.128070729870687</v>
      </c>
      <c r="P10" s="19" t="n">
        <v>0.126107862776365</v>
      </c>
      <c r="Q10" s="19" t="n">
        <v>0.126171228268924</v>
      </c>
      <c r="R10" s="19" t="n">
        <v>0.132256173296834</v>
      </c>
      <c r="S10" s="19" t="n">
        <v>0.109100626585798</v>
      </c>
      <c r="T10" s="19" t="n">
        <v>0.126327750566887</v>
      </c>
      <c r="U10" s="19" t="n">
        <v>0.19386070491176</v>
      </c>
      <c r="V10" s="19" t="n">
        <v>0.144324021582268</v>
      </c>
      <c r="W10" s="19" t="n">
        <v>0.159187560502766</v>
      </c>
      <c r="X10" s="19" t="n">
        <v>0.154056832106811</v>
      </c>
      <c r="Y10" s="19" t="n">
        <v>0.173599140968189</v>
      </c>
      <c r="Z10" s="19"/>
      <c r="AA10" s="19" t="n">
        <v>0.0963745661697355</v>
      </c>
      <c r="AB10" s="19" t="n">
        <v>0.172554767300118</v>
      </c>
      <c r="AC10" s="19" t="n">
        <v>0.12616784414382</v>
      </c>
      <c r="AD10" s="19" t="n">
        <v>0.13236789571476</v>
      </c>
      <c r="AE10" s="19"/>
      <c r="AF10" s="19" t="n">
        <v>0.083010806888976</v>
      </c>
      <c r="AG10" s="19" t="n">
        <v>0.193503207762404</v>
      </c>
      <c r="AH10" s="19" t="n">
        <v>0.11653052735527</v>
      </c>
      <c r="AI10" s="19" t="n">
        <v>0.0665703897257947</v>
      </c>
      <c r="AJ10" s="19" t="n">
        <v>0.0661966475356883</v>
      </c>
      <c r="AK10" s="19" t="n">
        <v>0.0346708582383731</v>
      </c>
      <c r="AL10" s="19" t="n">
        <v>0.0868903187515986</v>
      </c>
      <c r="AM10" s="19" t="n">
        <v>0.465554238906898</v>
      </c>
      <c r="AN10" s="19" t="n">
        <v>0.0387758041595433</v>
      </c>
      <c r="AO10" s="19" t="n">
        <v>0.121200774118414</v>
      </c>
      <c r="AP10" s="19" t="n">
        <v>0.15563872958301</v>
      </c>
      <c r="AQ10" s="19" t="n">
        <v>0.0893032612201863</v>
      </c>
      <c r="AR10" s="19" t="n">
        <v>0.122057392965152</v>
      </c>
      <c r="AS10" s="19" t="n">
        <v>0.102765527420802</v>
      </c>
      <c r="AT10" s="19" t="n">
        <v>0</v>
      </c>
      <c r="AU10" s="19" t="n">
        <v>0</v>
      </c>
      <c r="AV10" s="19" t="n">
        <v>0.21984154809506</v>
      </c>
      <c r="AW10" s="19" t="n">
        <v>0</v>
      </c>
      <c r="AX10" s="19" t="n">
        <v>0.277914084528257</v>
      </c>
    </row>
    <row r="11">
      <c r="B11" s="20" t="s">
        <v>134</v>
      </c>
      <c r="C11" s="19" t="n">
        <v>0.27774441448292</v>
      </c>
      <c r="D11" s="19" t="n">
        <v>0.196184074995342</v>
      </c>
      <c r="E11" s="19" t="n">
        <v>0.196743716880639</v>
      </c>
      <c r="F11" s="19" t="n">
        <v>0.243817774194302</v>
      </c>
      <c r="G11" s="19" t="n">
        <v>0.298157984671204</v>
      </c>
      <c r="H11" s="19" t="n">
        <v>0.30096909371885</v>
      </c>
      <c r="I11" s="19" t="n">
        <v>0.392657856984742</v>
      </c>
      <c r="J11" s="19"/>
      <c r="K11" s="19" t="n">
        <v>0.26162506200687</v>
      </c>
      <c r="L11" s="19" t="n">
        <v>0.293728647243525</v>
      </c>
      <c r="M11" s="19"/>
      <c r="N11" s="19" t="n">
        <v>0.209894342375816</v>
      </c>
      <c r="O11" s="19" t="n">
        <v>0.319966136533004</v>
      </c>
      <c r="P11" s="19" t="n">
        <v>0.296794525255798</v>
      </c>
      <c r="Q11" s="19" t="n">
        <v>0.3150823835449</v>
      </c>
      <c r="R11" s="19" t="n">
        <v>0.228909636846848</v>
      </c>
      <c r="S11" s="19" t="n">
        <v>0.29488586211523</v>
      </c>
      <c r="T11" s="19" t="n">
        <v>0.239459611415121</v>
      </c>
      <c r="U11" s="19" t="n">
        <v>0.287435573333274</v>
      </c>
      <c r="V11" s="19" t="n">
        <v>0.245247154544081</v>
      </c>
      <c r="W11" s="19" t="n">
        <v>0.339361859131287</v>
      </c>
      <c r="X11" s="19" t="n">
        <v>0.348092274937045</v>
      </c>
      <c r="Y11" s="19" t="n">
        <v>0.215713776779787</v>
      </c>
      <c r="Z11" s="19"/>
      <c r="AA11" s="19" t="n">
        <v>0.218436127191753</v>
      </c>
      <c r="AB11" s="19" t="n">
        <v>0.304984966948189</v>
      </c>
      <c r="AC11" s="19" t="n">
        <v>0.26237822023183</v>
      </c>
      <c r="AD11" s="19" t="n">
        <v>0.326160966145065</v>
      </c>
      <c r="AE11" s="19"/>
      <c r="AF11" s="19" t="n">
        <v>0.238757713365246</v>
      </c>
      <c r="AG11" s="19" t="n">
        <v>0.375400338858002</v>
      </c>
      <c r="AH11" s="19" t="n">
        <v>0.227124390886641</v>
      </c>
      <c r="AI11" s="19" t="n">
        <v>0.105982581096172</v>
      </c>
      <c r="AJ11" s="19" t="n">
        <v>0.289539521571803</v>
      </c>
      <c r="AK11" s="19" t="n">
        <v>0.0731381393371382</v>
      </c>
      <c r="AL11" s="19" t="n">
        <v>0.138580601647512</v>
      </c>
      <c r="AM11" s="19" t="n">
        <v>0</v>
      </c>
      <c r="AN11" s="19" t="n">
        <v>0.213497617105687</v>
      </c>
      <c r="AO11" s="19" t="n">
        <v>0.263297059346172</v>
      </c>
      <c r="AP11" s="19" t="n">
        <v>0.0998076907703041</v>
      </c>
      <c r="AQ11" s="19" t="n">
        <v>0.302175279026999</v>
      </c>
      <c r="AR11" s="19" t="n">
        <v>0.104018481518027</v>
      </c>
      <c r="AS11" s="19" t="n">
        <v>0</v>
      </c>
      <c r="AT11" s="19" t="n">
        <v>0.610897407931974</v>
      </c>
      <c r="AU11" s="19" t="n">
        <v>0.495619982425437</v>
      </c>
      <c r="AV11" s="19" t="n">
        <v>0</v>
      </c>
      <c r="AW11" s="19" t="n">
        <v>0</v>
      </c>
      <c r="AX11" s="19" t="n">
        <v>0</v>
      </c>
    </row>
    <row r="12">
      <c r="B12" s="20" t="s">
        <v>135</v>
      </c>
      <c r="C12" s="19" t="n">
        <v>0.346864349333183</v>
      </c>
      <c r="D12" s="19" t="n">
        <v>0.405086582377086</v>
      </c>
      <c r="E12" s="19" t="n">
        <v>0.371011249524594</v>
      </c>
      <c r="F12" s="19" t="n">
        <v>0.412999523642008</v>
      </c>
      <c r="G12" s="19" t="n">
        <v>0.330916953544752</v>
      </c>
      <c r="H12" s="19" t="n">
        <v>0.34915892294827</v>
      </c>
      <c r="I12" s="19" t="n">
        <v>0.246698438387066</v>
      </c>
      <c r="J12" s="19"/>
      <c r="K12" s="19" t="n">
        <v>0.364734621948375</v>
      </c>
      <c r="L12" s="19" t="n">
        <v>0.329774345123687</v>
      </c>
      <c r="M12" s="19"/>
      <c r="N12" s="19" t="n">
        <v>0.358757470516955</v>
      </c>
      <c r="O12" s="19" t="n">
        <v>0.372539927773186</v>
      </c>
      <c r="P12" s="19" t="n">
        <v>0.329989587228759</v>
      </c>
      <c r="Q12" s="19" t="n">
        <v>0.349306911520466</v>
      </c>
      <c r="R12" s="19" t="n">
        <v>0.364895135156206</v>
      </c>
      <c r="S12" s="19" t="n">
        <v>0.388860824071184</v>
      </c>
      <c r="T12" s="19" t="n">
        <v>0.340720136582649</v>
      </c>
      <c r="U12" s="19" t="n">
        <v>0.323934939773368</v>
      </c>
      <c r="V12" s="19" t="n">
        <v>0.357912059622657</v>
      </c>
      <c r="W12" s="19" t="n">
        <v>0.282367132192757</v>
      </c>
      <c r="X12" s="19" t="n">
        <v>0.304353158501916</v>
      </c>
      <c r="Y12" s="19" t="n">
        <v>0.32033034548757</v>
      </c>
      <c r="Z12" s="19"/>
      <c r="AA12" s="19" t="n">
        <v>0.380370315315068</v>
      </c>
      <c r="AB12" s="19" t="n">
        <v>0.320253421786585</v>
      </c>
      <c r="AC12" s="19" t="n">
        <v>0.370925260598701</v>
      </c>
      <c r="AD12" s="19" t="n">
        <v>0.324040743073986</v>
      </c>
      <c r="AE12" s="19"/>
      <c r="AF12" s="19" t="n">
        <v>0.352757862660182</v>
      </c>
      <c r="AG12" s="19" t="n">
        <v>0.27856754370099</v>
      </c>
      <c r="AH12" s="19" t="n">
        <v>0.373307845414822</v>
      </c>
      <c r="AI12" s="19" t="n">
        <v>0.359069174839403</v>
      </c>
      <c r="AJ12" s="19" t="n">
        <v>0.373987301777027</v>
      </c>
      <c r="AK12" s="19" t="n">
        <v>0.474610214585514</v>
      </c>
      <c r="AL12" s="19" t="n">
        <v>0.430585992446092</v>
      </c>
      <c r="AM12" s="19" t="n">
        <v>0.534445761093102</v>
      </c>
      <c r="AN12" s="19" t="n">
        <v>0.433857155777589</v>
      </c>
      <c r="AO12" s="19" t="n">
        <v>0.425599073448104</v>
      </c>
      <c r="AP12" s="19" t="n">
        <v>0.402788737750869</v>
      </c>
      <c r="AQ12" s="19" t="n">
        <v>0.342584704886812</v>
      </c>
      <c r="AR12" s="19" t="n">
        <v>0.669702196036963</v>
      </c>
      <c r="AS12" s="19" t="n">
        <v>0.573857392038372</v>
      </c>
      <c r="AT12" s="19" t="n">
        <v>0.389102592068026</v>
      </c>
      <c r="AU12" s="19" t="n">
        <v>0</v>
      </c>
      <c r="AV12" s="19" t="n">
        <v>0.392591767067897</v>
      </c>
      <c r="AW12" s="19" t="n">
        <v>0.381473957467181</v>
      </c>
      <c r="AX12" s="19" t="n">
        <v>0.242293032388405</v>
      </c>
    </row>
    <row r="13">
      <c r="B13" s="20" t="s">
        <v>136</v>
      </c>
      <c r="C13" s="19" t="n">
        <v>0.190778956280643</v>
      </c>
      <c r="D13" s="19" t="n">
        <v>0.234653609369953</v>
      </c>
      <c r="E13" s="19" t="n">
        <v>0.295555880477206</v>
      </c>
      <c r="F13" s="19" t="n">
        <v>0.248992744408882</v>
      </c>
      <c r="G13" s="19" t="n">
        <v>0.208063424721725</v>
      </c>
      <c r="H13" s="19" t="n">
        <v>0.114408998394165</v>
      </c>
      <c r="I13" s="19" t="n">
        <v>0.0667395034344593</v>
      </c>
      <c r="J13" s="19"/>
      <c r="K13" s="19" t="n">
        <v>0.19465137288881</v>
      </c>
      <c r="L13" s="19" t="n">
        <v>0.187186943765587</v>
      </c>
      <c r="M13" s="19"/>
      <c r="N13" s="19" t="n">
        <v>0.297459810467353</v>
      </c>
      <c r="O13" s="19" t="n">
        <v>0.112920603318016</v>
      </c>
      <c r="P13" s="19" t="n">
        <v>0.199781676054077</v>
      </c>
      <c r="Q13" s="19" t="n">
        <v>0.168576670777236</v>
      </c>
      <c r="R13" s="19" t="n">
        <v>0.219062327270221</v>
      </c>
      <c r="S13" s="19" t="n">
        <v>0.160641868169706</v>
      </c>
      <c r="T13" s="19" t="n">
        <v>0.2343022072888</v>
      </c>
      <c r="U13" s="19" t="n">
        <v>0.140235525486304</v>
      </c>
      <c r="V13" s="19" t="n">
        <v>0.178039409642931</v>
      </c>
      <c r="W13" s="19" t="n">
        <v>0.15436678053558</v>
      </c>
      <c r="X13" s="19" t="n">
        <v>0.163956785269962</v>
      </c>
      <c r="Y13" s="19" t="n">
        <v>0.251188954149329</v>
      </c>
      <c r="Z13" s="19"/>
      <c r="AA13" s="19" t="n">
        <v>0.272283439126094</v>
      </c>
      <c r="AB13" s="19" t="n">
        <v>0.13713831131659</v>
      </c>
      <c r="AC13" s="19" t="n">
        <v>0.19813769270807</v>
      </c>
      <c r="AD13" s="19" t="n">
        <v>0.14937754751151</v>
      </c>
      <c r="AE13" s="19"/>
      <c r="AF13" s="19" t="n">
        <v>0.282790275018117</v>
      </c>
      <c r="AG13" s="19" t="n">
        <v>0.0822281710238023</v>
      </c>
      <c r="AH13" s="19" t="n">
        <v>0.253948091038581</v>
      </c>
      <c r="AI13" s="19" t="n">
        <v>0.438596133304546</v>
      </c>
      <c r="AJ13" s="19" t="n">
        <v>0.181649546589489</v>
      </c>
      <c r="AK13" s="19" t="n">
        <v>0.382651545612934</v>
      </c>
      <c r="AL13" s="19" t="n">
        <v>0.300773580884673</v>
      </c>
      <c r="AM13" s="19" t="n">
        <v>0</v>
      </c>
      <c r="AN13" s="19" t="n">
        <v>0.300099139817026</v>
      </c>
      <c r="AO13" s="19" t="n">
        <v>0.126283796434848</v>
      </c>
      <c r="AP13" s="19" t="n">
        <v>0.312613185894806</v>
      </c>
      <c r="AQ13" s="19" t="n">
        <v>0.221635653482251</v>
      </c>
      <c r="AR13" s="19" t="n">
        <v>0.104221929479858</v>
      </c>
      <c r="AS13" s="19" t="n">
        <v>0.323377080540826</v>
      </c>
      <c r="AT13" s="19" t="n">
        <v>0</v>
      </c>
      <c r="AU13" s="19" t="n">
        <v>0.504380017574563</v>
      </c>
      <c r="AV13" s="19" t="n">
        <v>0.387566684837043</v>
      </c>
      <c r="AW13" s="19" t="n">
        <v>0.618526042532819</v>
      </c>
      <c r="AX13" s="19" t="n">
        <v>0.479792883083338</v>
      </c>
    </row>
    <row r="14">
      <c r="B14" s="20" t="s">
        <v>77</v>
      </c>
      <c r="C14" s="21" t="n">
        <v>0.0110336825016303</v>
      </c>
      <c r="D14" s="21" t="n">
        <v>0.0310897489734017</v>
      </c>
      <c r="E14" s="21" t="n">
        <v>0.0173753527071006</v>
      </c>
      <c r="F14" s="21" t="n">
        <v>0.00584048055637475</v>
      </c>
      <c r="G14" s="21" t="n">
        <v>0.00308096644978567</v>
      </c>
      <c r="H14" s="21" t="n">
        <v>0.0159909476759219</v>
      </c>
      <c r="I14" s="21" t="n">
        <v>0</v>
      </c>
      <c r="J14" s="21"/>
      <c r="K14" s="21" t="n">
        <v>0.00697893558527768</v>
      </c>
      <c r="L14" s="21" t="n">
        <v>0.0149977929942278</v>
      </c>
      <c r="M14" s="21"/>
      <c r="N14" s="21" t="n">
        <v>0.0179016695509557</v>
      </c>
      <c r="O14" s="21" t="n">
        <v>0.0136627735345075</v>
      </c>
      <c r="P14" s="21" t="n">
        <v>0.00634148772388394</v>
      </c>
      <c r="Q14" s="21" t="n">
        <v>0.00541953730225642</v>
      </c>
      <c r="R14" s="21" t="n">
        <v>0.00552999453229111</v>
      </c>
      <c r="S14" s="21" t="n">
        <v>0.00469863279063075</v>
      </c>
      <c r="T14" s="21" t="n">
        <v>0.00511529731925746</v>
      </c>
      <c r="U14" s="21" t="n">
        <v>0.0109827504649216</v>
      </c>
      <c r="V14" s="21" t="n">
        <v>0.0189008574528378</v>
      </c>
      <c r="W14" s="21" t="n">
        <v>0.0112609858751307</v>
      </c>
      <c r="X14" s="21" t="n">
        <v>0.0200402910098623</v>
      </c>
      <c r="Y14" s="21" t="n">
        <v>0</v>
      </c>
      <c r="Z14" s="21"/>
      <c r="AA14" s="21" t="n">
        <v>0.00520887069557222</v>
      </c>
      <c r="AB14" s="21" t="n">
        <v>0.0148464325241449</v>
      </c>
      <c r="AC14" s="21" t="n">
        <v>0.0100049837716311</v>
      </c>
      <c r="AD14" s="21" t="n">
        <v>0.0104368394642733</v>
      </c>
      <c r="AE14" s="21"/>
      <c r="AF14" s="21" t="n">
        <v>0.0127803270509128</v>
      </c>
      <c r="AG14" s="21" t="n">
        <v>0.00190603968116584</v>
      </c>
      <c r="AH14" s="21" t="n">
        <v>0</v>
      </c>
      <c r="AI14" s="21" t="n">
        <v>0.0105754232100016</v>
      </c>
      <c r="AJ14" s="21" t="n">
        <v>0.0593879983810232</v>
      </c>
      <c r="AK14" s="21" t="n">
        <v>0.0349292422260412</v>
      </c>
      <c r="AL14" s="21" t="n">
        <v>0.0358721166145523</v>
      </c>
      <c r="AM14" s="21" t="n">
        <v>0</v>
      </c>
      <c r="AN14" s="21" t="n">
        <v>0</v>
      </c>
      <c r="AO14" s="21" t="n">
        <v>0.018371093836959</v>
      </c>
      <c r="AP14" s="21" t="n">
        <v>0</v>
      </c>
      <c r="AQ14" s="21" t="n">
        <v>0.0258023850010446</v>
      </c>
      <c r="AR14" s="21" t="n">
        <v>0</v>
      </c>
      <c r="AS14" s="21" t="n">
        <v>0</v>
      </c>
      <c r="AT14" s="21" t="n">
        <v>0</v>
      </c>
      <c r="AU14" s="21" t="n">
        <v>0</v>
      </c>
      <c r="AV14" s="21" t="n">
        <v>0</v>
      </c>
      <c r="AW14" s="21" t="n">
        <v>0</v>
      </c>
      <c r="AX14" s="21" t="n">
        <v>0</v>
      </c>
    </row>
    <row r="15">
      <c r="B15" s="18"/>
    </row>
    <row r="16">
      <c r="B16" t="s">
        <v>80</v>
      </c>
    </row>
    <row r="17">
      <c r="B17" t="s">
        <v>81</v>
      </c>
    </row>
    <row r="19">
      <c r="B19" s="9" t="str">
        <f>=HYPERLINK("#'Contents'!A1", "Return to Contents")</f>
      </c>
    </row>
  </sheetData>
  <mergeCells count="6">
    <mergeCell ref="D5:I5"/>
    <mergeCell ref="K5:L5"/>
    <mergeCell ref="N5:Y5"/>
    <mergeCell ref="AA5:AD5"/>
    <mergeCell ref="AF5:AX5"/>
    <mergeCell ref="D2:AU2"/>
  </mergeCells>
  <pageMargins left="0.7" right="0.7" top="0.75" bottom="0.75" header="0.3" footer="0.3"/>
  <pageSetup paperSize="9" orientation="portrait" horizontalDpi="300" verticalDpi="300" r:id="rId2"/>
  <drawing r:id="rId1"/>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10.71" hidden="0" customWidth="1"/>
    <col min="8" max="8" width="10.71" hidden="0" customWidth="1"/>
    <col min="9" max="9" width="10.71" hidden="0" customWidth="1"/>
    <col min="10" max="10" width="2.2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10.71" hidden="0" customWidth="1"/>
    <col min="19" max="19" width="10.71" hidden="0" customWidth="1"/>
    <col min="20" max="20" width="10.71" hidden="0" customWidth="1"/>
    <col min="21" max="21" width="10.71" hidden="0" customWidth="1"/>
    <col min="22" max="22" width="10.71" hidden="0" customWidth="1"/>
    <col min="23" max="23" width="10.71" hidden="0" customWidth="1"/>
    <col min="24" max="24" width="10.71" hidden="0" customWidth="1"/>
    <col min="25" max="25" width="10.71" hidden="0" customWidth="1"/>
    <col min="26" max="26" width="2.2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10.71" hidden="0" customWidth="1"/>
    <col min="34" max="34" width="10.71" hidden="0" customWidth="1"/>
    <col min="35" max="35" width="10.7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10.71" hidden="0" customWidth="1"/>
    <col min="44" max="44" width="10.71" hidden="0" customWidth="1"/>
    <col min="45" max="45" width="10.71" hidden="0" customWidth="1"/>
    <col min="46" max="46" width="10.71" hidden="0" customWidth="1"/>
    <col min="47" max="47" width="10.71" hidden="0" customWidth="1"/>
    <col min="48" max="48" width="10.71" hidden="0" customWidth="1"/>
    <col min="49" max="49" width="10.71" hidden="0" customWidth="1"/>
    <col min="50" max="50" width="10.71" hidden="0" customWidth="1"/>
    <col min="51" max="51" width="2.21" hidden="0" customWidth="1"/>
  </cols>
  <sheetData>
    <row r="2" ht="40" customHeight="1">
      <c r="D2" s="16" t="s">
        <v>164</v>
      </c>
    </row>
    <row r="5" ht="30" customHeight="1">
      <c r="B5" s="17"/>
      <c r="C5" s="17"/>
      <c r="D5" s="17" t="s">
        <v>62</v>
      </c>
      <c r="E5" s="17"/>
      <c r="F5" s="17"/>
      <c r="G5" s="17"/>
      <c r="H5" s="17"/>
      <c r="I5" s="17"/>
      <c r="J5" s="17"/>
      <c r="K5" s="17" t="s">
        <v>63</v>
      </c>
      <c r="L5" s="17"/>
      <c r="M5" s="17"/>
      <c r="N5" s="17" t="s">
        <v>64</v>
      </c>
      <c r="O5" s="17"/>
      <c r="P5" s="17"/>
      <c r="Q5" s="17"/>
      <c r="R5" s="17"/>
      <c r="S5" s="17"/>
      <c r="T5" s="17"/>
      <c r="U5" s="17"/>
      <c r="V5" s="17"/>
      <c r="W5" s="17"/>
      <c r="X5" s="17"/>
      <c r="Y5" s="17"/>
      <c r="Z5" s="17"/>
      <c r="AA5" s="17" t="s">
        <v>65</v>
      </c>
      <c r="AB5" s="17"/>
      <c r="AC5" s="17"/>
      <c r="AD5" s="17"/>
      <c r="AE5" s="17"/>
      <c r="AF5" s="17" t="s">
        <v>66</v>
      </c>
      <c r="AG5" s="17"/>
      <c r="AH5" s="17"/>
      <c r="AI5" s="17"/>
      <c r="AJ5" s="17"/>
      <c r="AK5" s="17"/>
      <c r="AL5" s="17"/>
      <c r="AM5" s="17"/>
      <c r="AN5" s="17"/>
      <c r="AO5" s="17"/>
      <c r="AP5" s="17"/>
      <c r="AQ5" s="17"/>
      <c r="AR5" s="17"/>
      <c r="AS5" s="17"/>
      <c r="AT5" s="17"/>
      <c r="AU5" s="17"/>
      <c r="AV5" s="17"/>
      <c r="AW5" s="17"/>
      <c r="AX5" s="17"/>
    </row>
    <row r="6">
      <c r="B6" t="s">
        <v>15</v>
      </c>
      <c r="C6" s="10" t="s">
        <v>16</v>
      </c>
      <c r="D6" s="13" t="s">
        <v>17</v>
      </c>
      <c r="E6" s="13" t="s">
        <v>18</v>
      </c>
      <c r="F6" s="13" t="s">
        <v>19</v>
      </c>
      <c r="G6" s="13" t="s">
        <v>20</v>
      </c>
      <c r="H6" s="13" t="s">
        <v>21</v>
      </c>
      <c r="I6" s="13" t="s">
        <v>22</v>
      </c>
      <c r="K6" s="13" t="s">
        <v>25</v>
      </c>
      <c r="L6" s="13" t="s">
        <v>26</v>
      </c>
      <c r="N6" s="13" t="s">
        <v>27</v>
      </c>
      <c r="O6" s="13" t="s">
        <v>28</v>
      </c>
      <c r="P6" s="13" t="s">
        <v>29</v>
      </c>
      <c r="Q6" s="13" t="s">
        <v>30</v>
      </c>
      <c r="R6" s="13" t="s">
        <v>31</v>
      </c>
      <c r="S6" s="13" t="s">
        <v>32</v>
      </c>
      <c r="T6" s="13" t="s">
        <v>33</v>
      </c>
      <c r="U6" s="13" t="s">
        <v>34</v>
      </c>
      <c r="V6" s="13" t="s">
        <v>35</v>
      </c>
      <c r="W6" s="13" t="s">
        <v>36</v>
      </c>
      <c r="X6" s="13" t="s">
        <v>37</v>
      </c>
      <c r="Y6" s="13" t="s">
        <v>38</v>
      </c>
      <c r="AA6" s="13" t="s">
        <v>39</v>
      </c>
      <c r="AB6" s="13" t="s">
        <v>40</v>
      </c>
      <c r="AC6" s="13" t="s">
        <v>41</v>
      </c>
      <c r="AD6" s="13" t="s">
        <v>42</v>
      </c>
      <c r="AF6" s="13" t="s">
        <v>43</v>
      </c>
      <c r="AG6" s="13" t="s">
        <v>44</v>
      </c>
      <c r="AH6" s="13" t="s">
        <v>45</v>
      </c>
      <c r="AI6" s="13" t="s">
        <v>46</v>
      </c>
      <c r="AJ6" s="13" t="s">
        <v>47</v>
      </c>
      <c r="AK6" s="13" t="s">
        <v>48</v>
      </c>
      <c r="AL6" s="13" t="s">
        <v>49</v>
      </c>
      <c r="AM6" s="13" t="s">
        <v>50</v>
      </c>
      <c r="AN6" s="13" t="s">
        <v>51</v>
      </c>
      <c r="AO6" s="13" t="s">
        <v>52</v>
      </c>
      <c r="AP6" s="13" t="s">
        <v>53</v>
      </c>
      <c r="AQ6" s="13" t="s">
        <v>54</v>
      </c>
      <c r="AR6" s="13" t="s">
        <v>55</v>
      </c>
      <c r="AS6" s="13" t="s">
        <v>56</v>
      </c>
      <c r="AT6" s="13" t="s">
        <v>57</v>
      </c>
      <c r="AU6" s="13" t="s">
        <v>58</v>
      </c>
      <c r="AV6" s="13" t="s">
        <v>59</v>
      </c>
      <c r="AW6" s="13" t="s">
        <v>60</v>
      </c>
      <c r="AX6" s="13" t="s">
        <v>61</v>
      </c>
    </row>
    <row r="7" ht="30" customHeight="1">
      <c r="B7" s="11" t="s">
        <v>23</v>
      </c>
      <c r="C7" s="11" t="n">
        <v>2053</v>
      </c>
      <c r="D7" s="11" t="n">
        <v>282</v>
      </c>
      <c r="E7" s="11" t="n">
        <v>347</v>
      </c>
      <c r="F7" s="11" t="n">
        <v>347</v>
      </c>
      <c r="G7" s="11" t="n">
        <v>347</v>
      </c>
      <c r="H7" s="11" t="n">
        <v>295</v>
      </c>
      <c r="I7" s="11" t="n">
        <v>435</v>
      </c>
      <c r="J7" s="11"/>
      <c r="K7" s="11" t="n">
        <v>1018</v>
      </c>
      <c r="L7" s="11" t="n">
        <v>1034</v>
      </c>
      <c r="M7" s="11"/>
      <c r="N7" s="11" t="n">
        <v>284</v>
      </c>
      <c r="O7" s="11" t="n">
        <v>278</v>
      </c>
      <c r="P7" s="11" t="n">
        <v>169</v>
      </c>
      <c r="Q7" s="11" t="n">
        <v>188</v>
      </c>
      <c r="R7" s="11" t="n">
        <v>160</v>
      </c>
      <c r="S7" s="11" t="n">
        <v>187</v>
      </c>
      <c r="T7" s="11" t="n">
        <v>166</v>
      </c>
      <c r="U7" s="11" t="n">
        <v>87</v>
      </c>
      <c r="V7" s="11" t="n">
        <v>211</v>
      </c>
      <c r="W7" s="11" t="n">
        <v>174</v>
      </c>
      <c r="X7" s="11" t="n">
        <v>98</v>
      </c>
      <c r="Y7" s="11" t="n">
        <v>51</v>
      </c>
      <c r="Z7" s="11"/>
      <c r="AA7" s="11" t="n">
        <v>570</v>
      </c>
      <c r="AB7" s="11" t="n">
        <v>547</v>
      </c>
      <c r="AC7" s="11" t="n">
        <v>406</v>
      </c>
      <c r="AD7" s="11" t="n">
        <v>517</v>
      </c>
      <c r="AE7" s="11"/>
      <c r="AF7" s="11" t="n">
        <v>148</v>
      </c>
      <c r="AG7" s="11" t="n">
        <v>872</v>
      </c>
      <c r="AH7" s="11" t="n">
        <v>132</v>
      </c>
      <c r="AI7" s="11" t="n">
        <v>108</v>
      </c>
      <c r="AJ7" s="11" t="n">
        <v>65</v>
      </c>
      <c r="AK7" s="11" t="n">
        <v>65</v>
      </c>
      <c r="AL7" s="11" t="n">
        <v>139</v>
      </c>
      <c r="AM7" s="11" t="n">
        <v>2</v>
      </c>
      <c r="AN7" s="11" t="n">
        <v>139</v>
      </c>
      <c r="AO7" s="11" t="n">
        <v>159</v>
      </c>
      <c r="AP7" s="11" t="n">
        <v>39</v>
      </c>
      <c r="AQ7" s="11" t="n">
        <v>148</v>
      </c>
      <c r="AR7" s="11" t="n">
        <v>10</v>
      </c>
      <c r="AS7" s="11" t="n">
        <v>10</v>
      </c>
      <c r="AT7" s="11" t="n">
        <v>3</v>
      </c>
      <c r="AU7" s="11" t="n">
        <v>2</v>
      </c>
      <c r="AV7" s="11" t="n">
        <v>5</v>
      </c>
      <c r="AW7" s="11" t="n">
        <v>3</v>
      </c>
      <c r="AX7" s="11" t="n">
        <v>4</v>
      </c>
    </row>
    <row r="8" ht="30" customHeight="1">
      <c r="B8" s="12" t="s">
        <v>24</v>
      </c>
      <c r="C8" s="12" t="n">
        <v>2053</v>
      </c>
      <c r="D8" s="12" t="n">
        <v>284</v>
      </c>
      <c r="E8" s="12" t="n">
        <v>350</v>
      </c>
      <c r="F8" s="12" t="n">
        <v>349</v>
      </c>
      <c r="G8" s="12" t="n">
        <v>350</v>
      </c>
      <c r="H8" s="12" t="n">
        <v>289</v>
      </c>
      <c r="I8" s="12" t="n">
        <v>431</v>
      </c>
      <c r="J8" s="12"/>
      <c r="K8" s="12" t="n">
        <v>1013</v>
      </c>
      <c r="L8" s="12" t="n">
        <v>1039</v>
      </c>
      <c r="M8" s="12"/>
      <c r="N8" s="12" t="n">
        <v>287</v>
      </c>
      <c r="O8" s="12" t="n">
        <v>267</v>
      </c>
      <c r="P8" s="12" t="n">
        <v>164</v>
      </c>
      <c r="Q8" s="12" t="n">
        <v>185</v>
      </c>
      <c r="R8" s="12" t="n">
        <v>144</v>
      </c>
      <c r="S8" s="12" t="n">
        <v>185</v>
      </c>
      <c r="T8" s="12" t="n">
        <v>164</v>
      </c>
      <c r="U8" s="12" t="n">
        <v>82</v>
      </c>
      <c r="V8" s="12" t="n">
        <v>226</v>
      </c>
      <c r="W8" s="12" t="n">
        <v>185</v>
      </c>
      <c r="X8" s="12" t="n">
        <v>103</v>
      </c>
      <c r="Y8" s="12" t="n">
        <v>61</v>
      </c>
      <c r="Z8" s="12"/>
      <c r="AA8" s="12" t="n">
        <v>551</v>
      </c>
      <c r="AB8" s="12" t="n">
        <v>530</v>
      </c>
      <c r="AC8" s="12" t="n">
        <v>449</v>
      </c>
      <c r="AD8" s="12" t="n">
        <v>510</v>
      </c>
      <c r="AE8" s="12"/>
      <c r="AF8" s="12" t="n">
        <v>150</v>
      </c>
      <c r="AG8" s="12" t="n">
        <v>866</v>
      </c>
      <c r="AH8" s="12" t="n">
        <v>133</v>
      </c>
      <c r="AI8" s="12" t="n">
        <v>107</v>
      </c>
      <c r="AJ8" s="12" t="n">
        <v>66</v>
      </c>
      <c r="AK8" s="12" t="n">
        <v>64</v>
      </c>
      <c r="AL8" s="12" t="n">
        <v>140</v>
      </c>
      <c r="AM8" s="12" t="n">
        <v>2</v>
      </c>
      <c r="AN8" s="12" t="n">
        <v>140</v>
      </c>
      <c r="AO8" s="12" t="n">
        <v>160</v>
      </c>
      <c r="AP8" s="12" t="n">
        <v>39</v>
      </c>
      <c r="AQ8" s="12" t="n">
        <v>149</v>
      </c>
      <c r="AR8" s="12" t="n">
        <v>10</v>
      </c>
      <c r="AS8" s="12" t="n">
        <v>11</v>
      </c>
      <c r="AT8" s="12" t="n">
        <v>3</v>
      </c>
      <c r="AU8" s="12" t="n">
        <v>2</v>
      </c>
      <c r="AV8" s="12" t="n">
        <v>5</v>
      </c>
      <c r="AW8" s="12" t="n">
        <v>3</v>
      </c>
      <c r="AX8" s="12" t="n">
        <v>3</v>
      </c>
    </row>
    <row r="9">
      <c r="B9" s="20" t="s">
        <v>132</v>
      </c>
      <c r="C9" s="19" t="n">
        <v>0.0398698045038419</v>
      </c>
      <c r="D9" s="19" t="n">
        <v>0.0301140935394084</v>
      </c>
      <c r="E9" s="19" t="n">
        <v>0.0360022353846002</v>
      </c>
      <c r="F9" s="19" t="n">
        <v>0.0254621458272791</v>
      </c>
      <c r="G9" s="19" t="n">
        <v>0.0301387823142264</v>
      </c>
      <c r="H9" s="19" t="n">
        <v>0.0412139511262127</v>
      </c>
      <c r="I9" s="19" t="n">
        <v>0.0681181931185128</v>
      </c>
      <c r="J9" s="19"/>
      <c r="K9" s="19" t="n">
        <v>0.0391123983642043</v>
      </c>
      <c r="L9" s="19" t="n">
        <v>0.0396838069089061</v>
      </c>
      <c r="M9" s="19"/>
      <c r="N9" s="19" t="n">
        <v>0.0250920558118408</v>
      </c>
      <c r="O9" s="19" t="n">
        <v>0.0542230288091737</v>
      </c>
      <c r="P9" s="19" t="n">
        <v>0.0307779599397206</v>
      </c>
      <c r="Q9" s="19" t="n">
        <v>0.0420405411765324</v>
      </c>
      <c r="R9" s="19" t="n">
        <v>0.0302679339228758</v>
      </c>
      <c r="S9" s="19" t="n">
        <v>0.0337408904035009</v>
      </c>
      <c r="T9" s="19" t="n">
        <v>0.0654235235590554</v>
      </c>
      <c r="U9" s="19" t="n">
        <v>0.0899823709441732</v>
      </c>
      <c r="V9" s="19" t="n">
        <v>0.0426749216205065</v>
      </c>
      <c r="W9" s="19" t="n">
        <v>0.0365221815285719</v>
      </c>
      <c r="X9" s="19" t="n">
        <v>0.0104222002729913</v>
      </c>
      <c r="Y9" s="19" t="n">
        <v>0.019111493113865</v>
      </c>
      <c r="Z9" s="19"/>
      <c r="AA9" s="19" t="n">
        <v>0.022539714624703</v>
      </c>
      <c r="AB9" s="19" t="n">
        <v>0.0351615596759706</v>
      </c>
      <c r="AC9" s="19" t="n">
        <v>0.0467616255300211</v>
      </c>
      <c r="AD9" s="19" t="n">
        <v>0.0584347635233965</v>
      </c>
      <c r="AE9" s="19"/>
      <c r="AF9" s="19" t="n">
        <v>0.021978518773939</v>
      </c>
      <c r="AG9" s="19" t="n">
        <v>0.0539907214771497</v>
      </c>
      <c r="AH9" s="19" t="n">
        <v>0.0232679304121973</v>
      </c>
      <c r="AI9" s="19" t="n">
        <v>0.0575116142022784</v>
      </c>
      <c r="AJ9" s="19" t="n">
        <v>0</v>
      </c>
      <c r="AK9" s="19" t="n">
        <v>0.0145929754442246</v>
      </c>
      <c r="AL9" s="19" t="n">
        <v>0.0154495837378538</v>
      </c>
      <c r="AM9" s="19" t="n">
        <v>0</v>
      </c>
      <c r="AN9" s="19" t="n">
        <v>0.0354908556936295</v>
      </c>
      <c r="AO9" s="19" t="n">
        <v>0.0590721272007237</v>
      </c>
      <c r="AP9" s="19" t="n">
        <v>0.0280673099595779</v>
      </c>
      <c r="AQ9" s="19" t="n">
        <v>0.0193477524234841</v>
      </c>
      <c r="AR9" s="19" t="n">
        <v>0</v>
      </c>
      <c r="AS9" s="19" t="n">
        <v>0.102765527420802</v>
      </c>
      <c r="AT9" s="19" t="n">
        <v>0</v>
      </c>
      <c r="AU9" s="19" t="n">
        <v>0</v>
      </c>
      <c r="AV9" s="19" t="n">
        <v>0</v>
      </c>
      <c r="AW9" s="19" t="n">
        <v>0</v>
      </c>
      <c r="AX9" s="19" t="n">
        <v>0</v>
      </c>
    </row>
    <row r="10">
      <c r="B10" s="20" t="s">
        <v>133</v>
      </c>
      <c r="C10" s="19" t="n">
        <v>0.131276578389381</v>
      </c>
      <c r="D10" s="19" t="n">
        <v>0.109591301400986</v>
      </c>
      <c r="E10" s="19" t="n">
        <v>0.120531092377933</v>
      </c>
      <c r="F10" s="19" t="n">
        <v>0.0968540322979479</v>
      </c>
      <c r="G10" s="19" t="n">
        <v>0.144559122576825</v>
      </c>
      <c r="H10" s="19" t="n">
        <v>0.147316390674728</v>
      </c>
      <c r="I10" s="19" t="n">
        <v>0.160644214538899</v>
      </c>
      <c r="J10" s="19"/>
      <c r="K10" s="19" t="n">
        <v>0.12723222723102</v>
      </c>
      <c r="L10" s="19" t="n">
        <v>0.135346332047521</v>
      </c>
      <c r="M10" s="19"/>
      <c r="N10" s="19" t="n">
        <v>0.0546557308187505</v>
      </c>
      <c r="O10" s="19" t="n">
        <v>0.145398773969129</v>
      </c>
      <c r="P10" s="19" t="n">
        <v>0.156519149758392</v>
      </c>
      <c r="Q10" s="19" t="n">
        <v>0.14827832361899</v>
      </c>
      <c r="R10" s="19" t="n">
        <v>0.129139868397576</v>
      </c>
      <c r="S10" s="19" t="n">
        <v>0.124301082100226</v>
      </c>
      <c r="T10" s="19" t="n">
        <v>0.121687298581005</v>
      </c>
      <c r="U10" s="19" t="n">
        <v>0.149049240090663</v>
      </c>
      <c r="V10" s="19" t="n">
        <v>0.182050699065548</v>
      </c>
      <c r="W10" s="19" t="n">
        <v>0.124591952038363</v>
      </c>
      <c r="X10" s="19" t="n">
        <v>0.111947280985524</v>
      </c>
      <c r="Y10" s="19" t="n">
        <v>0.203420764672683</v>
      </c>
      <c r="Z10" s="19"/>
      <c r="AA10" s="19" t="n">
        <v>0.0970849546581454</v>
      </c>
      <c r="AB10" s="19" t="n">
        <v>0.145447649371549</v>
      </c>
      <c r="AC10" s="19" t="n">
        <v>0.120676847784827</v>
      </c>
      <c r="AD10" s="19" t="n">
        <v>0.16616832665579</v>
      </c>
      <c r="AE10" s="19"/>
      <c r="AF10" s="19" t="n">
        <v>0.131202033142314</v>
      </c>
      <c r="AG10" s="19" t="n">
        <v>0.172617011706315</v>
      </c>
      <c r="AH10" s="19" t="n">
        <v>0.113956953171305</v>
      </c>
      <c r="AI10" s="19" t="n">
        <v>0.0537769058382697</v>
      </c>
      <c r="AJ10" s="19" t="n">
        <v>0.141401303126252</v>
      </c>
      <c r="AK10" s="19" t="n">
        <v>0.0339065992836614</v>
      </c>
      <c r="AL10" s="19" t="n">
        <v>0.106952076917465</v>
      </c>
      <c r="AM10" s="19" t="n">
        <v>0</v>
      </c>
      <c r="AN10" s="19" t="n">
        <v>0.073278114508671</v>
      </c>
      <c r="AO10" s="19" t="n">
        <v>0.146068701081347</v>
      </c>
      <c r="AP10" s="19" t="n">
        <v>0.0873067400943337</v>
      </c>
      <c r="AQ10" s="19" t="n">
        <v>0.102036054235652</v>
      </c>
      <c r="AR10" s="19" t="n">
        <v>0</v>
      </c>
      <c r="AS10" s="19" t="n">
        <v>0</v>
      </c>
      <c r="AT10" s="19" t="n">
        <v>0.296096190633258</v>
      </c>
      <c r="AU10" s="19" t="n">
        <v>0</v>
      </c>
      <c r="AV10" s="19" t="n">
        <v>0</v>
      </c>
      <c r="AW10" s="19" t="n">
        <v>0</v>
      </c>
      <c r="AX10" s="19" t="n">
        <v>0</v>
      </c>
    </row>
    <row r="11">
      <c r="B11" s="20" t="s">
        <v>134</v>
      </c>
      <c r="C11" s="19" t="n">
        <v>0.280838046118667</v>
      </c>
      <c r="D11" s="19" t="n">
        <v>0.251983411288069</v>
      </c>
      <c r="E11" s="19" t="n">
        <v>0.184433271199802</v>
      </c>
      <c r="F11" s="19" t="n">
        <v>0.20951075667179</v>
      </c>
      <c r="G11" s="19" t="n">
        <v>0.28937209551136</v>
      </c>
      <c r="H11" s="19" t="n">
        <v>0.350301872251767</v>
      </c>
      <c r="I11" s="19" t="n">
        <v>0.382455494931893</v>
      </c>
      <c r="J11" s="19"/>
      <c r="K11" s="19" t="n">
        <v>0.278406614625497</v>
      </c>
      <c r="L11" s="19" t="n">
        <v>0.28347916961284</v>
      </c>
      <c r="M11" s="19"/>
      <c r="N11" s="19" t="n">
        <v>0.208574343416041</v>
      </c>
      <c r="O11" s="19" t="n">
        <v>0.297638539594682</v>
      </c>
      <c r="P11" s="19" t="n">
        <v>0.281843812077736</v>
      </c>
      <c r="Q11" s="19" t="n">
        <v>0.278798523678321</v>
      </c>
      <c r="R11" s="19" t="n">
        <v>0.230867775889168</v>
      </c>
      <c r="S11" s="19" t="n">
        <v>0.317029733488874</v>
      </c>
      <c r="T11" s="19" t="n">
        <v>0.324935132765669</v>
      </c>
      <c r="U11" s="19" t="n">
        <v>0.254565536820286</v>
      </c>
      <c r="V11" s="19" t="n">
        <v>0.25379782366065</v>
      </c>
      <c r="W11" s="19" t="n">
        <v>0.372365568896116</v>
      </c>
      <c r="X11" s="19" t="n">
        <v>0.364318878365473</v>
      </c>
      <c r="Y11" s="19" t="n">
        <v>0.15740629641795</v>
      </c>
      <c r="Z11" s="19"/>
      <c r="AA11" s="19" t="n">
        <v>0.223269117035845</v>
      </c>
      <c r="AB11" s="19" t="n">
        <v>0.314865354119874</v>
      </c>
      <c r="AC11" s="19" t="n">
        <v>0.275672924803198</v>
      </c>
      <c r="AD11" s="19" t="n">
        <v>0.30931298752984</v>
      </c>
      <c r="AE11" s="19"/>
      <c r="AF11" s="19" t="n">
        <v>0.253681804418926</v>
      </c>
      <c r="AG11" s="19" t="n">
        <v>0.367428514671055</v>
      </c>
      <c r="AH11" s="19" t="n">
        <v>0.248502557115763</v>
      </c>
      <c r="AI11" s="19" t="n">
        <v>0.0634301502729883</v>
      </c>
      <c r="AJ11" s="19" t="n">
        <v>0.315026914983194</v>
      </c>
      <c r="AK11" s="19" t="n">
        <v>0.0941359645509341</v>
      </c>
      <c r="AL11" s="19" t="n">
        <v>0.199618632678117</v>
      </c>
      <c r="AM11" s="19" t="n">
        <v>0</v>
      </c>
      <c r="AN11" s="19" t="n">
        <v>0.231211286195463</v>
      </c>
      <c r="AO11" s="19" t="n">
        <v>0.282342951011999</v>
      </c>
      <c r="AP11" s="19" t="n">
        <v>0.121981807064183</v>
      </c>
      <c r="AQ11" s="19" t="n">
        <v>0.25188050646067</v>
      </c>
      <c r="AR11" s="19" t="n">
        <v>0.198437255298282</v>
      </c>
      <c r="AS11" s="19" t="n">
        <v>0.305341862532125</v>
      </c>
      <c r="AT11" s="19" t="n">
        <v>0</v>
      </c>
      <c r="AU11" s="19" t="n">
        <v>0</v>
      </c>
      <c r="AV11" s="19" t="n">
        <v>0</v>
      </c>
      <c r="AW11" s="19" t="n">
        <v>0</v>
      </c>
      <c r="AX11" s="19" t="n">
        <v>0.277914084528257</v>
      </c>
    </row>
    <row r="12">
      <c r="B12" s="20" t="s">
        <v>135</v>
      </c>
      <c r="C12" s="19" t="n">
        <v>0.35263667214274</v>
      </c>
      <c r="D12" s="19" t="n">
        <v>0.347157567798403</v>
      </c>
      <c r="E12" s="19" t="n">
        <v>0.369137179497333</v>
      </c>
      <c r="F12" s="19" t="n">
        <v>0.398746890791889</v>
      </c>
      <c r="G12" s="19" t="n">
        <v>0.348439592474283</v>
      </c>
      <c r="H12" s="19" t="n">
        <v>0.354487963855452</v>
      </c>
      <c r="I12" s="19" t="n">
        <v>0.307657370982357</v>
      </c>
      <c r="J12" s="19"/>
      <c r="K12" s="19" t="n">
        <v>0.372627954912899</v>
      </c>
      <c r="L12" s="19" t="n">
        <v>0.333484184504063</v>
      </c>
      <c r="M12" s="19"/>
      <c r="N12" s="19" t="n">
        <v>0.390343714343806</v>
      </c>
      <c r="O12" s="19" t="n">
        <v>0.368036956648939</v>
      </c>
      <c r="P12" s="19" t="n">
        <v>0.387095823276233</v>
      </c>
      <c r="Q12" s="19" t="n">
        <v>0.341682712917494</v>
      </c>
      <c r="R12" s="19" t="n">
        <v>0.431435150220284</v>
      </c>
      <c r="S12" s="19" t="n">
        <v>0.335359464102211</v>
      </c>
      <c r="T12" s="19" t="n">
        <v>0.282796766091736</v>
      </c>
      <c r="U12" s="19" t="n">
        <v>0.346176536540239</v>
      </c>
      <c r="V12" s="19" t="n">
        <v>0.323428643372872</v>
      </c>
      <c r="W12" s="19" t="n">
        <v>0.308334713734522</v>
      </c>
      <c r="X12" s="19" t="n">
        <v>0.337866728945721</v>
      </c>
      <c r="Y12" s="19" t="n">
        <v>0.378764291305663</v>
      </c>
      <c r="Z12" s="19"/>
      <c r="AA12" s="19" t="n">
        <v>0.401343216375525</v>
      </c>
      <c r="AB12" s="19" t="n">
        <v>0.348860834968649</v>
      </c>
      <c r="AC12" s="19" t="n">
        <v>0.35373450087552</v>
      </c>
      <c r="AD12" s="19" t="n">
        <v>0.304341606493539</v>
      </c>
      <c r="AE12" s="19"/>
      <c r="AF12" s="19" t="n">
        <v>0.343676558490978</v>
      </c>
      <c r="AG12" s="19" t="n">
        <v>0.30919609845798</v>
      </c>
      <c r="AH12" s="19" t="n">
        <v>0.412708654680385</v>
      </c>
      <c r="AI12" s="19" t="n">
        <v>0.328759898599006</v>
      </c>
      <c r="AJ12" s="19" t="n">
        <v>0.227692328575973</v>
      </c>
      <c r="AK12" s="19" t="n">
        <v>0.473370985472541</v>
      </c>
      <c r="AL12" s="19" t="n">
        <v>0.392151668490379</v>
      </c>
      <c r="AM12" s="19" t="n">
        <v>0.534445761093102</v>
      </c>
      <c r="AN12" s="19" t="n">
        <v>0.388314526427381</v>
      </c>
      <c r="AO12" s="19" t="n">
        <v>0.3649198927426</v>
      </c>
      <c r="AP12" s="19" t="n">
        <v>0.511589336344896</v>
      </c>
      <c r="AQ12" s="19" t="n">
        <v>0.438156408597424</v>
      </c>
      <c r="AR12" s="19" t="n">
        <v>0.596702236116847</v>
      </c>
      <c r="AS12" s="19" t="n">
        <v>0.0950510979978406</v>
      </c>
      <c r="AT12" s="19" t="n">
        <v>0.389102592068026</v>
      </c>
      <c r="AU12" s="19" t="n">
        <v>1</v>
      </c>
      <c r="AV12" s="19" t="n">
        <v>0.415332658750111</v>
      </c>
      <c r="AW12" s="19" t="n">
        <v>0.676201345552395</v>
      </c>
      <c r="AX12" s="19" t="n">
        <v>0.242293032388405</v>
      </c>
    </row>
    <row r="13">
      <c r="B13" s="20" t="s">
        <v>136</v>
      </c>
      <c r="C13" s="19" t="n">
        <v>0.178445564734909</v>
      </c>
      <c r="D13" s="19" t="n">
        <v>0.21620524876942</v>
      </c>
      <c r="E13" s="19" t="n">
        <v>0.266018617786533</v>
      </c>
      <c r="F13" s="19" t="n">
        <v>0.261713585357222</v>
      </c>
      <c r="G13" s="19" t="n">
        <v>0.170073331294812</v>
      </c>
      <c r="H13" s="19" t="n">
        <v>0.100243453211969</v>
      </c>
      <c r="I13" s="19" t="n">
        <v>0.0741882227377337</v>
      </c>
      <c r="J13" s="19"/>
      <c r="K13" s="19" t="n">
        <v>0.174110130802678</v>
      </c>
      <c r="L13" s="19" t="n">
        <v>0.182844549867479</v>
      </c>
      <c r="M13" s="19"/>
      <c r="N13" s="19" t="n">
        <v>0.304231190262032</v>
      </c>
      <c r="O13" s="19" t="n">
        <v>0.117090583590898</v>
      </c>
      <c r="P13" s="19" t="n">
        <v>0.137421767224035</v>
      </c>
      <c r="Q13" s="19" t="n">
        <v>0.17332719706375</v>
      </c>
      <c r="R13" s="19" t="n">
        <v>0.152093258427191</v>
      </c>
      <c r="S13" s="19" t="n">
        <v>0.168328601223645</v>
      </c>
      <c r="T13" s="19" t="n">
        <v>0.199884553824564</v>
      </c>
      <c r="U13" s="19" t="n">
        <v>0.139062633999049</v>
      </c>
      <c r="V13" s="19" t="n">
        <v>0.179109267460723</v>
      </c>
      <c r="W13" s="19" t="n">
        <v>0.141239376160612</v>
      </c>
      <c r="X13" s="19" t="n">
        <v>0.153955936620209</v>
      </c>
      <c r="Y13" s="19" t="n">
        <v>0.220862104265771</v>
      </c>
      <c r="Z13" s="19"/>
      <c r="AA13" s="19" t="n">
        <v>0.246923300407547</v>
      </c>
      <c r="AB13" s="19" t="n">
        <v>0.13700655948583</v>
      </c>
      <c r="AC13" s="19" t="n">
        <v>0.184296070875046</v>
      </c>
      <c r="AD13" s="19" t="n">
        <v>0.143234440103511</v>
      </c>
      <c r="AE13" s="19"/>
      <c r="AF13" s="19" t="n">
        <v>0.236470560720078</v>
      </c>
      <c r="AG13" s="19" t="n">
        <v>0.0880077537524963</v>
      </c>
      <c r="AH13" s="19" t="n">
        <v>0.193410407794372</v>
      </c>
      <c r="AI13" s="19" t="n">
        <v>0.485678891852985</v>
      </c>
      <c r="AJ13" s="19" t="n">
        <v>0.194253825689886</v>
      </c>
      <c r="AK13" s="19" t="n">
        <v>0.351453800676093</v>
      </c>
      <c r="AL13" s="19" t="n">
        <v>0.250317068537775</v>
      </c>
      <c r="AM13" s="19" t="n">
        <v>0.465554238906898</v>
      </c>
      <c r="AN13" s="19" t="n">
        <v>0.271705217174855</v>
      </c>
      <c r="AO13" s="19" t="n">
        <v>0.122320483608193</v>
      </c>
      <c r="AP13" s="19" t="n">
        <v>0.225090913502014</v>
      </c>
      <c r="AQ13" s="19" t="n">
        <v>0.169253656838279</v>
      </c>
      <c r="AR13" s="19" t="n">
        <v>0.204860508584871</v>
      </c>
      <c r="AS13" s="19" t="n">
        <v>0.496841512049233</v>
      </c>
      <c r="AT13" s="19" t="n">
        <v>0.314801217298716</v>
      </c>
      <c r="AU13" s="19" t="n">
        <v>0</v>
      </c>
      <c r="AV13" s="19" t="n">
        <v>0.584667341249889</v>
      </c>
      <c r="AW13" s="19" t="n">
        <v>0.323798654447605</v>
      </c>
      <c r="AX13" s="19" t="n">
        <v>0.479792883083338</v>
      </c>
    </row>
    <row r="14">
      <c r="B14" s="20" t="s">
        <v>77</v>
      </c>
      <c r="C14" s="21" t="n">
        <v>0.0169333341104611</v>
      </c>
      <c r="D14" s="21" t="n">
        <v>0.0449483772037145</v>
      </c>
      <c r="E14" s="21" t="n">
        <v>0.0238776037537983</v>
      </c>
      <c r="F14" s="21" t="n">
        <v>0.00771258905387259</v>
      </c>
      <c r="G14" s="21" t="n">
        <v>0.0174170758284935</v>
      </c>
      <c r="H14" s="21" t="n">
        <v>0.00643636887987169</v>
      </c>
      <c r="I14" s="21" t="n">
        <v>0.00693650369060446</v>
      </c>
      <c r="J14" s="21"/>
      <c r="K14" s="21" t="n">
        <v>0.0085106740637013</v>
      </c>
      <c r="L14" s="21" t="n">
        <v>0.0251619570591913</v>
      </c>
      <c r="M14" s="21"/>
      <c r="N14" s="21" t="n">
        <v>0.0171029653475303</v>
      </c>
      <c r="O14" s="21" t="n">
        <v>0.0176121173871779</v>
      </c>
      <c r="P14" s="21" t="n">
        <v>0.00634148772388394</v>
      </c>
      <c r="Q14" s="21" t="n">
        <v>0.0158727015449124</v>
      </c>
      <c r="R14" s="21" t="n">
        <v>0.0261960131429053</v>
      </c>
      <c r="S14" s="21" t="n">
        <v>0.0212402286815435</v>
      </c>
      <c r="T14" s="21" t="n">
        <v>0.00527272517797186</v>
      </c>
      <c r="U14" s="21" t="n">
        <v>0.0211636816055887</v>
      </c>
      <c r="V14" s="21" t="n">
        <v>0.0189386448197009</v>
      </c>
      <c r="W14" s="21" t="n">
        <v>0.0169462076418144</v>
      </c>
      <c r="X14" s="21" t="n">
        <v>0.0214889748100825</v>
      </c>
      <c r="Y14" s="21" t="n">
        <v>0.0204350502240671</v>
      </c>
      <c r="Z14" s="21"/>
      <c r="AA14" s="21" t="n">
        <v>0.00883969689823445</v>
      </c>
      <c r="AB14" s="21" t="n">
        <v>0.0186580423781279</v>
      </c>
      <c r="AC14" s="21" t="n">
        <v>0.0188580301313874</v>
      </c>
      <c r="AD14" s="21" t="n">
        <v>0.0185078756939225</v>
      </c>
      <c r="AE14" s="21"/>
      <c r="AF14" s="21" t="n">
        <v>0.0129905244537648</v>
      </c>
      <c r="AG14" s="21" t="n">
        <v>0.00875989993500455</v>
      </c>
      <c r="AH14" s="21" t="n">
        <v>0.00815349682597711</v>
      </c>
      <c r="AI14" s="21" t="n">
        <v>0.0108425392344727</v>
      </c>
      <c r="AJ14" s="21" t="n">
        <v>0.121625627624696</v>
      </c>
      <c r="AK14" s="21" t="n">
        <v>0.0325396745725457</v>
      </c>
      <c r="AL14" s="21" t="n">
        <v>0.0355109696384101</v>
      </c>
      <c r="AM14" s="21" t="n">
        <v>0</v>
      </c>
      <c r="AN14" s="21" t="n">
        <v>0</v>
      </c>
      <c r="AO14" s="21" t="n">
        <v>0.0252758443551376</v>
      </c>
      <c r="AP14" s="21" t="n">
        <v>0.0259638930349957</v>
      </c>
      <c r="AQ14" s="21" t="n">
        <v>0.0193256214444906</v>
      </c>
      <c r="AR14" s="21" t="n">
        <v>0</v>
      </c>
      <c r="AS14" s="21" t="n">
        <v>0</v>
      </c>
      <c r="AT14" s="21" t="n">
        <v>0</v>
      </c>
      <c r="AU14" s="21" t="n">
        <v>0</v>
      </c>
      <c r="AV14" s="21" t="n">
        <v>0</v>
      </c>
      <c r="AW14" s="21" t="n">
        <v>0</v>
      </c>
      <c r="AX14" s="21" t="n">
        <v>0</v>
      </c>
    </row>
    <row r="15">
      <c r="B15" s="18"/>
    </row>
    <row r="16">
      <c r="B16" t="s">
        <v>80</v>
      </c>
    </row>
    <row r="17">
      <c r="B17" t="s">
        <v>81</v>
      </c>
    </row>
    <row r="19">
      <c r="B19" s="9" t="str">
        <f>=HYPERLINK("#'Contents'!A1", "Return to Contents")</f>
      </c>
    </row>
  </sheetData>
  <mergeCells count="6">
    <mergeCell ref="D5:I5"/>
    <mergeCell ref="K5:L5"/>
    <mergeCell ref="N5:Y5"/>
    <mergeCell ref="AA5:AD5"/>
    <mergeCell ref="AF5:AX5"/>
    <mergeCell ref="D2:AU2"/>
  </mergeCells>
  <pageMargins left="0.7" right="0.7" top="0.75" bottom="0.75" header="0.3" footer="0.3"/>
  <pageSetup paperSize="9" orientation="portrait" horizontalDpi="300" verticalDpi="300" r:id="rId2"/>
  <drawing r:id="rId1"/>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10.71" hidden="0" customWidth="1"/>
    <col min="8" max="8" width="10.71" hidden="0" customWidth="1"/>
    <col min="9" max="9" width="10.71" hidden="0" customWidth="1"/>
    <col min="10" max="10" width="2.2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10.71" hidden="0" customWidth="1"/>
    <col min="19" max="19" width="10.71" hidden="0" customWidth="1"/>
    <col min="20" max="20" width="10.71" hidden="0" customWidth="1"/>
    <col min="21" max="21" width="10.71" hidden="0" customWidth="1"/>
    <col min="22" max="22" width="10.71" hidden="0" customWidth="1"/>
    <col min="23" max="23" width="10.71" hidden="0" customWidth="1"/>
    <col min="24" max="24" width="10.71" hidden="0" customWidth="1"/>
    <col min="25" max="25" width="10.71" hidden="0" customWidth="1"/>
    <col min="26" max="26" width="2.2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10.71" hidden="0" customWidth="1"/>
    <col min="34" max="34" width="10.71" hidden="0" customWidth="1"/>
    <col min="35" max="35" width="10.7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10.71" hidden="0" customWidth="1"/>
    <col min="44" max="44" width="10.71" hidden="0" customWidth="1"/>
    <col min="45" max="45" width="10.71" hidden="0" customWidth="1"/>
    <col min="46" max="46" width="10.71" hidden="0" customWidth="1"/>
    <col min="47" max="47" width="10.71" hidden="0" customWidth="1"/>
    <col min="48" max="48" width="10.71" hidden="0" customWidth="1"/>
    <col min="49" max="49" width="10.71" hidden="0" customWidth="1"/>
    <col min="50" max="50" width="10.71" hidden="0" customWidth="1"/>
    <col min="51" max="51" width="2.21" hidden="0" customWidth="1"/>
  </cols>
  <sheetData>
    <row r="2" ht="40" customHeight="1">
      <c r="D2" s="16" t="s">
        <v>165</v>
      </c>
    </row>
    <row r="5" ht="30" customHeight="1">
      <c r="B5" s="17"/>
      <c r="C5" s="17"/>
      <c r="D5" s="17" t="s">
        <v>62</v>
      </c>
      <c r="E5" s="17"/>
      <c r="F5" s="17"/>
      <c r="G5" s="17"/>
      <c r="H5" s="17"/>
      <c r="I5" s="17"/>
      <c r="J5" s="17"/>
      <c r="K5" s="17" t="s">
        <v>63</v>
      </c>
      <c r="L5" s="17"/>
      <c r="M5" s="17"/>
      <c r="N5" s="17" t="s">
        <v>64</v>
      </c>
      <c r="O5" s="17"/>
      <c r="P5" s="17"/>
      <c r="Q5" s="17"/>
      <c r="R5" s="17"/>
      <c r="S5" s="17"/>
      <c r="T5" s="17"/>
      <c r="U5" s="17"/>
      <c r="V5" s="17"/>
      <c r="W5" s="17"/>
      <c r="X5" s="17"/>
      <c r="Y5" s="17"/>
      <c r="Z5" s="17"/>
      <c r="AA5" s="17" t="s">
        <v>65</v>
      </c>
      <c r="AB5" s="17"/>
      <c r="AC5" s="17"/>
      <c r="AD5" s="17"/>
      <c r="AE5" s="17"/>
      <c r="AF5" s="17" t="s">
        <v>66</v>
      </c>
      <c r="AG5" s="17"/>
      <c r="AH5" s="17"/>
      <c r="AI5" s="17"/>
      <c r="AJ5" s="17"/>
      <c r="AK5" s="17"/>
      <c r="AL5" s="17"/>
      <c r="AM5" s="17"/>
      <c r="AN5" s="17"/>
      <c r="AO5" s="17"/>
      <c r="AP5" s="17"/>
      <c r="AQ5" s="17"/>
      <c r="AR5" s="17"/>
      <c r="AS5" s="17"/>
      <c r="AT5" s="17"/>
      <c r="AU5" s="17"/>
      <c r="AV5" s="17"/>
      <c r="AW5" s="17"/>
      <c r="AX5" s="17"/>
    </row>
    <row r="6">
      <c r="B6" t="s">
        <v>15</v>
      </c>
      <c r="C6" s="10" t="s">
        <v>16</v>
      </c>
      <c r="D6" s="13" t="s">
        <v>17</v>
      </c>
      <c r="E6" s="13" t="s">
        <v>18</v>
      </c>
      <c r="F6" s="13" t="s">
        <v>19</v>
      </c>
      <c r="G6" s="13" t="s">
        <v>20</v>
      </c>
      <c r="H6" s="13" t="s">
        <v>21</v>
      </c>
      <c r="I6" s="13" t="s">
        <v>22</v>
      </c>
      <c r="K6" s="13" t="s">
        <v>25</v>
      </c>
      <c r="L6" s="13" t="s">
        <v>26</v>
      </c>
      <c r="N6" s="13" t="s">
        <v>27</v>
      </c>
      <c r="O6" s="13" t="s">
        <v>28</v>
      </c>
      <c r="P6" s="13" t="s">
        <v>29</v>
      </c>
      <c r="Q6" s="13" t="s">
        <v>30</v>
      </c>
      <c r="R6" s="13" t="s">
        <v>31</v>
      </c>
      <c r="S6" s="13" t="s">
        <v>32</v>
      </c>
      <c r="T6" s="13" t="s">
        <v>33</v>
      </c>
      <c r="U6" s="13" t="s">
        <v>34</v>
      </c>
      <c r="V6" s="13" t="s">
        <v>35</v>
      </c>
      <c r="W6" s="13" t="s">
        <v>36</v>
      </c>
      <c r="X6" s="13" t="s">
        <v>37</v>
      </c>
      <c r="Y6" s="13" t="s">
        <v>38</v>
      </c>
      <c r="AA6" s="13" t="s">
        <v>39</v>
      </c>
      <c r="AB6" s="13" t="s">
        <v>40</v>
      </c>
      <c r="AC6" s="13" t="s">
        <v>41</v>
      </c>
      <c r="AD6" s="13" t="s">
        <v>42</v>
      </c>
      <c r="AF6" s="13" t="s">
        <v>43</v>
      </c>
      <c r="AG6" s="13" t="s">
        <v>44</v>
      </c>
      <c r="AH6" s="13" t="s">
        <v>45</v>
      </c>
      <c r="AI6" s="13" t="s">
        <v>46</v>
      </c>
      <c r="AJ6" s="13" t="s">
        <v>47</v>
      </c>
      <c r="AK6" s="13" t="s">
        <v>48</v>
      </c>
      <c r="AL6" s="13" t="s">
        <v>49</v>
      </c>
      <c r="AM6" s="13" t="s">
        <v>50</v>
      </c>
      <c r="AN6" s="13" t="s">
        <v>51</v>
      </c>
      <c r="AO6" s="13" t="s">
        <v>52</v>
      </c>
      <c r="AP6" s="13" t="s">
        <v>53</v>
      </c>
      <c r="AQ6" s="13" t="s">
        <v>54</v>
      </c>
      <c r="AR6" s="13" t="s">
        <v>55</v>
      </c>
      <c r="AS6" s="13" t="s">
        <v>56</v>
      </c>
      <c r="AT6" s="13" t="s">
        <v>57</v>
      </c>
      <c r="AU6" s="13" t="s">
        <v>58</v>
      </c>
      <c r="AV6" s="13" t="s">
        <v>59</v>
      </c>
      <c r="AW6" s="13" t="s">
        <v>60</v>
      </c>
      <c r="AX6" s="13" t="s">
        <v>61</v>
      </c>
    </row>
    <row r="7" ht="30" customHeight="1">
      <c r="B7" s="11" t="s">
        <v>23</v>
      </c>
      <c r="C7" s="11" t="n">
        <v>2053</v>
      </c>
      <c r="D7" s="11" t="n">
        <v>282</v>
      </c>
      <c r="E7" s="11" t="n">
        <v>347</v>
      </c>
      <c r="F7" s="11" t="n">
        <v>347</v>
      </c>
      <c r="G7" s="11" t="n">
        <v>347</v>
      </c>
      <c r="H7" s="11" t="n">
        <v>295</v>
      </c>
      <c r="I7" s="11" t="n">
        <v>435</v>
      </c>
      <c r="J7" s="11"/>
      <c r="K7" s="11" t="n">
        <v>1018</v>
      </c>
      <c r="L7" s="11" t="n">
        <v>1034</v>
      </c>
      <c r="M7" s="11"/>
      <c r="N7" s="11" t="n">
        <v>284</v>
      </c>
      <c r="O7" s="11" t="n">
        <v>278</v>
      </c>
      <c r="P7" s="11" t="n">
        <v>169</v>
      </c>
      <c r="Q7" s="11" t="n">
        <v>188</v>
      </c>
      <c r="R7" s="11" t="n">
        <v>160</v>
      </c>
      <c r="S7" s="11" t="n">
        <v>187</v>
      </c>
      <c r="T7" s="11" t="n">
        <v>166</v>
      </c>
      <c r="U7" s="11" t="n">
        <v>87</v>
      </c>
      <c r="V7" s="11" t="n">
        <v>211</v>
      </c>
      <c r="W7" s="11" t="n">
        <v>174</v>
      </c>
      <c r="X7" s="11" t="n">
        <v>98</v>
      </c>
      <c r="Y7" s="11" t="n">
        <v>51</v>
      </c>
      <c r="Z7" s="11"/>
      <c r="AA7" s="11" t="n">
        <v>570</v>
      </c>
      <c r="AB7" s="11" t="n">
        <v>547</v>
      </c>
      <c r="AC7" s="11" t="n">
        <v>406</v>
      </c>
      <c r="AD7" s="11" t="n">
        <v>517</v>
      </c>
      <c r="AE7" s="11"/>
      <c r="AF7" s="11" t="n">
        <v>148</v>
      </c>
      <c r="AG7" s="11" t="n">
        <v>872</v>
      </c>
      <c r="AH7" s="11" t="n">
        <v>132</v>
      </c>
      <c r="AI7" s="11" t="n">
        <v>108</v>
      </c>
      <c r="AJ7" s="11" t="n">
        <v>65</v>
      </c>
      <c r="AK7" s="11" t="n">
        <v>65</v>
      </c>
      <c r="AL7" s="11" t="n">
        <v>139</v>
      </c>
      <c r="AM7" s="11" t="n">
        <v>2</v>
      </c>
      <c r="AN7" s="11" t="n">
        <v>139</v>
      </c>
      <c r="AO7" s="11" t="n">
        <v>159</v>
      </c>
      <c r="AP7" s="11" t="n">
        <v>39</v>
      </c>
      <c r="AQ7" s="11" t="n">
        <v>148</v>
      </c>
      <c r="AR7" s="11" t="n">
        <v>10</v>
      </c>
      <c r="AS7" s="11" t="n">
        <v>10</v>
      </c>
      <c r="AT7" s="11" t="n">
        <v>3</v>
      </c>
      <c r="AU7" s="11" t="n">
        <v>2</v>
      </c>
      <c r="AV7" s="11" t="n">
        <v>5</v>
      </c>
      <c r="AW7" s="11" t="n">
        <v>3</v>
      </c>
      <c r="AX7" s="11" t="n">
        <v>4</v>
      </c>
    </row>
    <row r="8" ht="30" customHeight="1">
      <c r="B8" s="12" t="s">
        <v>24</v>
      </c>
      <c r="C8" s="12" t="n">
        <v>2053</v>
      </c>
      <c r="D8" s="12" t="n">
        <v>284</v>
      </c>
      <c r="E8" s="12" t="n">
        <v>350</v>
      </c>
      <c r="F8" s="12" t="n">
        <v>349</v>
      </c>
      <c r="G8" s="12" t="n">
        <v>350</v>
      </c>
      <c r="H8" s="12" t="n">
        <v>289</v>
      </c>
      <c r="I8" s="12" t="n">
        <v>431</v>
      </c>
      <c r="J8" s="12"/>
      <c r="K8" s="12" t="n">
        <v>1013</v>
      </c>
      <c r="L8" s="12" t="n">
        <v>1039</v>
      </c>
      <c r="M8" s="12"/>
      <c r="N8" s="12" t="n">
        <v>287</v>
      </c>
      <c r="O8" s="12" t="n">
        <v>267</v>
      </c>
      <c r="P8" s="12" t="n">
        <v>164</v>
      </c>
      <c r="Q8" s="12" t="n">
        <v>185</v>
      </c>
      <c r="R8" s="12" t="n">
        <v>144</v>
      </c>
      <c r="S8" s="12" t="n">
        <v>185</v>
      </c>
      <c r="T8" s="12" t="n">
        <v>164</v>
      </c>
      <c r="U8" s="12" t="n">
        <v>82</v>
      </c>
      <c r="V8" s="12" t="n">
        <v>226</v>
      </c>
      <c r="W8" s="12" t="n">
        <v>185</v>
      </c>
      <c r="X8" s="12" t="n">
        <v>103</v>
      </c>
      <c r="Y8" s="12" t="n">
        <v>61</v>
      </c>
      <c r="Z8" s="12"/>
      <c r="AA8" s="12" t="n">
        <v>551</v>
      </c>
      <c r="AB8" s="12" t="n">
        <v>530</v>
      </c>
      <c r="AC8" s="12" t="n">
        <v>449</v>
      </c>
      <c r="AD8" s="12" t="n">
        <v>510</v>
      </c>
      <c r="AE8" s="12"/>
      <c r="AF8" s="12" t="n">
        <v>150</v>
      </c>
      <c r="AG8" s="12" t="n">
        <v>866</v>
      </c>
      <c r="AH8" s="12" t="n">
        <v>133</v>
      </c>
      <c r="AI8" s="12" t="n">
        <v>107</v>
      </c>
      <c r="AJ8" s="12" t="n">
        <v>66</v>
      </c>
      <c r="AK8" s="12" t="n">
        <v>64</v>
      </c>
      <c r="AL8" s="12" t="n">
        <v>140</v>
      </c>
      <c r="AM8" s="12" t="n">
        <v>2</v>
      </c>
      <c r="AN8" s="12" t="n">
        <v>140</v>
      </c>
      <c r="AO8" s="12" t="n">
        <v>160</v>
      </c>
      <c r="AP8" s="12" t="n">
        <v>39</v>
      </c>
      <c r="AQ8" s="12" t="n">
        <v>149</v>
      </c>
      <c r="AR8" s="12" t="n">
        <v>10</v>
      </c>
      <c r="AS8" s="12" t="n">
        <v>11</v>
      </c>
      <c r="AT8" s="12" t="n">
        <v>3</v>
      </c>
      <c r="AU8" s="12" t="n">
        <v>2</v>
      </c>
      <c r="AV8" s="12" t="n">
        <v>5</v>
      </c>
      <c r="AW8" s="12" t="n">
        <v>3</v>
      </c>
      <c r="AX8" s="12" t="n">
        <v>3</v>
      </c>
    </row>
    <row r="9">
      <c r="B9" s="20" t="s">
        <v>132</v>
      </c>
      <c r="C9" s="19" t="n">
        <v>0.0890052226857041</v>
      </c>
      <c r="D9" s="19" t="n">
        <v>0.0486530762876372</v>
      </c>
      <c r="E9" s="19" t="n">
        <v>0.0467490095117787</v>
      </c>
      <c r="F9" s="19" t="n">
        <v>0.0702233280172465</v>
      </c>
      <c r="G9" s="19" t="n">
        <v>0.11049201840082</v>
      </c>
      <c r="H9" s="19" t="n">
        <v>0.166548888431479</v>
      </c>
      <c r="I9" s="19" t="n">
        <v>0.0957028732122975</v>
      </c>
      <c r="J9" s="19"/>
      <c r="K9" s="19" t="n">
        <v>0.101531942525168</v>
      </c>
      <c r="L9" s="19" t="n">
        <v>0.0768770379363573</v>
      </c>
      <c r="M9" s="19"/>
      <c r="N9" s="19" t="n">
        <v>0.0537636118976909</v>
      </c>
      <c r="O9" s="19" t="n">
        <v>0.101245276674646</v>
      </c>
      <c r="P9" s="19" t="n">
        <v>0.0910982786289192</v>
      </c>
      <c r="Q9" s="19" t="n">
        <v>0.120433465557227</v>
      </c>
      <c r="R9" s="19" t="n">
        <v>0.0871900706023882</v>
      </c>
      <c r="S9" s="19" t="n">
        <v>0.0462523935353817</v>
      </c>
      <c r="T9" s="19" t="n">
        <v>0.0987668010437584</v>
      </c>
      <c r="U9" s="19" t="n">
        <v>0.115723401122443</v>
      </c>
      <c r="V9" s="19" t="n">
        <v>0.0880611842247887</v>
      </c>
      <c r="W9" s="19" t="n">
        <v>0.108337052007579</v>
      </c>
      <c r="X9" s="19" t="n">
        <v>0.0911676925962747</v>
      </c>
      <c r="Y9" s="19" t="n">
        <v>0.113322659427707</v>
      </c>
      <c r="Z9" s="19"/>
      <c r="AA9" s="19" t="n">
        <v>0.0705905526237361</v>
      </c>
      <c r="AB9" s="19" t="n">
        <v>0.0876142129570258</v>
      </c>
      <c r="AC9" s="19" t="n">
        <v>0.0734686396610603</v>
      </c>
      <c r="AD9" s="19" t="n">
        <v>0.124160818822035</v>
      </c>
      <c r="AE9" s="19"/>
      <c r="AF9" s="19" t="n">
        <v>0.0543894445469667</v>
      </c>
      <c r="AG9" s="19" t="n">
        <v>0.129413022476291</v>
      </c>
      <c r="AH9" s="19" t="n">
        <v>0.0282319208429113</v>
      </c>
      <c r="AI9" s="19" t="n">
        <v>0.0432048844311446</v>
      </c>
      <c r="AJ9" s="19" t="n">
        <v>0.0465306158107427</v>
      </c>
      <c r="AK9" s="19" t="n">
        <v>0.0867354359464803</v>
      </c>
      <c r="AL9" s="19" t="n">
        <v>0.0455837562285997</v>
      </c>
      <c r="AM9" s="19" t="n">
        <v>0</v>
      </c>
      <c r="AN9" s="19" t="n">
        <v>0.0731219526924787</v>
      </c>
      <c r="AO9" s="19" t="n">
        <v>0.0754699249595768</v>
      </c>
      <c r="AP9" s="19" t="n">
        <v>0.0241601316268259</v>
      </c>
      <c r="AQ9" s="19" t="n">
        <v>0.100552170375264</v>
      </c>
      <c r="AR9" s="19" t="n">
        <v>0</v>
      </c>
      <c r="AS9" s="19" t="n">
        <v>0</v>
      </c>
      <c r="AT9" s="19" t="n">
        <v>0</v>
      </c>
      <c r="AU9" s="19" t="n">
        <v>0</v>
      </c>
      <c r="AV9" s="19" t="n">
        <v>0</v>
      </c>
      <c r="AW9" s="19" t="n">
        <v>0</v>
      </c>
      <c r="AX9" s="19" t="n">
        <v>0.277914084528257</v>
      </c>
    </row>
    <row r="10">
      <c r="B10" s="20" t="s">
        <v>133</v>
      </c>
      <c r="C10" s="19" t="n">
        <v>0.165637914246036</v>
      </c>
      <c r="D10" s="19" t="n">
        <v>0.157366898876171</v>
      </c>
      <c r="E10" s="19" t="n">
        <v>0.108454278528234</v>
      </c>
      <c r="F10" s="19" t="n">
        <v>0.12640037560312</v>
      </c>
      <c r="G10" s="19" t="n">
        <v>0.177567709672862</v>
      </c>
      <c r="H10" s="19" t="n">
        <v>0.16191110900519</v>
      </c>
      <c r="I10" s="19" t="n">
        <v>0.242146850583806</v>
      </c>
      <c r="J10" s="19"/>
      <c r="K10" s="19" t="n">
        <v>0.178714528053938</v>
      </c>
      <c r="L10" s="19" t="n">
        <v>0.15304735618604</v>
      </c>
      <c r="M10" s="19"/>
      <c r="N10" s="19" t="n">
        <v>0.118588491450866</v>
      </c>
      <c r="O10" s="19" t="n">
        <v>0.156764457096039</v>
      </c>
      <c r="P10" s="19" t="n">
        <v>0.243722719436309</v>
      </c>
      <c r="Q10" s="19" t="n">
        <v>0.160600308548909</v>
      </c>
      <c r="R10" s="19" t="n">
        <v>0.150032843557257</v>
      </c>
      <c r="S10" s="19" t="n">
        <v>0.172370568357982</v>
      </c>
      <c r="T10" s="19" t="n">
        <v>0.177809895174417</v>
      </c>
      <c r="U10" s="19" t="n">
        <v>0.217171621508313</v>
      </c>
      <c r="V10" s="19" t="n">
        <v>0.205127742347112</v>
      </c>
      <c r="W10" s="19" t="n">
        <v>0.144730320789756</v>
      </c>
      <c r="X10" s="19" t="n">
        <v>0.147268075051053</v>
      </c>
      <c r="Y10" s="19" t="n">
        <v>0.0937353953473748</v>
      </c>
      <c r="Z10" s="19"/>
      <c r="AA10" s="19" t="n">
        <v>0.134750495712423</v>
      </c>
      <c r="AB10" s="19" t="n">
        <v>0.198205315849216</v>
      </c>
      <c r="AC10" s="19" t="n">
        <v>0.157686926408321</v>
      </c>
      <c r="AD10" s="19" t="n">
        <v>0.170442489368539</v>
      </c>
      <c r="AE10" s="19"/>
      <c r="AF10" s="19" t="n">
        <v>0.101689484316642</v>
      </c>
      <c r="AG10" s="19" t="n">
        <v>0.212342773179735</v>
      </c>
      <c r="AH10" s="19" t="n">
        <v>0.1569468362664</v>
      </c>
      <c r="AI10" s="19" t="n">
        <v>0.0959625818364072</v>
      </c>
      <c r="AJ10" s="19" t="n">
        <v>0.0991618509057065</v>
      </c>
      <c r="AK10" s="19" t="n">
        <v>0.0925467271371154</v>
      </c>
      <c r="AL10" s="19" t="n">
        <v>0.0925778140519307</v>
      </c>
      <c r="AM10" s="19" t="n">
        <v>0</v>
      </c>
      <c r="AN10" s="19" t="n">
        <v>0.136368012442633</v>
      </c>
      <c r="AO10" s="19" t="n">
        <v>0.228526831164439</v>
      </c>
      <c r="AP10" s="19" t="n">
        <v>0.160386488751302</v>
      </c>
      <c r="AQ10" s="19" t="n">
        <v>0.137733945074086</v>
      </c>
      <c r="AR10" s="19" t="n">
        <v>0.0944187737802553</v>
      </c>
      <c r="AS10" s="19" t="n">
        <v>0</v>
      </c>
      <c r="AT10" s="19" t="n">
        <v>0</v>
      </c>
      <c r="AU10" s="19" t="n">
        <v>0</v>
      </c>
      <c r="AV10" s="19" t="n">
        <v>0.21984154809506</v>
      </c>
      <c r="AW10" s="19" t="n">
        <v>0</v>
      </c>
      <c r="AX10" s="19" t="n">
        <v>0</v>
      </c>
    </row>
    <row r="11">
      <c r="B11" s="20" t="s">
        <v>134</v>
      </c>
      <c r="C11" s="19" t="n">
        <v>0.303439622199532</v>
      </c>
      <c r="D11" s="19" t="n">
        <v>0.259594586440559</v>
      </c>
      <c r="E11" s="19" t="n">
        <v>0.22183812915381</v>
      </c>
      <c r="F11" s="19" t="n">
        <v>0.263976484966232</v>
      </c>
      <c r="G11" s="19" t="n">
        <v>0.309134606957406</v>
      </c>
      <c r="H11" s="19" t="n">
        <v>0.35892500187816</v>
      </c>
      <c r="I11" s="19" t="n">
        <v>0.38878069161952</v>
      </c>
      <c r="J11" s="19"/>
      <c r="K11" s="19" t="n">
        <v>0.280166024957509</v>
      </c>
      <c r="L11" s="19" t="n">
        <v>0.326424175797765</v>
      </c>
      <c r="M11" s="19"/>
      <c r="N11" s="19" t="n">
        <v>0.256213478268199</v>
      </c>
      <c r="O11" s="19" t="n">
        <v>0.309967053374736</v>
      </c>
      <c r="P11" s="19" t="n">
        <v>0.320278056219906</v>
      </c>
      <c r="Q11" s="19" t="n">
        <v>0.363564289001116</v>
      </c>
      <c r="R11" s="19" t="n">
        <v>0.276424976729471</v>
      </c>
      <c r="S11" s="19" t="n">
        <v>0.319360878603949</v>
      </c>
      <c r="T11" s="19" t="n">
        <v>0.262246893444195</v>
      </c>
      <c r="U11" s="19" t="n">
        <v>0.331495191029243</v>
      </c>
      <c r="V11" s="19" t="n">
        <v>0.285540479541769</v>
      </c>
      <c r="W11" s="19" t="n">
        <v>0.347892807696549</v>
      </c>
      <c r="X11" s="19" t="n">
        <v>0.314115404788862</v>
      </c>
      <c r="Y11" s="19" t="n">
        <v>0.271479838241953</v>
      </c>
      <c r="Z11" s="19"/>
      <c r="AA11" s="19" t="n">
        <v>0.284775727934817</v>
      </c>
      <c r="AB11" s="19" t="n">
        <v>0.334953871073567</v>
      </c>
      <c r="AC11" s="19" t="n">
        <v>0.276568421499299</v>
      </c>
      <c r="AD11" s="19" t="n">
        <v>0.318342321524494</v>
      </c>
      <c r="AE11" s="19"/>
      <c r="AF11" s="19" t="n">
        <v>0.24864741936168</v>
      </c>
      <c r="AG11" s="19" t="n">
        <v>0.36513022069616</v>
      </c>
      <c r="AH11" s="19" t="n">
        <v>0.308096920475969</v>
      </c>
      <c r="AI11" s="19" t="n">
        <v>0.110166642670704</v>
      </c>
      <c r="AJ11" s="19" t="n">
        <v>0.284522326613681</v>
      </c>
      <c r="AK11" s="19" t="n">
        <v>0.156312015812767</v>
      </c>
      <c r="AL11" s="19" t="n">
        <v>0.245593203266685</v>
      </c>
      <c r="AM11" s="19" t="n">
        <v>0.534445761093102</v>
      </c>
      <c r="AN11" s="19" t="n">
        <v>0.233251338249943</v>
      </c>
      <c r="AO11" s="19" t="n">
        <v>0.270140044234889</v>
      </c>
      <c r="AP11" s="19" t="n">
        <v>0.161389856371956</v>
      </c>
      <c r="AQ11" s="19" t="n">
        <v>0.417562337771743</v>
      </c>
      <c r="AR11" s="19" t="n">
        <v>0.104566768874257</v>
      </c>
      <c r="AS11" s="19" t="n">
        <v>0.299275509743729</v>
      </c>
      <c r="AT11" s="19" t="n">
        <v>0.685198782701284</v>
      </c>
      <c r="AU11" s="19" t="n">
        <v>1</v>
      </c>
      <c r="AV11" s="19" t="n">
        <v>0</v>
      </c>
      <c r="AW11" s="19" t="n">
        <v>0</v>
      </c>
      <c r="AX11" s="19" t="n">
        <v>0</v>
      </c>
    </row>
    <row r="12">
      <c r="B12" s="20" t="s">
        <v>135</v>
      </c>
      <c r="C12" s="19" t="n">
        <v>0.303937406291405</v>
      </c>
      <c r="D12" s="19" t="n">
        <v>0.316281407650281</v>
      </c>
      <c r="E12" s="19" t="n">
        <v>0.361083112818586</v>
      </c>
      <c r="F12" s="19" t="n">
        <v>0.37369487883752</v>
      </c>
      <c r="G12" s="19" t="n">
        <v>0.30181048020646</v>
      </c>
      <c r="H12" s="19" t="n">
        <v>0.245813997654636</v>
      </c>
      <c r="I12" s="19" t="n">
        <v>0.233565611664255</v>
      </c>
      <c r="J12" s="19"/>
      <c r="K12" s="19" t="n">
        <v>0.299962354783438</v>
      </c>
      <c r="L12" s="19" t="n">
        <v>0.307142963788361</v>
      </c>
      <c r="M12" s="19"/>
      <c r="N12" s="19" t="n">
        <v>0.314405929020414</v>
      </c>
      <c r="O12" s="19" t="n">
        <v>0.347006060163446</v>
      </c>
      <c r="P12" s="19" t="n">
        <v>0.243297126066629</v>
      </c>
      <c r="Q12" s="19" t="n">
        <v>0.241759738444767</v>
      </c>
      <c r="R12" s="19" t="n">
        <v>0.377423061106099</v>
      </c>
      <c r="S12" s="19" t="n">
        <v>0.326488220894248</v>
      </c>
      <c r="T12" s="19" t="n">
        <v>0.289505375705568</v>
      </c>
      <c r="U12" s="19" t="n">
        <v>0.245482541968151</v>
      </c>
      <c r="V12" s="19" t="n">
        <v>0.266668565932275</v>
      </c>
      <c r="W12" s="19" t="n">
        <v>0.293137147268097</v>
      </c>
      <c r="X12" s="19" t="n">
        <v>0.331022496333826</v>
      </c>
      <c r="Y12" s="19" t="n">
        <v>0.418372392124275</v>
      </c>
      <c r="Z12" s="19"/>
      <c r="AA12" s="19" t="n">
        <v>0.346245138227291</v>
      </c>
      <c r="AB12" s="19" t="n">
        <v>0.265309249705643</v>
      </c>
      <c r="AC12" s="19" t="n">
        <v>0.357392205059944</v>
      </c>
      <c r="AD12" s="19" t="n">
        <v>0.253364081752433</v>
      </c>
      <c r="AE12" s="19"/>
      <c r="AF12" s="19" t="n">
        <v>0.358153642336007</v>
      </c>
      <c r="AG12" s="19" t="n">
        <v>0.254580195085827</v>
      </c>
      <c r="AH12" s="19" t="n">
        <v>0.354440258980224</v>
      </c>
      <c r="AI12" s="19" t="n">
        <v>0.337784371652033</v>
      </c>
      <c r="AJ12" s="19" t="n">
        <v>0.304232963312836</v>
      </c>
      <c r="AK12" s="19" t="n">
        <v>0.429468656756963</v>
      </c>
      <c r="AL12" s="19" t="n">
        <v>0.360856057963586</v>
      </c>
      <c r="AM12" s="19" t="n">
        <v>0</v>
      </c>
      <c r="AN12" s="19" t="n">
        <v>0.360969806463696</v>
      </c>
      <c r="AO12" s="19" t="n">
        <v>0.297766045652825</v>
      </c>
      <c r="AP12" s="19" t="n">
        <v>0.47090930852252</v>
      </c>
      <c r="AQ12" s="19" t="n">
        <v>0.222262976864077</v>
      </c>
      <c r="AR12" s="19" t="n">
        <v>0.801014457345488</v>
      </c>
      <c r="AS12" s="19" t="n">
        <v>0.424209328531174</v>
      </c>
      <c r="AT12" s="19" t="n">
        <v>0</v>
      </c>
      <c r="AU12" s="19" t="n">
        <v>0</v>
      </c>
      <c r="AV12" s="19" t="n">
        <v>0.620824482762103</v>
      </c>
      <c r="AW12" s="19" t="n">
        <v>0.676201345552395</v>
      </c>
      <c r="AX12" s="19" t="n">
        <v>0.259244151683178</v>
      </c>
    </row>
    <row r="13">
      <c r="B13" s="20" t="s">
        <v>136</v>
      </c>
      <c r="C13" s="19" t="n">
        <v>0.122917680516196</v>
      </c>
      <c r="D13" s="19" t="n">
        <v>0.176120015162873</v>
      </c>
      <c r="E13" s="19" t="n">
        <v>0.243693546355497</v>
      </c>
      <c r="F13" s="19" t="n">
        <v>0.154811398577544</v>
      </c>
      <c r="G13" s="19" t="n">
        <v>0.0924083712770405</v>
      </c>
      <c r="H13" s="19" t="n">
        <v>0.0499394288483196</v>
      </c>
      <c r="I13" s="19" t="n">
        <v>0.0375967555249171</v>
      </c>
      <c r="J13" s="19"/>
      <c r="K13" s="19" t="n">
        <v>0.131699932133414</v>
      </c>
      <c r="L13" s="19" t="n">
        <v>0.114473105738913</v>
      </c>
      <c r="M13" s="19"/>
      <c r="N13" s="19" t="n">
        <v>0.239572465821509</v>
      </c>
      <c r="O13" s="19" t="n">
        <v>0.0674615703207991</v>
      </c>
      <c r="P13" s="19" t="n">
        <v>0.0952623319243533</v>
      </c>
      <c r="Q13" s="19" t="n">
        <v>0.108222661145725</v>
      </c>
      <c r="R13" s="19" t="n">
        <v>0.103399053472494</v>
      </c>
      <c r="S13" s="19" t="n">
        <v>0.125113208404647</v>
      </c>
      <c r="T13" s="19" t="n">
        <v>0.148655600673709</v>
      </c>
      <c r="U13" s="19" t="n">
        <v>0.0799463132311823</v>
      </c>
      <c r="V13" s="19" t="n">
        <v>0.126093780209355</v>
      </c>
      <c r="W13" s="19" t="n">
        <v>0.0886374952064272</v>
      </c>
      <c r="X13" s="19" t="n">
        <v>0.0949373564199022</v>
      </c>
      <c r="Y13" s="19" t="n">
        <v>0.10308971485869</v>
      </c>
      <c r="Z13" s="19"/>
      <c r="AA13" s="19" t="n">
        <v>0.156612003289141</v>
      </c>
      <c r="AB13" s="19" t="n">
        <v>0.0971781355166764</v>
      </c>
      <c r="AC13" s="19" t="n">
        <v>0.122427017429411</v>
      </c>
      <c r="AD13" s="19" t="n">
        <v>0.113125737426631</v>
      </c>
      <c r="AE13" s="19"/>
      <c r="AF13" s="19" t="n">
        <v>0.230675088375293</v>
      </c>
      <c r="AG13" s="19" t="n">
        <v>0.0332401331883304</v>
      </c>
      <c r="AH13" s="19" t="n">
        <v>0.145335677597016</v>
      </c>
      <c r="AI13" s="19" t="n">
        <v>0.392481127360175</v>
      </c>
      <c r="AJ13" s="19" t="n">
        <v>0.13047994471136</v>
      </c>
      <c r="AK13" s="19" t="n">
        <v>0.218179377154816</v>
      </c>
      <c r="AL13" s="19" t="n">
        <v>0.225703083954568</v>
      </c>
      <c r="AM13" s="19" t="n">
        <v>0.465554238906898</v>
      </c>
      <c r="AN13" s="19" t="n">
        <v>0.181665108094846</v>
      </c>
      <c r="AO13" s="19" t="n">
        <v>0.108563540366249</v>
      </c>
      <c r="AP13" s="19" t="n">
        <v>0.183154214727395</v>
      </c>
      <c r="AQ13" s="19" t="n">
        <v>0.101927295434625</v>
      </c>
      <c r="AR13" s="19" t="n">
        <v>0</v>
      </c>
      <c r="AS13" s="19" t="n">
        <v>0.276515161725097</v>
      </c>
      <c r="AT13" s="19" t="n">
        <v>0.314801217298716</v>
      </c>
      <c r="AU13" s="19" t="n">
        <v>0</v>
      </c>
      <c r="AV13" s="19" t="n">
        <v>0.159333969142837</v>
      </c>
      <c r="AW13" s="19" t="n">
        <v>0.323798654447605</v>
      </c>
      <c r="AX13" s="19" t="n">
        <v>0.462841763788565</v>
      </c>
    </row>
    <row r="14">
      <c r="B14" s="20" t="s">
        <v>77</v>
      </c>
      <c r="C14" s="21" t="n">
        <v>0.0150621540611273</v>
      </c>
      <c r="D14" s="21" t="n">
        <v>0.0419840155824789</v>
      </c>
      <c r="E14" s="21" t="n">
        <v>0.0181819236320943</v>
      </c>
      <c r="F14" s="21" t="n">
        <v>0.0108935339983381</v>
      </c>
      <c r="G14" s="21" t="n">
        <v>0.00858681348541187</v>
      </c>
      <c r="H14" s="21" t="n">
        <v>0.016861574182215</v>
      </c>
      <c r="I14" s="21" t="n">
        <v>0.00220721739520432</v>
      </c>
      <c r="J14" s="21"/>
      <c r="K14" s="21" t="n">
        <v>0.0079252175465339</v>
      </c>
      <c r="L14" s="21" t="n">
        <v>0.022035360552565</v>
      </c>
      <c r="M14" s="21"/>
      <c r="N14" s="21" t="n">
        <v>0.0174560235413208</v>
      </c>
      <c r="O14" s="21" t="n">
        <v>0.0175555823703348</v>
      </c>
      <c r="P14" s="21" t="n">
        <v>0.00634148772388394</v>
      </c>
      <c r="Q14" s="21" t="n">
        <v>0.00541953730225642</v>
      </c>
      <c r="R14" s="21" t="n">
        <v>0.00552999453229111</v>
      </c>
      <c r="S14" s="21" t="n">
        <v>0.0104147302037915</v>
      </c>
      <c r="T14" s="21" t="n">
        <v>0.0230154339583535</v>
      </c>
      <c r="U14" s="21" t="n">
        <v>0.0101809311406672</v>
      </c>
      <c r="V14" s="21" t="n">
        <v>0.0285082477447002</v>
      </c>
      <c r="W14" s="21" t="n">
        <v>0.0172651770315919</v>
      </c>
      <c r="X14" s="21" t="n">
        <v>0.0214889748100825</v>
      </c>
      <c r="Y14" s="21" t="n">
        <v>0</v>
      </c>
      <c r="Z14" s="21"/>
      <c r="AA14" s="21" t="n">
        <v>0.00702608221259288</v>
      </c>
      <c r="AB14" s="21" t="n">
        <v>0.0167392148978725</v>
      </c>
      <c r="AC14" s="21" t="n">
        <v>0.0124567899419643</v>
      </c>
      <c r="AD14" s="21" t="n">
        <v>0.0205645511058688</v>
      </c>
      <c r="AE14" s="21"/>
      <c r="AF14" s="21" t="n">
        <v>0.00644492106341132</v>
      </c>
      <c r="AG14" s="21" t="n">
        <v>0.00529365537365653</v>
      </c>
      <c r="AH14" s="21" t="n">
        <v>0.00694838583747999</v>
      </c>
      <c r="AI14" s="21" t="n">
        <v>0.0204003920495359</v>
      </c>
      <c r="AJ14" s="21" t="n">
        <v>0.135072298645674</v>
      </c>
      <c r="AK14" s="21" t="n">
        <v>0.0167577871918579</v>
      </c>
      <c r="AL14" s="21" t="n">
        <v>0.0296860845346304</v>
      </c>
      <c r="AM14" s="21" t="n">
        <v>0</v>
      </c>
      <c r="AN14" s="21" t="n">
        <v>0.014623782056404</v>
      </c>
      <c r="AO14" s="21" t="n">
        <v>0.0195336136220219</v>
      </c>
      <c r="AP14" s="21" t="n">
        <v>0</v>
      </c>
      <c r="AQ14" s="21" t="n">
        <v>0.019961274480205</v>
      </c>
      <c r="AR14" s="21" t="n">
        <v>0</v>
      </c>
      <c r="AS14" s="21" t="n">
        <v>0</v>
      </c>
      <c r="AT14" s="21" t="n">
        <v>0</v>
      </c>
      <c r="AU14" s="21" t="n">
        <v>0</v>
      </c>
      <c r="AV14" s="21" t="n">
        <v>0</v>
      </c>
      <c r="AW14" s="21" t="n">
        <v>0</v>
      </c>
      <c r="AX14" s="21" t="n">
        <v>0</v>
      </c>
    </row>
    <row r="15">
      <c r="B15" s="18"/>
    </row>
    <row r="16">
      <c r="B16" t="s">
        <v>80</v>
      </c>
    </row>
    <row r="17">
      <c r="B17" t="s">
        <v>81</v>
      </c>
    </row>
    <row r="19">
      <c r="B19" s="9" t="str">
        <f>=HYPERLINK("#'Contents'!A1", "Return to Contents")</f>
      </c>
    </row>
  </sheetData>
  <mergeCells count="6">
    <mergeCell ref="D5:I5"/>
    <mergeCell ref="K5:L5"/>
    <mergeCell ref="N5:Y5"/>
    <mergeCell ref="AA5:AD5"/>
    <mergeCell ref="AF5:AX5"/>
    <mergeCell ref="D2:AU2"/>
  </mergeCells>
  <pageMargins left="0.7" right="0.7" top="0.75" bottom="0.75" header="0.3" footer="0.3"/>
  <pageSetup paperSize="9" orientation="portrait" horizontalDpi="300" verticalDpi="300" r:id="rId2"/>
  <drawing r:id="rId1"/>
</worksheet>
</file>

<file path=xl/worksheets/sheet3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10.71" hidden="0" customWidth="1"/>
    <col min="8" max="8" width="10.71" hidden="0" customWidth="1"/>
    <col min="9" max="9" width="10.71" hidden="0" customWidth="1"/>
    <col min="10" max="10" width="2.2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10.71" hidden="0" customWidth="1"/>
    <col min="19" max="19" width="10.71" hidden="0" customWidth="1"/>
    <col min="20" max="20" width="10.71" hidden="0" customWidth="1"/>
    <col min="21" max="21" width="10.71" hidden="0" customWidth="1"/>
    <col min="22" max="22" width="10.71" hidden="0" customWidth="1"/>
    <col min="23" max="23" width="10.71" hidden="0" customWidth="1"/>
    <col min="24" max="24" width="10.71" hidden="0" customWidth="1"/>
    <col min="25" max="25" width="10.71" hidden="0" customWidth="1"/>
    <col min="26" max="26" width="2.2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10.71" hidden="0" customWidth="1"/>
    <col min="34" max="34" width="10.71" hidden="0" customWidth="1"/>
    <col min="35" max="35" width="10.7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10.71" hidden="0" customWidth="1"/>
    <col min="44" max="44" width="10.71" hidden="0" customWidth="1"/>
    <col min="45" max="45" width="10.71" hidden="0" customWidth="1"/>
    <col min="46" max="46" width="10.71" hidden="0" customWidth="1"/>
    <col min="47" max="47" width="10.71" hidden="0" customWidth="1"/>
    <col min="48" max="48" width="10.71" hidden="0" customWidth="1"/>
    <col min="49" max="49" width="10.71" hidden="0" customWidth="1"/>
    <col min="50" max="50" width="10.71" hidden="0" customWidth="1"/>
    <col min="51" max="51" width="2.21" hidden="0" customWidth="1"/>
  </cols>
  <sheetData>
    <row r="2" ht="40" customHeight="1">
      <c r="D2" s="16" t="s">
        <v>173</v>
      </c>
    </row>
    <row r="5" ht="30" customHeight="1">
      <c r="B5" s="17"/>
      <c r="C5" s="17"/>
      <c r="D5" s="17" t="s">
        <v>62</v>
      </c>
      <c r="E5" s="17"/>
      <c r="F5" s="17"/>
      <c r="G5" s="17"/>
      <c r="H5" s="17"/>
      <c r="I5" s="17"/>
      <c r="J5" s="17"/>
      <c r="K5" s="17" t="s">
        <v>63</v>
      </c>
      <c r="L5" s="17"/>
      <c r="M5" s="17"/>
      <c r="N5" s="17" t="s">
        <v>64</v>
      </c>
      <c r="O5" s="17"/>
      <c r="P5" s="17"/>
      <c r="Q5" s="17"/>
      <c r="R5" s="17"/>
      <c r="S5" s="17"/>
      <c r="T5" s="17"/>
      <c r="U5" s="17"/>
      <c r="V5" s="17"/>
      <c r="W5" s="17"/>
      <c r="X5" s="17"/>
      <c r="Y5" s="17"/>
      <c r="Z5" s="17"/>
      <c r="AA5" s="17" t="s">
        <v>65</v>
      </c>
      <c r="AB5" s="17"/>
      <c r="AC5" s="17"/>
      <c r="AD5" s="17"/>
      <c r="AE5" s="17"/>
      <c r="AF5" s="17" t="s">
        <v>66</v>
      </c>
      <c r="AG5" s="17"/>
      <c r="AH5" s="17"/>
      <c r="AI5" s="17"/>
      <c r="AJ5" s="17"/>
      <c r="AK5" s="17"/>
      <c r="AL5" s="17"/>
      <c r="AM5" s="17"/>
      <c r="AN5" s="17"/>
      <c r="AO5" s="17"/>
      <c r="AP5" s="17"/>
      <c r="AQ5" s="17"/>
      <c r="AR5" s="17"/>
      <c r="AS5" s="17"/>
      <c r="AT5" s="17"/>
      <c r="AU5" s="17"/>
      <c r="AV5" s="17"/>
      <c r="AW5" s="17"/>
      <c r="AX5" s="17"/>
    </row>
    <row r="6">
      <c r="B6" t="s">
        <v>15</v>
      </c>
      <c r="C6" s="10" t="s">
        <v>16</v>
      </c>
      <c r="D6" s="13" t="s">
        <v>17</v>
      </c>
      <c r="E6" s="13" t="s">
        <v>18</v>
      </c>
      <c r="F6" s="13" t="s">
        <v>19</v>
      </c>
      <c r="G6" s="13" t="s">
        <v>20</v>
      </c>
      <c r="H6" s="13" t="s">
        <v>21</v>
      </c>
      <c r="I6" s="13" t="s">
        <v>22</v>
      </c>
      <c r="K6" s="13" t="s">
        <v>25</v>
      </c>
      <c r="L6" s="13" t="s">
        <v>26</v>
      </c>
      <c r="N6" s="13" t="s">
        <v>27</v>
      </c>
      <c r="O6" s="13" t="s">
        <v>28</v>
      </c>
      <c r="P6" s="13" t="s">
        <v>29</v>
      </c>
      <c r="Q6" s="13" t="s">
        <v>30</v>
      </c>
      <c r="R6" s="13" t="s">
        <v>31</v>
      </c>
      <c r="S6" s="13" t="s">
        <v>32</v>
      </c>
      <c r="T6" s="13" t="s">
        <v>33</v>
      </c>
      <c r="U6" s="13" t="s">
        <v>34</v>
      </c>
      <c r="V6" s="13" t="s">
        <v>35</v>
      </c>
      <c r="W6" s="13" t="s">
        <v>36</v>
      </c>
      <c r="X6" s="13" t="s">
        <v>37</v>
      </c>
      <c r="Y6" s="13" t="s">
        <v>38</v>
      </c>
      <c r="AA6" s="13" t="s">
        <v>39</v>
      </c>
      <c r="AB6" s="13" t="s">
        <v>40</v>
      </c>
      <c r="AC6" s="13" t="s">
        <v>41</v>
      </c>
      <c r="AD6" s="13" t="s">
        <v>42</v>
      </c>
      <c r="AF6" s="13" t="s">
        <v>43</v>
      </c>
      <c r="AG6" s="13" t="s">
        <v>44</v>
      </c>
      <c r="AH6" s="13" t="s">
        <v>45</v>
      </c>
      <c r="AI6" s="13" t="s">
        <v>46</v>
      </c>
      <c r="AJ6" s="13" t="s">
        <v>47</v>
      </c>
      <c r="AK6" s="13" t="s">
        <v>48</v>
      </c>
      <c r="AL6" s="13" t="s">
        <v>49</v>
      </c>
      <c r="AM6" s="13" t="s">
        <v>50</v>
      </c>
      <c r="AN6" s="13" t="s">
        <v>51</v>
      </c>
      <c r="AO6" s="13" t="s">
        <v>52</v>
      </c>
      <c r="AP6" s="13" t="s">
        <v>53</v>
      </c>
      <c r="AQ6" s="13" t="s">
        <v>54</v>
      </c>
      <c r="AR6" s="13" t="s">
        <v>55</v>
      </c>
      <c r="AS6" s="13" t="s">
        <v>56</v>
      </c>
      <c r="AT6" s="13" t="s">
        <v>57</v>
      </c>
      <c r="AU6" s="13" t="s">
        <v>58</v>
      </c>
      <c r="AV6" s="13" t="s">
        <v>59</v>
      </c>
      <c r="AW6" s="13" t="s">
        <v>60</v>
      </c>
      <c r="AX6" s="13" t="s">
        <v>61</v>
      </c>
    </row>
    <row r="7" ht="30" customHeight="1">
      <c r="B7" s="11" t="s">
        <v>23</v>
      </c>
      <c r="C7" s="11" t="n">
        <v>2053</v>
      </c>
      <c r="D7" s="11" t="n">
        <v>282</v>
      </c>
      <c r="E7" s="11" t="n">
        <v>347</v>
      </c>
      <c r="F7" s="11" t="n">
        <v>347</v>
      </c>
      <c r="G7" s="11" t="n">
        <v>347</v>
      </c>
      <c r="H7" s="11" t="n">
        <v>295</v>
      </c>
      <c r="I7" s="11" t="n">
        <v>435</v>
      </c>
      <c r="J7" s="11"/>
      <c r="K7" s="11" t="n">
        <v>1018</v>
      </c>
      <c r="L7" s="11" t="n">
        <v>1034</v>
      </c>
      <c r="M7" s="11"/>
      <c r="N7" s="11" t="n">
        <v>284</v>
      </c>
      <c r="O7" s="11" t="n">
        <v>278</v>
      </c>
      <c r="P7" s="11" t="n">
        <v>169</v>
      </c>
      <c r="Q7" s="11" t="n">
        <v>188</v>
      </c>
      <c r="R7" s="11" t="n">
        <v>160</v>
      </c>
      <c r="S7" s="11" t="n">
        <v>187</v>
      </c>
      <c r="T7" s="11" t="n">
        <v>166</v>
      </c>
      <c r="U7" s="11" t="n">
        <v>87</v>
      </c>
      <c r="V7" s="11" t="n">
        <v>211</v>
      </c>
      <c r="W7" s="11" t="n">
        <v>174</v>
      </c>
      <c r="X7" s="11" t="n">
        <v>98</v>
      </c>
      <c r="Y7" s="11" t="n">
        <v>51</v>
      </c>
      <c r="Z7" s="11"/>
      <c r="AA7" s="11" t="n">
        <v>570</v>
      </c>
      <c r="AB7" s="11" t="n">
        <v>547</v>
      </c>
      <c r="AC7" s="11" t="n">
        <v>406</v>
      </c>
      <c r="AD7" s="11" t="n">
        <v>517</v>
      </c>
      <c r="AE7" s="11"/>
      <c r="AF7" s="11" t="n">
        <v>148</v>
      </c>
      <c r="AG7" s="11" t="n">
        <v>872</v>
      </c>
      <c r="AH7" s="11" t="n">
        <v>132</v>
      </c>
      <c r="AI7" s="11" t="n">
        <v>108</v>
      </c>
      <c r="AJ7" s="11" t="n">
        <v>65</v>
      </c>
      <c r="AK7" s="11" t="n">
        <v>65</v>
      </c>
      <c r="AL7" s="11" t="n">
        <v>139</v>
      </c>
      <c r="AM7" s="11" t="n">
        <v>2</v>
      </c>
      <c r="AN7" s="11" t="n">
        <v>139</v>
      </c>
      <c r="AO7" s="11" t="n">
        <v>159</v>
      </c>
      <c r="AP7" s="11" t="n">
        <v>39</v>
      </c>
      <c r="AQ7" s="11" t="n">
        <v>148</v>
      </c>
      <c r="AR7" s="11" t="n">
        <v>10</v>
      </c>
      <c r="AS7" s="11" t="n">
        <v>10</v>
      </c>
      <c r="AT7" s="11" t="n">
        <v>3</v>
      </c>
      <c r="AU7" s="11" t="n">
        <v>2</v>
      </c>
      <c r="AV7" s="11" t="n">
        <v>5</v>
      </c>
      <c r="AW7" s="11" t="n">
        <v>3</v>
      </c>
      <c r="AX7" s="11" t="n">
        <v>4</v>
      </c>
    </row>
    <row r="8" ht="30" customHeight="1">
      <c r="B8" s="12" t="s">
        <v>24</v>
      </c>
      <c r="C8" s="12" t="n">
        <v>2053</v>
      </c>
      <c r="D8" s="12" t="n">
        <v>284</v>
      </c>
      <c r="E8" s="12" t="n">
        <v>350</v>
      </c>
      <c r="F8" s="12" t="n">
        <v>349</v>
      </c>
      <c r="G8" s="12" t="n">
        <v>350</v>
      </c>
      <c r="H8" s="12" t="n">
        <v>289</v>
      </c>
      <c r="I8" s="12" t="n">
        <v>431</v>
      </c>
      <c r="J8" s="12"/>
      <c r="K8" s="12" t="n">
        <v>1013</v>
      </c>
      <c r="L8" s="12" t="n">
        <v>1039</v>
      </c>
      <c r="M8" s="12"/>
      <c r="N8" s="12" t="n">
        <v>287</v>
      </c>
      <c r="O8" s="12" t="n">
        <v>267</v>
      </c>
      <c r="P8" s="12" t="n">
        <v>164</v>
      </c>
      <c r="Q8" s="12" t="n">
        <v>185</v>
      </c>
      <c r="R8" s="12" t="n">
        <v>144</v>
      </c>
      <c r="S8" s="12" t="n">
        <v>185</v>
      </c>
      <c r="T8" s="12" t="n">
        <v>164</v>
      </c>
      <c r="U8" s="12" t="n">
        <v>82</v>
      </c>
      <c r="V8" s="12" t="n">
        <v>226</v>
      </c>
      <c r="W8" s="12" t="n">
        <v>185</v>
      </c>
      <c r="X8" s="12" t="n">
        <v>103</v>
      </c>
      <c r="Y8" s="12" t="n">
        <v>61</v>
      </c>
      <c r="Z8" s="12"/>
      <c r="AA8" s="12" t="n">
        <v>551</v>
      </c>
      <c r="AB8" s="12" t="n">
        <v>530</v>
      </c>
      <c r="AC8" s="12" t="n">
        <v>449</v>
      </c>
      <c r="AD8" s="12" t="n">
        <v>510</v>
      </c>
      <c r="AE8" s="12"/>
      <c r="AF8" s="12" t="n">
        <v>150</v>
      </c>
      <c r="AG8" s="12" t="n">
        <v>866</v>
      </c>
      <c r="AH8" s="12" t="n">
        <v>133</v>
      </c>
      <c r="AI8" s="12" t="n">
        <v>107</v>
      </c>
      <c r="AJ8" s="12" t="n">
        <v>66</v>
      </c>
      <c r="AK8" s="12" t="n">
        <v>64</v>
      </c>
      <c r="AL8" s="12" t="n">
        <v>140</v>
      </c>
      <c r="AM8" s="12" t="n">
        <v>2</v>
      </c>
      <c r="AN8" s="12" t="n">
        <v>140</v>
      </c>
      <c r="AO8" s="12" t="n">
        <v>160</v>
      </c>
      <c r="AP8" s="12" t="n">
        <v>39</v>
      </c>
      <c r="AQ8" s="12" t="n">
        <v>149</v>
      </c>
      <c r="AR8" s="12" t="n">
        <v>10</v>
      </c>
      <c r="AS8" s="12" t="n">
        <v>11</v>
      </c>
      <c r="AT8" s="12" t="n">
        <v>3</v>
      </c>
      <c r="AU8" s="12" t="n">
        <v>2</v>
      </c>
      <c r="AV8" s="12" t="n">
        <v>5</v>
      </c>
      <c r="AW8" s="12" t="n">
        <v>3</v>
      </c>
      <c r="AX8" s="12" t="n">
        <v>3</v>
      </c>
    </row>
    <row r="9">
      <c r="B9" s="20" t="s">
        <v>166</v>
      </c>
      <c r="C9" s="19" t="n">
        <v>0.116694719733767</v>
      </c>
      <c r="D9" s="19" t="n">
        <v>0.0271123857689055</v>
      </c>
      <c r="E9" s="19" t="n">
        <v>0.0230570735528985</v>
      </c>
      <c r="F9" s="19" t="n">
        <v>0.0453720126936286</v>
      </c>
      <c r="G9" s="19" t="n">
        <v>0.111527409008599</v>
      </c>
      <c r="H9" s="19" t="n">
        <v>0.197837570537458</v>
      </c>
      <c r="I9" s="19" t="n">
        <v>0.259395644274474</v>
      </c>
      <c r="J9" s="19"/>
      <c r="K9" s="19" t="n">
        <v>0.0784052936652297</v>
      </c>
      <c r="L9" s="19" t="n">
        <v>0.154140294293582</v>
      </c>
      <c r="M9" s="19"/>
      <c r="N9" s="19" t="n">
        <v>0.0531475314739967</v>
      </c>
      <c r="O9" s="19" t="n">
        <v>0.140667581352742</v>
      </c>
      <c r="P9" s="19" t="n">
        <v>0.116856774238243</v>
      </c>
      <c r="Q9" s="19" t="n">
        <v>0.154254807188644</v>
      </c>
      <c r="R9" s="19" t="n">
        <v>0.119904435918182</v>
      </c>
      <c r="S9" s="19" t="n">
        <v>0.0578835774686888</v>
      </c>
      <c r="T9" s="19" t="n">
        <v>0.190805145371562</v>
      </c>
      <c r="U9" s="19" t="n">
        <v>0.152190728467591</v>
      </c>
      <c r="V9" s="19" t="n">
        <v>0.119264053646965</v>
      </c>
      <c r="W9" s="19" t="n">
        <v>0.135965607472681</v>
      </c>
      <c r="X9" s="19" t="n">
        <v>0.0890807005489942</v>
      </c>
      <c r="Y9" s="19" t="n">
        <v>0.0989064040979725</v>
      </c>
      <c r="Z9" s="19"/>
      <c r="AA9" s="19" t="n">
        <v>0.076922027162099</v>
      </c>
      <c r="AB9" s="19" t="n">
        <v>0.137832253047145</v>
      </c>
      <c r="AC9" s="19" t="n">
        <v>0.106241493622036</v>
      </c>
      <c r="AD9" s="19" t="n">
        <v>0.145707792501588</v>
      </c>
      <c r="AE9" s="19"/>
      <c r="AF9" s="19" t="n">
        <v>0.0291574984364311</v>
      </c>
      <c r="AG9" s="19" t="n">
        <v>0.216795005188208</v>
      </c>
      <c r="AH9" s="19" t="n">
        <v>0.0587067814028837</v>
      </c>
      <c r="AI9" s="19" t="n">
        <v>0</v>
      </c>
      <c r="AJ9" s="19" t="n">
        <v>0.0848506877812605</v>
      </c>
      <c r="AK9" s="19" t="n">
        <v>0.0408014150887967</v>
      </c>
      <c r="AL9" s="19" t="n">
        <v>0.0232152965054908</v>
      </c>
      <c r="AM9" s="19" t="n">
        <v>0</v>
      </c>
      <c r="AN9" s="19" t="n">
        <v>0.043467633821259</v>
      </c>
      <c r="AO9" s="19" t="n">
        <v>0.0313029159230304</v>
      </c>
      <c r="AP9" s="19" t="n">
        <v>0.0241601316268259</v>
      </c>
      <c r="AQ9" s="19" t="n">
        <v>0.100971053094529</v>
      </c>
      <c r="AR9" s="19" t="n">
        <v>0.122057392965152</v>
      </c>
      <c r="AS9" s="19" t="n">
        <v>0</v>
      </c>
      <c r="AT9" s="19" t="n">
        <v>0</v>
      </c>
      <c r="AU9" s="19" t="n">
        <v>0</v>
      </c>
      <c r="AV9" s="19" t="n">
        <v>0</v>
      </c>
      <c r="AW9" s="19" t="n">
        <v>0</v>
      </c>
      <c r="AX9" s="19" t="n">
        <v>0</v>
      </c>
    </row>
    <row r="10">
      <c r="B10" s="20" t="s">
        <v>167</v>
      </c>
      <c r="C10" s="19" t="n">
        <v>0.0959254451715558</v>
      </c>
      <c r="D10" s="19" t="n">
        <v>0.0261036456275463</v>
      </c>
      <c r="E10" s="19" t="n">
        <v>0.0298444537643142</v>
      </c>
      <c r="F10" s="19" t="n">
        <v>0.0560411458214894</v>
      </c>
      <c r="G10" s="19" t="n">
        <v>0.0824456867595558</v>
      </c>
      <c r="H10" s="19" t="n">
        <v>0.16136518412679</v>
      </c>
      <c r="I10" s="19" t="n">
        <v>0.195023486925012</v>
      </c>
      <c r="J10" s="19"/>
      <c r="K10" s="19" t="n">
        <v>0.0860064479203649</v>
      </c>
      <c r="L10" s="19" t="n">
        <v>0.105689096617036</v>
      </c>
      <c r="M10" s="19"/>
      <c r="N10" s="19" t="n">
        <v>0.0327113956105291</v>
      </c>
      <c r="O10" s="19" t="n">
        <v>0.126805546445875</v>
      </c>
      <c r="P10" s="19" t="n">
        <v>0.0981381572236934</v>
      </c>
      <c r="Q10" s="19" t="n">
        <v>0.13206031978415</v>
      </c>
      <c r="R10" s="19" t="n">
        <v>0.0869472863626546</v>
      </c>
      <c r="S10" s="19" t="n">
        <v>0.100810805132827</v>
      </c>
      <c r="T10" s="19" t="n">
        <v>0.0792860230010436</v>
      </c>
      <c r="U10" s="19" t="n">
        <v>0.137144838251259</v>
      </c>
      <c r="V10" s="19" t="n">
        <v>0.0839108834825871</v>
      </c>
      <c r="W10" s="19" t="n">
        <v>0.118458561271826</v>
      </c>
      <c r="X10" s="19" t="n">
        <v>0.131362109669928</v>
      </c>
      <c r="Y10" s="19" t="n">
        <v>0.0547277933995752</v>
      </c>
      <c r="Z10" s="19"/>
      <c r="AA10" s="19" t="n">
        <v>0.0844973369537478</v>
      </c>
      <c r="AB10" s="19" t="n">
        <v>0.123758361086521</v>
      </c>
      <c r="AC10" s="19" t="n">
        <v>0.0585773218513235</v>
      </c>
      <c r="AD10" s="19" t="n">
        <v>0.110643247336834</v>
      </c>
      <c r="AE10" s="19"/>
      <c r="AF10" s="19" t="n">
        <v>0.0561306544049106</v>
      </c>
      <c r="AG10" s="19" t="n">
        <v>0.165912098419997</v>
      </c>
      <c r="AH10" s="19" t="n">
        <v>0.0675763994532651</v>
      </c>
      <c r="AI10" s="19" t="n">
        <v>0.00905877159892412</v>
      </c>
      <c r="AJ10" s="19" t="n">
        <v>0.0329556156671329</v>
      </c>
      <c r="AK10" s="19" t="n">
        <v>0.0445324642476882</v>
      </c>
      <c r="AL10" s="19" t="n">
        <v>0.00790453850586455</v>
      </c>
      <c r="AM10" s="19" t="n">
        <v>0</v>
      </c>
      <c r="AN10" s="19" t="n">
        <v>0.0499822680407758</v>
      </c>
      <c r="AO10" s="19" t="n">
        <v>0.0386712915229518</v>
      </c>
      <c r="AP10" s="19" t="n">
        <v>0</v>
      </c>
      <c r="AQ10" s="19" t="n">
        <v>0.104949232349088</v>
      </c>
      <c r="AR10" s="19" t="n">
        <v>0</v>
      </c>
      <c r="AS10" s="19" t="n">
        <v>0</v>
      </c>
      <c r="AT10" s="19" t="n">
        <v>0</v>
      </c>
      <c r="AU10" s="19" t="n">
        <v>0</v>
      </c>
      <c r="AV10" s="19" t="n">
        <v>0</v>
      </c>
      <c r="AW10" s="19" t="n">
        <v>0</v>
      </c>
      <c r="AX10" s="19" t="n">
        <v>0</v>
      </c>
    </row>
    <row r="11">
      <c r="B11" s="20" t="s">
        <v>168</v>
      </c>
      <c r="C11" s="19" t="n">
        <v>0.111961762423372</v>
      </c>
      <c r="D11" s="19" t="n">
        <v>0.0925250352794146</v>
      </c>
      <c r="E11" s="19" t="n">
        <v>0.102529505448091</v>
      </c>
      <c r="F11" s="19" t="n">
        <v>0.0721379378098418</v>
      </c>
      <c r="G11" s="19" t="n">
        <v>0.119397768004986</v>
      </c>
      <c r="H11" s="19" t="n">
        <v>0.130269963062032</v>
      </c>
      <c r="I11" s="19" t="n">
        <v>0.146383018372008</v>
      </c>
      <c r="J11" s="19"/>
      <c r="K11" s="19" t="n">
        <v>0.106813319671754</v>
      </c>
      <c r="L11" s="19" t="n">
        <v>0.117089437012264</v>
      </c>
      <c r="M11" s="19"/>
      <c r="N11" s="19" t="n">
        <v>0.0625734864905821</v>
      </c>
      <c r="O11" s="19" t="n">
        <v>0.130596119538286</v>
      </c>
      <c r="P11" s="19" t="n">
        <v>0.164055029727227</v>
      </c>
      <c r="Q11" s="19" t="n">
        <v>0.0760553853811812</v>
      </c>
      <c r="R11" s="19" t="n">
        <v>0.131836861449413</v>
      </c>
      <c r="S11" s="19" t="n">
        <v>0.104200162700362</v>
      </c>
      <c r="T11" s="19" t="n">
        <v>0.0973954786922727</v>
      </c>
      <c r="U11" s="19" t="n">
        <v>0.105001011147643</v>
      </c>
      <c r="V11" s="19" t="n">
        <v>0.104911436373872</v>
      </c>
      <c r="W11" s="19" t="n">
        <v>0.132615404231541</v>
      </c>
      <c r="X11" s="19" t="n">
        <v>0.186750058782289</v>
      </c>
      <c r="Y11" s="19" t="n">
        <v>0.0939836498513354</v>
      </c>
      <c r="Z11" s="19"/>
      <c r="AA11" s="19" t="n">
        <v>0.110636573432046</v>
      </c>
      <c r="AB11" s="19" t="n">
        <v>0.10927903206708</v>
      </c>
      <c r="AC11" s="19" t="n">
        <v>0.132240697433861</v>
      </c>
      <c r="AD11" s="19" t="n">
        <v>0.0992829589801622</v>
      </c>
      <c r="AE11" s="19"/>
      <c r="AF11" s="19" t="n">
        <v>0.0852218688885713</v>
      </c>
      <c r="AG11" s="19" t="n">
        <v>0.14639231012264</v>
      </c>
      <c r="AH11" s="19" t="n">
        <v>0.11445938039715</v>
      </c>
      <c r="AI11" s="19" t="n">
        <v>0.0474258218981268</v>
      </c>
      <c r="AJ11" s="19" t="n">
        <v>0.150082035256269</v>
      </c>
      <c r="AK11" s="19" t="n">
        <v>0.0489906853733711</v>
      </c>
      <c r="AL11" s="19" t="n">
        <v>0.0906358946182644</v>
      </c>
      <c r="AM11" s="19" t="n">
        <v>0</v>
      </c>
      <c r="AN11" s="19" t="n">
        <v>0.0435137409202627</v>
      </c>
      <c r="AO11" s="19" t="n">
        <v>0.137044074536655</v>
      </c>
      <c r="AP11" s="19" t="n">
        <v>0.0264928042198323</v>
      </c>
      <c r="AQ11" s="19" t="n">
        <v>0.0895740243030789</v>
      </c>
      <c r="AR11" s="19" t="n">
        <v>0.0902426648588534</v>
      </c>
      <c r="AS11" s="19" t="n">
        <v>0.102765527420802</v>
      </c>
      <c r="AT11" s="19" t="n">
        <v>0</v>
      </c>
      <c r="AU11" s="19" t="n">
        <v>0</v>
      </c>
      <c r="AV11" s="19" t="n">
        <v>0</v>
      </c>
      <c r="AW11" s="19" t="n">
        <v>0</v>
      </c>
      <c r="AX11" s="19" t="n">
        <v>0</v>
      </c>
    </row>
    <row r="12">
      <c r="B12" s="20" t="s">
        <v>169</v>
      </c>
      <c r="C12" s="19" t="n">
        <v>0.239382221606777</v>
      </c>
      <c r="D12" s="19" t="n">
        <v>0.215204663923911</v>
      </c>
      <c r="E12" s="19" t="n">
        <v>0.269035192982638</v>
      </c>
      <c r="F12" s="19" t="n">
        <v>0.293592794053579</v>
      </c>
      <c r="G12" s="19" t="n">
        <v>0.251918776235592</v>
      </c>
      <c r="H12" s="19" t="n">
        <v>0.238314922372511</v>
      </c>
      <c r="I12" s="19" t="n">
        <v>0.177848259161249</v>
      </c>
      <c r="J12" s="19"/>
      <c r="K12" s="19" t="n">
        <v>0.218663248812416</v>
      </c>
      <c r="L12" s="19" t="n">
        <v>0.259814268730838</v>
      </c>
      <c r="M12" s="19"/>
      <c r="N12" s="19" t="n">
        <v>0.277392008842866</v>
      </c>
      <c r="O12" s="19" t="n">
        <v>0.206153172984359</v>
      </c>
      <c r="P12" s="19" t="n">
        <v>0.258343196083056</v>
      </c>
      <c r="Q12" s="19" t="n">
        <v>0.239465916212804</v>
      </c>
      <c r="R12" s="19" t="n">
        <v>0.216278092881411</v>
      </c>
      <c r="S12" s="19" t="n">
        <v>0.270996942721547</v>
      </c>
      <c r="T12" s="19" t="n">
        <v>0.229282670370779</v>
      </c>
      <c r="U12" s="19" t="n">
        <v>0.195281339386479</v>
      </c>
      <c r="V12" s="19" t="n">
        <v>0.220199083632943</v>
      </c>
      <c r="W12" s="19" t="n">
        <v>0.234524060601306</v>
      </c>
      <c r="X12" s="19" t="n">
        <v>0.278778355163817</v>
      </c>
      <c r="Y12" s="19" t="n">
        <v>0.219120942592777</v>
      </c>
      <c r="Z12" s="19"/>
      <c r="AA12" s="19" t="n">
        <v>0.192539647131353</v>
      </c>
      <c r="AB12" s="19" t="n">
        <v>0.253916028313598</v>
      </c>
      <c r="AC12" s="19" t="n">
        <v>0.235774790766081</v>
      </c>
      <c r="AD12" s="19" t="n">
        <v>0.278324092208408</v>
      </c>
      <c r="AE12" s="19"/>
      <c r="AF12" s="19" t="n">
        <v>0.280452765057882</v>
      </c>
      <c r="AG12" s="19" t="n">
        <v>0.219208671166926</v>
      </c>
      <c r="AH12" s="19" t="n">
        <v>0.286256235888418</v>
      </c>
      <c r="AI12" s="19" t="n">
        <v>0.177549269565691</v>
      </c>
      <c r="AJ12" s="19" t="n">
        <v>0.322321952487661</v>
      </c>
      <c r="AK12" s="19" t="n">
        <v>0.147437934841514</v>
      </c>
      <c r="AL12" s="19" t="n">
        <v>0.211455709584622</v>
      </c>
      <c r="AM12" s="19" t="n">
        <v>1</v>
      </c>
      <c r="AN12" s="19" t="n">
        <v>0.222649805964756</v>
      </c>
      <c r="AO12" s="19" t="n">
        <v>0.287930666847275</v>
      </c>
      <c r="AP12" s="19" t="n">
        <v>0.130016514739338</v>
      </c>
      <c r="AQ12" s="19" t="n">
        <v>0.340372807787415</v>
      </c>
      <c r="AR12" s="19" t="n">
        <v>0.291218780411146</v>
      </c>
      <c r="AS12" s="19" t="n">
        <v>0.203840363318172</v>
      </c>
      <c r="AT12" s="19" t="n">
        <v>0</v>
      </c>
      <c r="AU12" s="19" t="n">
        <v>0.504380017574563</v>
      </c>
      <c r="AV12" s="19" t="n">
        <v>0.21984154809506</v>
      </c>
      <c r="AW12" s="19" t="n">
        <v>0</v>
      </c>
      <c r="AX12" s="19" t="n">
        <v>0</v>
      </c>
    </row>
    <row r="13">
      <c r="B13" s="20" t="s">
        <v>170</v>
      </c>
      <c r="C13" s="19" t="n">
        <v>0.218297030001853</v>
      </c>
      <c r="D13" s="19" t="n">
        <v>0.34301121950779</v>
      </c>
      <c r="E13" s="19" t="n">
        <v>0.226114634501879</v>
      </c>
      <c r="F13" s="19" t="n">
        <v>0.231845596396732</v>
      </c>
      <c r="G13" s="19" t="n">
        <v>0.205476326348722</v>
      </c>
      <c r="H13" s="19" t="n">
        <v>0.176592528620589</v>
      </c>
      <c r="I13" s="19" t="n">
        <v>0.157125389685205</v>
      </c>
      <c r="J13" s="19"/>
      <c r="K13" s="19" t="n">
        <v>0.235812478161805</v>
      </c>
      <c r="L13" s="19" t="n">
        <v>0.200466315821168</v>
      </c>
      <c r="M13" s="19"/>
      <c r="N13" s="19" t="n">
        <v>0.239116359953517</v>
      </c>
      <c r="O13" s="19" t="n">
        <v>0.245846730538132</v>
      </c>
      <c r="P13" s="19" t="n">
        <v>0.204709533286688</v>
      </c>
      <c r="Q13" s="19" t="n">
        <v>0.200875168001917</v>
      </c>
      <c r="R13" s="19" t="n">
        <v>0.244986520164497</v>
      </c>
      <c r="S13" s="19" t="n">
        <v>0.217231848701147</v>
      </c>
      <c r="T13" s="19" t="n">
        <v>0.166106316288864</v>
      </c>
      <c r="U13" s="19" t="n">
        <v>0.220272756502115</v>
      </c>
      <c r="V13" s="19" t="n">
        <v>0.263591503505218</v>
      </c>
      <c r="W13" s="19" t="n">
        <v>0.183465191716291</v>
      </c>
      <c r="X13" s="19" t="n">
        <v>0.129464045301261</v>
      </c>
      <c r="Y13" s="19" t="n">
        <v>0.254833398705043</v>
      </c>
      <c r="Z13" s="19"/>
      <c r="AA13" s="19" t="n">
        <v>0.239351746815492</v>
      </c>
      <c r="AB13" s="19" t="n">
        <v>0.236021235157648</v>
      </c>
      <c r="AC13" s="19" t="n">
        <v>0.21292882949188</v>
      </c>
      <c r="AD13" s="19" t="n">
        <v>0.185549685515799</v>
      </c>
      <c r="AE13" s="19"/>
      <c r="AF13" s="19" t="n">
        <v>0.237330516900204</v>
      </c>
      <c r="AG13" s="19" t="n">
        <v>0.168598331199827</v>
      </c>
      <c r="AH13" s="19" t="n">
        <v>0.250869585116643</v>
      </c>
      <c r="AI13" s="19" t="n">
        <v>0.240179594356313</v>
      </c>
      <c r="AJ13" s="19" t="n">
        <v>0.227102831885928</v>
      </c>
      <c r="AK13" s="19" t="n">
        <v>0.236894571975844</v>
      </c>
      <c r="AL13" s="19" t="n">
        <v>0.310935620883165</v>
      </c>
      <c r="AM13" s="19" t="n">
        <v>0</v>
      </c>
      <c r="AN13" s="19" t="n">
        <v>0.25710664078079</v>
      </c>
      <c r="AO13" s="19" t="n">
        <v>0.289656112345872</v>
      </c>
      <c r="AP13" s="19" t="n">
        <v>0.350960544706142</v>
      </c>
      <c r="AQ13" s="19" t="n">
        <v>0.185661790233739</v>
      </c>
      <c r="AR13" s="19" t="n">
        <v>0.298373566042285</v>
      </c>
      <c r="AS13" s="19" t="n">
        <v>0.214545200331629</v>
      </c>
      <c r="AT13" s="19" t="n">
        <v>0.703903809366742</v>
      </c>
      <c r="AU13" s="19" t="n">
        <v>0</v>
      </c>
      <c r="AV13" s="19" t="n">
        <v>0</v>
      </c>
      <c r="AW13" s="19" t="n">
        <v>0.618526042532819</v>
      </c>
      <c r="AX13" s="19" t="n">
        <v>0.277914084528257</v>
      </c>
    </row>
    <row r="14">
      <c r="B14" s="20" t="s">
        <v>171</v>
      </c>
      <c r="C14" s="19" t="n">
        <v>0.134874300599648</v>
      </c>
      <c r="D14" s="19" t="n">
        <v>0.189171691684946</v>
      </c>
      <c r="E14" s="19" t="n">
        <v>0.188412840147443</v>
      </c>
      <c r="F14" s="19" t="n">
        <v>0.166104181414306</v>
      </c>
      <c r="G14" s="19" t="n">
        <v>0.150266199345046</v>
      </c>
      <c r="H14" s="19" t="n">
        <v>0.0719606128235921</v>
      </c>
      <c r="I14" s="19" t="n">
        <v>0.0599659188116131</v>
      </c>
      <c r="J14" s="19"/>
      <c r="K14" s="19" t="n">
        <v>0.179553237769439</v>
      </c>
      <c r="L14" s="19" t="n">
        <v>0.0914410127047806</v>
      </c>
      <c r="M14" s="19"/>
      <c r="N14" s="19" t="n">
        <v>0.181882534334498</v>
      </c>
      <c r="O14" s="19" t="n">
        <v>0.115265319563391</v>
      </c>
      <c r="P14" s="19" t="n">
        <v>0.0887924357310164</v>
      </c>
      <c r="Q14" s="19" t="n">
        <v>0.140956341657433</v>
      </c>
      <c r="R14" s="19" t="n">
        <v>0.10955066475572</v>
      </c>
      <c r="S14" s="19" t="n">
        <v>0.156919022068093</v>
      </c>
      <c r="T14" s="19" t="n">
        <v>0.155393152680735</v>
      </c>
      <c r="U14" s="19" t="n">
        <v>0.117354209177464</v>
      </c>
      <c r="V14" s="19" t="n">
        <v>0.126357556033638</v>
      </c>
      <c r="W14" s="19" t="n">
        <v>0.119098137672895</v>
      </c>
      <c r="X14" s="19" t="n">
        <v>0.123293018725567</v>
      </c>
      <c r="Y14" s="19" t="n">
        <v>0.165203645349047</v>
      </c>
      <c r="Z14" s="19"/>
      <c r="AA14" s="19" t="n">
        <v>0.177271156142252</v>
      </c>
      <c r="AB14" s="19" t="n">
        <v>0.0990491002342441</v>
      </c>
      <c r="AC14" s="19" t="n">
        <v>0.160390518142074</v>
      </c>
      <c r="AD14" s="19" t="n">
        <v>0.105373900501704</v>
      </c>
      <c r="AE14" s="19"/>
      <c r="AF14" s="19" t="n">
        <v>0.197947261556468</v>
      </c>
      <c r="AG14" s="19" t="n">
        <v>0.0634979146829476</v>
      </c>
      <c r="AH14" s="19" t="n">
        <v>0.147165070879098</v>
      </c>
      <c r="AI14" s="19" t="n">
        <v>0.289455381034645</v>
      </c>
      <c r="AJ14" s="19" t="n">
        <v>0.0815963035939658</v>
      </c>
      <c r="AK14" s="19" t="n">
        <v>0.289730614306011</v>
      </c>
      <c r="AL14" s="19" t="n">
        <v>0.205968699036673</v>
      </c>
      <c r="AM14" s="19" t="n">
        <v>0</v>
      </c>
      <c r="AN14" s="19" t="n">
        <v>0.214759161851403</v>
      </c>
      <c r="AO14" s="19" t="n">
        <v>0.113486425994395</v>
      </c>
      <c r="AP14" s="19" t="n">
        <v>0.265815290402981</v>
      </c>
      <c r="AQ14" s="19" t="n">
        <v>0.124039977956919</v>
      </c>
      <c r="AR14" s="19" t="n">
        <v>0</v>
      </c>
      <c r="AS14" s="19" t="n">
        <v>0.383120856969201</v>
      </c>
      <c r="AT14" s="19" t="n">
        <v>0.296096190633258</v>
      </c>
      <c r="AU14" s="19" t="n">
        <v>0.495619982425437</v>
      </c>
      <c r="AV14" s="19" t="n">
        <v>0.551925736210734</v>
      </c>
      <c r="AW14" s="19" t="n">
        <v>0.381473957467181</v>
      </c>
      <c r="AX14" s="19" t="n">
        <v>0.501537184071583</v>
      </c>
    </row>
    <row r="15">
      <c r="B15" s="20" t="s">
        <v>172</v>
      </c>
      <c r="C15" s="19" t="n">
        <v>0.0791864983360273</v>
      </c>
      <c r="D15" s="19" t="n">
        <v>0.096355261625045</v>
      </c>
      <c r="E15" s="19" t="n">
        <v>0.155453843065717</v>
      </c>
      <c r="F15" s="19" t="n">
        <v>0.134906331810423</v>
      </c>
      <c r="G15" s="19" t="n">
        <v>0.0789678342974994</v>
      </c>
      <c r="H15" s="19" t="n">
        <v>0.0179498162575716</v>
      </c>
      <c r="I15" s="19" t="n">
        <v>0.00200696232029558</v>
      </c>
      <c r="J15" s="19"/>
      <c r="K15" s="19" t="n">
        <v>0.0909966814250293</v>
      </c>
      <c r="L15" s="19" t="n">
        <v>0.0677475017914612</v>
      </c>
      <c r="M15" s="19"/>
      <c r="N15" s="19" t="n">
        <v>0.149178480389865</v>
      </c>
      <c r="O15" s="19" t="n">
        <v>0.0244098450616972</v>
      </c>
      <c r="P15" s="19" t="n">
        <v>0.0691048737100769</v>
      </c>
      <c r="Q15" s="19" t="n">
        <v>0.056332061773871</v>
      </c>
      <c r="R15" s="19" t="n">
        <v>0.0849661439358314</v>
      </c>
      <c r="S15" s="19" t="n">
        <v>0.086714752239607</v>
      </c>
      <c r="T15" s="19" t="n">
        <v>0.0766159162754868</v>
      </c>
      <c r="U15" s="19" t="n">
        <v>0.0727551170674491</v>
      </c>
      <c r="V15" s="19" t="n">
        <v>0.0770750506996244</v>
      </c>
      <c r="W15" s="19" t="n">
        <v>0.0758730370334598</v>
      </c>
      <c r="X15" s="19" t="n">
        <v>0.061271711808144</v>
      </c>
      <c r="Y15" s="19" t="n">
        <v>0.11322416600425</v>
      </c>
      <c r="Z15" s="19"/>
      <c r="AA15" s="19" t="n">
        <v>0.117258800798512</v>
      </c>
      <c r="AB15" s="19" t="n">
        <v>0.0365655635757587</v>
      </c>
      <c r="AC15" s="19" t="n">
        <v>0.0912906453180664</v>
      </c>
      <c r="AD15" s="19" t="n">
        <v>0.0700049369621818</v>
      </c>
      <c r="AE15" s="19"/>
      <c r="AF15" s="19" t="n">
        <v>0.113759434755533</v>
      </c>
      <c r="AG15" s="19" t="n">
        <v>0.0165688865949624</v>
      </c>
      <c r="AH15" s="19" t="n">
        <v>0.0749665468625432</v>
      </c>
      <c r="AI15" s="19" t="n">
        <v>0.2363311615463</v>
      </c>
      <c r="AJ15" s="19" t="n">
        <v>0.0574793013360845</v>
      </c>
      <c r="AK15" s="19" t="n">
        <v>0.191612314166775</v>
      </c>
      <c r="AL15" s="19" t="n">
        <v>0.142306340650896</v>
      </c>
      <c r="AM15" s="19" t="n">
        <v>0</v>
      </c>
      <c r="AN15" s="19" t="n">
        <v>0.168520748620753</v>
      </c>
      <c r="AO15" s="19" t="n">
        <v>0.0956340963071386</v>
      </c>
      <c r="AP15" s="19" t="n">
        <v>0.202554714304881</v>
      </c>
      <c r="AQ15" s="19" t="n">
        <v>0.054431114275232</v>
      </c>
      <c r="AR15" s="19" t="n">
        <v>0.198107595722564</v>
      </c>
      <c r="AS15" s="19" t="n">
        <v>0.0957280519601972</v>
      </c>
      <c r="AT15" s="19" t="n">
        <v>0</v>
      </c>
      <c r="AU15" s="19" t="n">
        <v>0</v>
      </c>
      <c r="AV15" s="19" t="n">
        <v>0.228232715694206</v>
      </c>
      <c r="AW15" s="19" t="n">
        <v>0</v>
      </c>
      <c r="AX15" s="19" t="n">
        <v>0.22054873140016</v>
      </c>
    </row>
    <row r="16">
      <c r="B16" s="20" t="s">
        <v>77</v>
      </c>
      <c r="C16" s="21" t="n">
        <v>0.00367802212700022</v>
      </c>
      <c r="D16" s="21" t="n">
        <v>0.0105160965824414</v>
      </c>
      <c r="E16" s="21" t="n">
        <v>0.00555245653701966</v>
      </c>
      <c r="F16" s="21" t="n">
        <v>0</v>
      </c>
      <c r="G16" s="21" t="n">
        <v>0</v>
      </c>
      <c r="H16" s="21" t="n">
        <v>0.00570940219945626</v>
      </c>
      <c r="I16" s="21" t="n">
        <v>0.00225132045014276</v>
      </c>
      <c r="J16" s="21"/>
      <c r="K16" s="21" t="n">
        <v>0.00374929257396114</v>
      </c>
      <c r="L16" s="21" t="n">
        <v>0.00361207302886976</v>
      </c>
      <c r="M16" s="21"/>
      <c r="N16" s="21" t="n">
        <v>0.00399820290414501</v>
      </c>
      <c r="O16" s="21" t="n">
        <v>0.0102556845155177</v>
      </c>
      <c r="P16" s="21" t="n">
        <v>0</v>
      </c>
      <c r="Q16" s="21" t="n">
        <v>0</v>
      </c>
      <c r="R16" s="21" t="n">
        <v>0.00552999453229111</v>
      </c>
      <c r="S16" s="21" t="n">
        <v>0.00524288896772839</v>
      </c>
      <c r="T16" s="21" t="n">
        <v>0.00511529731925746</v>
      </c>
      <c r="U16" s="21" t="n">
        <v>0</v>
      </c>
      <c r="V16" s="21" t="n">
        <v>0.00469043262515294</v>
      </c>
      <c r="W16" s="21" t="n">
        <v>0</v>
      </c>
      <c r="X16" s="21" t="n">
        <v>0</v>
      </c>
      <c r="Y16" s="21" t="n">
        <v>0</v>
      </c>
      <c r="Z16" s="21"/>
      <c r="AA16" s="21" t="n">
        <v>0.00152271156449692</v>
      </c>
      <c r="AB16" s="21" t="n">
        <v>0.00357842651800498</v>
      </c>
      <c r="AC16" s="21" t="n">
        <v>0.0025557033746776</v>
      </c>
      <c r="AD16" s="21" t="n">
        <v>0.00511338599332315</v>
      </c>
      <c r="AE16" s="21"/>
      <c r="AF16" s="21" t="n">
        <v>0</v>
      </c>
      <c r="AG16" s="21" t="n">
        <v>0.00302678262449234</v>
      </c>
      <c r="AH16" s="21" t="n">
        <v>0</v>
      </c>
      <c r="AI16" s="21" t="n">
        <v>0</v>
      </c>
      <c r="AJ16" s="21" t="n">
        <v>0.0436112719916987</v>
      </c>
      <c r="AK16" s="21" t="n">
        <v>0</v>
      </c>
      <c r="AL16" s="21" t="n">
        <v>0.00757790021502386</v>
      </c>
      <c r="AM16" s="21" t="n">
        <v>0</v>
      </c>
      <c r="AN16" s="21" t="n">
        <v>0</v>
      </c>
      <c r="AO16" s="21" t="n">
        <v>0.00627441652268203</v>
      </c>
      <c r="AP16" s="21" t="n">
        <v>0</v>
      </c>
      <c r="AQ16" s="21" t="n">
        <v>0</v>
      </c>
      <c r="AR16" s="21" t="n">
        <v>0</v>
      </c>
      <c r="AS16" s="21" t="n">
        <v>0</v>
      </c>
      <c r="AT16" s="21" t="n">
        <v>0</v>
      </c>
      <c r="AU16" s="21" t="n">
        <v>0</v>
      </c>
      <c r="AV16" s="21" t="n">
        <v>0</v>
      </c>
      <c r="AW16" s="21" t="n">
        <v>0</v>
      </c>
      <c r="AX16" s="21" t="n">
        <v>0</v>
      </c>
    </row>
    <row r="17">
      <c r="B17" s="18"/>
    </row>
    <row r="18">
      <c r="B18" t="s">
        <v>80</v>
      </c>
    </row>
    <row r="19">
      <c r="B19" t="s">
        <v>81</v>
      </c>
    </row>
    <row r="21">
      <c r="B21" s="9" t="str">
        <f>=HYPERLINK("#'Contents'!A1", "Return to Contents")</f>
      </c>
    </row>
  </sheetData>
  <mergeCells count="6">
    <mergeCell ref="D5:I5"/>
    <mergeCell ref="K5:L5"/>
    <mergeCell ref="N5:Y5"/>
    <mergeCell ref="AA5:AD5"/>
    <mergeCell ref="AF5:AX5"/>
    <mergeCell ref="D2:AU2"/>
  </mergeCells>
  <pageMargins left="0.7" right="0.7" top="0.75" bottom="0.75" header="0.3" footer="0.3"/>
  <pageSetup paperSize="9" orientation="portrait" horizontalDpi="300" verticalDpi="300" r:id="rId2"/>
  <drawing r:id="rId1"/>
</worksheet>
</file>

<file path=xl/worksheets/sheet3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20.71" hidden="0" customWidth="1"/>
    <col min="4" max="4" width="20.71" hidden="0" customWidth="1"/>
    <col min="5" max="5" width="20.71" hidden="0" customWidth="1"/>
    <col min="6" max="6" width="20.71" hidden="0" customWidth="1"/>
    <col min="7" max="7" width="20.71" hidden="0" customWidth="1"/>
    <col min="8" max="8" width="20.71" hidden="0" customWidth="1"/>
    <col min="9" max="9" width="20.71" hidden="0" customWidth="1"/>
    <col min="10" max="10" width="20.71" hidden="0" customWidth="1"/>
    <col min="11" max="11" width="20.71" hidden="0" customWidth="1"/>
    <col min="12" max="12" width="20.71" hidden="0" customWidth="1"/>
    <col min="13" max="13" width="20.71" hidden="0" customWidth="1"/>
    <col min="14" max="14" width="20.71" hidden="0" customWidth="1"/>
    <col min="15" max="15" width="20.71" hidden="0" customWidth="1"/>
    <col min="16" max="16" width="20.71" hidden="0" customWidth="1"/>
  </cols>
  <sheetData>
    <row r="2" ht="40" customHeight="1">
      <c r="D2" s="16" t="s">
        <v>194</v>
      </c>
    </row>
    <row r="6" ht="50" customHeight="1">
      <c r="B6" s="22" t="s">
        <v>15</v>
      </c>
      <c r="C6" s="22" t="s">
        <v>174</v>
      </c>
      <c r="D6" s="22" t="s">
        <v>175</v>
      </c>
      <c r="E6" s="22" t="s">
        <v>176</v>
      </c>
      <c r="F6" s="22" t="s">
        <v>177</v>
      </c>
      <c r="G6" s="22" t="s">
        <v>178</v>
      </c>
      <c r="H6" s="22" t="s">
        <v>179</v>
      </c>
      <c r="I6" s="22" t="s">
        <v>180</v>
      </c>
      <c r="J6" s="22" t="s">
        <v>181</v>
      </c>
      <c r="K6" s="22" t="s">
        <v>182</v>
      </c>
      <c r="L6" s="22" t="s">
        <v>183</v>
      </c>
      <c r="M6" s="22" t="s">
        <v>184</v>
      </c>
      <c r="N6" s="22" t="s">
        <v>185</v>
      </c>
      <c r="O6" s="22" t="s">
        <v>186</v>
      </c>
    </row>
    <row r="7">
      <c r="B7" s="20" t="s">
        <v>187</v>
      </c>
      <c r="C7" s="19" t="n">
        <v>0.110024894226344</v>
      </c>
      <c r="D7" s="19" t="n">
        <v>0.0743131570993702</v>
      </c>
      <c r="E7" s="19" t="n">
        <v>0.110303718206244</v>
      </c>
      <c r="F7" s="19" t="n">
        <v>0.0510671338464408</v>
      </c>
      <c r="G7" s="19" t="n">
        <v>0.0546341986161607</v>
      </c>
      <c r="H7" s="19" t="n">
        <v>0.0483754850469854</v>
      </c>
      <c r="I7" s="19" t="n">
        <v>0.0305862571751958</v>
      </c>
      <c r="J7" s="19" t="n">
        <v>0.0596787115473588</v>
      </c>
      <c r="K7" s="19" t="n">
        <v>0.0451486158205795</v>
      </c>
      <c r="L7" s="19" t="n">
        <v>0.0702673634700482</v>
      </c>
      <c r="M7" s="19" t="n">
        <v>0.111969597498611</v>
      </c>
      <c r="N7" s="19" t="n">
        <v>0.0346868776952454</v>
      </c>
      <c r="O7" s="19" t="n">
        <v>0.0367324842150005</v>
      </c>
    </row>
    <row r="8">
      <c r="B8" s="20" t="s">
        <v>188</v>
      </c>
      <c r="C8" s="19" t="n">
        <v>0.22255247485148</v>
      </c>
      <c r="D8" s="19" t="n">
        <v>0.174485544233098</v>
      </c>
      <c r="E8" s="19" t="n">
        <v>0.23836996327206</v>
      </c>
      <c r="F8" s="19" t="n">
        <v>0.120517751620893</v>
      </c>
      <c r="G8" s="19" t="n">
        <v>0.152530742517584</v>
      </c>
      <c r="H8" s="19" t="n">
        <v>0.11957850968309</v>
      </c>
      <c r="I8" s="19" t="n">
        <v>0.0736328308219</v>
      </c>
      <c r="J8" s="19" t="n">
        <v>0.174282977447505</v>
      </c>
      <c r="K8" s="19" t="n">
        <v>0.114688903497396</v>
      </c>
      <c r="L8" s="19" t="n">
        <v>0.163266500320032</v>
      </c>
      <c r="M8" s="19" t="n">
        <v>0.211090962811416</v>
      </c>
      <c r="N8" s="19" t="n">
        <v>0.0618540831380163</v>
      </c>
      <c r="O8" s="19" t="n">
        <v>0.124580683236132</v>
      </c>
    </row>
    <row r="9">
      <c r="B9" s="20" t="s">
        <v>189</v>
      </c>
      <c r="C9" s="19" t="n">
        <v>0.239313740488048</v>
      </c>
      <c r="D9" s="19" t="n">
        <v>0.224024875096139</v>
      </c>
      <c r="E9" s="19" t="n">
        <v>0.230182196145731</v>
      </c>
      <c r="F9" s="19" t="n">
        <v>0.179877522952022</v>
      </c>
      <c r="G9" s="19" t="n">
        <v>0.205565105121547</v>
      </c>
      <c r="H9" s="19" t="n">
        <v>0.164075947502343</v>
      </c>
      <c r="I9" s="19" t="n">
        <v>0.131600535613244</v>
      </c>
      <c r="J9" s="19" t="n">
        <v>0.220146266136881</v>
      </c>
      <c r="K9" s="19" t="n">
        <v>0.160231665965822</v>
      </c>
      <c r="L9" s="19" t="n">
        <v>0.210593200870054</v>
      </c>
      <c r="M9" s="19" t="n">
        <v>0.22375201121305</v>
      </c>
      <c r="N9" s="19" t="n">
        <v>0.117820315418354</v>
      </c>
      <c r="O9" s="19" t="n">
        <v>0.207391815798822</v>
      </c>
    </row>
    <row r="10">
      <c r="B10" s="20" t="s">
        <v>190</v>
      </c>
      <c r="C10" s="19" t="n">
        <v>0.203129826164117</v>
      </c>
      <c r="D10" s="19" t="n">
        <v>0.209414698413262</v>
      </c>
      <c r="E10" s="19" t="n">
        <v>0.203941328331913</v>
      </c>
      <c r="F10" s="19" t="n">
        <v>0.194283906773042</v>
      </c>
      <c r="G10" s="19" t="n">
        <v>0.206853528909026</v>
      </c>
      <c r="H10" s="19" t="n">
        <v>0.201895721770594</v>
      </c>
      <c r="I10" s="19" t="n">
        <v>0.160386433480547</v>
      </c>
      <c r="J10" s="19" t="n">
        <v>0.225099191131399</v>
      </c>
      <c r="K10" s="19" t="n">
        <v>0.183980436236904</v>
      </c>
      <c r="L10" s="19" t="n">
        <v>0.200623870835052</v>
      </c>
      <c r="M10" s="19" t="n">
        <v>0.18310344624167</v>
      </c>
      <c r="N10" s="19" t="n">
        <v>0.14247374965088</v>
      </c>
      <c r="O10" s="19" t="n">
        <v>0.212055983962261</v>
      </c>
    </row>
    <row r="11">
      <c r="B11" s="20" t="s">
        <v>191</v>
      </c>
      <c r="C11" s="19" t="n">
        <v>0.0986201986160716</v>
      </c>
      <c r="D11" s="19" t="n">
        <v>0.1217488035907</v>
      </c>
      <c r="E11" s="19" t="n">
        <v>0.0777918476202513</v>
      </c>
      <c r="F11" s="19" t="n">
        <v>0.112937814989267</v>
      </c>
      <c r="G11" s="19" t="n">
        <v>0.136620942938452</v>
      </c>
      <c r="H11" s="19" t="n">
        <v>0.132794905368294</v>
      </c>
      <c r="I11" s="19" t="n">
        <v>0.135174723776595</v>
      </c>
      <c r="J11" s="19" t="n">
        <v>0.12452606112855</v>
      </c>
      <c r="K11" s="19" t="n">
        <v>0.144250319776047</v>
      </c>
      <c r="L11" s="19" t="n">
        <v>0.149075715558097</v>
      </c>
      <c r="M11" s="19" t="n">
        <v>0.100858814087092</v>
      </c>
      <c r="N11" s="19" t="n">
        <v>0.0858417480672056</v>
      </c>
      <c r="O11" s="19" t="n">
        <v>0.175781050034918</v>
      </c>
    </row>
    <row r="12">
      <c r="B12" s="20" t="s">
        <v>192</v>
      </c>
      <c r="C12" s="19" t="n">
        <v>0.0515948464663565</v>
      </c>
      <c r="D12" s="19" t="n">
        <v>0.0573787327907682</v>
      </c>
      <c r="E12" s="19" t="n">
        <v>0.0417485307097983</v>
      </c>
      <c r="F12" s="19" t="n">
        <v>0.0566690807679299</v>
      </c>
      <c r="G12" s="19" t="n">
        <v>0.0756434947234037</v>
      </c>
      <c r="H12" s="19" t="n">
        <v>0.0874954713127336</v>
      </c>
      <c r="I12" s="19" t="n">
        <v>0.0877284560590043</v>
      </c>
      <c r="J12" s="19" t="n">
        <v>0.0544775093859515</v>
      </c>
      <c r="K12" s="19" t="n">
        <v>0.0751878074857068</v>
      </c>
      <c r="L12" s="19" t="n">
        <v>0.0702015556964094</v>
      </c>
      <c r="M12" s="19" t="n">
        <v>0.0451228953286328</v>
      </c>
      <c r="N12" s="19" t="n">
        <v>0.0334759628343854</v>
      </c>
      <c r="O12" s="19" t="n">
        <v>0.10304555541319</v>
      </c>
    </row>
    <row r="13">
      <c r="B13" s="20" t="s">
        <v>193</v>
      </c>
      <c r="C13" s="19" t="n">
        <v>0.037026920758567</v>
      </c>
      <c r="D13" s="19" t="n">
        <v>0.0532029321172738</v>
      </c>
      <c r="E13" s="19" t="n">
        <v>0.0272096972388167</v>
      </c>
      <c r="F13" s="19" t="n">
        <v>0.047227680852944</v>
      </c>
      <c r="G13" s="19" t="n">
        <v>0.0561547661541544</v>
      </c>
      <c r="H13" s="19" t="n">
        <v>0.0631540692801461</v>
      </c>
      <c r="I13" s="19" t="n">
        <v>0.0783384641076762</v>
      </c>
      <c r="J13" s="19" t="n">
        <v>0.053254204994529</v>
      </c>
      <c r="K13" s="19" t="n">
        <v>0.0705652340446657</v>
      </c>
      <c r="L13" s="19" t="n">
        <v>0.0600664771694094</v>
      </c>
      <c r="M13" s="19" t="n">
        <v>0.0455837471458625</v>
      </c>
      <c r="N13" s="19" t="n">
        <v>0.0382252922907281</v>
      </c>
      <c r="O13" s="19" t="n">
        <v>0.0981963079938307</v>
      </c>
    </row>
    <row r="14">
      <c r="B14" s="20" t="s">
        <v>77</v>
      </c>
      <c r="C14" s="19" t="n">
        <v>0.0377370984290154</v>
      </c>
      <c r="D14" s="19" t="n">
        <v>0.0854312566593883</v>
      </c>
      <c r="E14" s="19" t="n">
        <v>0.0704527184751845</v>
      </c>
      <c r="F14" s="19" t="n">
        <v>0.237419108197463</v>
      </c>
      <c r="G14" s="19" t="n">
        <v>0.111997221019673</v>
      </c>
      <c r="H14" s="19" t="n">
        <v>0.182629890035814</v>
      </c>
      <c r="I14" s="19" t="n">
        <v>0.302552298965838</v>
      </c>
      <c r="J14" s="19" t="n">
        <v>0.0885350782278255</v>
      </c>
      <c r="K14" s="19" t="n">
        <v>0.205947017172878</v>
      </c>
      <c r="L14" s="19" t="n">
        <v>0.075905316080898</v>
      </c>
      <c r="M14" s="19" t="n">
        <v>0.0785185256736651</v>
      </c>
      <c r="N14" s="19" t="n">
        <v>0.485621970905185</v>
      </c>
      <c r="O14" s="19" t="n">
        <v>0.0422161193458467</v>
      </c>
    </row>
    <row r="15">
      <c r="B15" s="18"/>
      <c r="C15" s="18"/>
      <c r="D15" s="18"/>
      <c r="E15" s="18"/>
      <c r="F15" s="18"/>
      <c r="G15" s="18"/>
      <c r="H15" s="18"/>
      <c r="I15" s="18"/>
      <c r="J15" s="18"/>
      <c r="K15" s="18"/>
      <c r="L15" s="18"/>
      <c r="M15" s="18"/>
      <c r="N15" s="18"/>
      <c r="O15" s="18"/>
    </row>
    <row r="16">
      <c r="B16" t="s">
        <v>80</v>
      </c>
    </row>
    <row r="17">
      <c r="B17" t="s">
        <v>81</v>
      </c>
    </row>
    <row r="21">
      <c r="B21" s="9" t="str">
        <f>=HYPERLINK("#'Contents'!A1", "Return to Contents")</f>
      </c>
    </row>
  </sheetData>
  <mergeCells count="1">
    <mergeCell ref="D2:P2"/>
  </mergeCells>
  <pageMargins left="0.7" right="0.7" top="0.75" bottom="0.75" header="0.3" footer="0.3"/>
  <pageSetup paperSize="9" orientation="portrait" horizontalDpi="300" verticalDpi="300" r:id="rId2"/>
  <drawing r:id="rId1"/>
</worksheet>
</file>

<file path=xl/worksheets/sheet3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10.71" hidden="0" customWidth="1"/>
    <col min="8" max="8" width="10.71" hidden="0" customWidth="1"/>
    <col min="9" max="9" width="10.71" hidden="0" customWidth="1"/>
    <col min="10" max="10" width="2.2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10.71" hidden="0" customWidth="1"/>
    <col min="19" max="19" width="10.71" hidden="0" customWidth="1"/>
    <col min="20" max="20" width="10.71" hidden="0" customWidth="1"/>
    <col min="21" max="21" width="10.71" hidden="0" customWidth="1"/>
    <col min="22" max="22" width="10.71" hidden="0" customWidth="1"/>
    <col min="23" max="23" width="10.71" hidden="0" customWidth="1"/>
    <col min="24" max="24" width="10.71" hidden="0" customWidth="1"/>
    <col min="25" max="25" width="10.71" hidden="0" customWidth="1"/>
    <col min="26" max="26" width="2.2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10.71" hidden="0" customWidth="1"/>
    <col min="34" max="34" width="10.71" hidden="0" customWidth="1"/>
    <col min="35" max="35" width="10.7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10.71" hidden="0" customWidth="1"/>
    <col min="44" max="44" width="10.71" hidden="0" customWidth="1"/>
    <col min="45" max="45" width="10.71" hidden="0" customWidth="1"/>
    <col min="46" max="46" width="10.71" hidden="0" customWidth="1"/>
    <col min="47" max="47" width="10.71" hidden="0" customWidth="1"/>
    <col min="48" max="48" width="10.71" hidden="0" customWidth="1"/>
    <col min="49" max="49" width="10.71" hidden="0" customWidth="1"/>
    <col min="50" max="50" width="10.71" hidden="0" customWidth="1"/>
    <col min="51" max="51" width="2.21" hidden="0" customWidth="1"/>
  </cols>
  <sheetData>
    <row r="2" ht="40" customHeight="1">
      <c r="D2" s="16" t="s">
        <v>195</v>
      </c>
    </row>
    <row r="5" ht="30" customHeight="1">
      <c r="B5" s="17"/>
      <c r="C5" s="17"/>
      <c r="D5" s="17" t="s">
        <v>62</v>
      </c>
      <c r="E5" s="17"/>
      <c r="F5" s="17"/>
      <c r="G5" s="17"/>
      <c r="H5" s="17"/>
      <c r="I5" s="17"/>
      <c r="J5" s="17"/>
      <c r="K5" s="17" t="s">
        <v>63</v>
      </c>
      <c r="L5" s="17"/>
      <c r="M5" s="17"/>
      <c r="N5" s="17" t="s">
        <v>64</v>
      </c>
      <c r="O5" s="17"/>
      <c r="P5" s="17"/>
      <c r="Q5" s="17"/>
      <c r="R5" s="17"/>
      <c r="S5" s="17"/>
      <c r="T5" s="17"/>
      <c r="U5" s="17"/>
      <c r="V5" s="17"/>
      <c r="W5" s="17"/>
      <c r="X5" s="17"/>
      <c r="Y5" s="17"/>
      <c r="Z5" s="17"/>
      <c r="AA5" s="17" t="s">
        <v>65</v>
      </c>
      <c r="AB5" s="17"/>
      <c r="AC5" s="17"/>
      <c r="AD5" s="17"/>
      <c r="AE5" s="17"/>
      <c r="AF5" s="17" t="s">
        <v>66</v>
      </c>
      <c r="AG5" s="17"/>
      <c r="AH5" s="17"/>
      <c r="AI5" s="17"/>
      <c r="AJ5" s="17"/>
      <c r="AK5" s="17"/>
      <c r="AL5" s="17"/>
      <c r="AM5" s="17"/>
      <c r="AN5" s="17"/>
      <c r="AO5" s="17"/>
      <c r="AP5" s="17"/>
      <c r="AQ5" s="17"/>
      <c r="AR5" s="17"/>
      <c r="AS5" s="17"/>
      <c r="AT5" s="17"/>
      <c r="AU5" s="17"/>
      <c r="AV5" s="17"/>
      <c r="AW5" s="17"/>
      <c r="AX5" s="17"/>
    </row>
    <row r="6">
      <c r="B6" t="s">
        <v>15</v>
      </c>
      <c r="C6" s="10" t="s">
        <v>16</v>
      </c>
      <c r="D6" s="13" t="s">
        <v>17</v>
      </c>
      <c r="E6" s="13" t="s">
        <v>18</v>
      </c>
      <c r="F6" s="13" t="s">
        <v>19</v>
      </c>
      <c r="G6" s="13" t="s">
        <v>20</v>
      </c>
      <c r="H6" s="13" t="s">
        <v>21</v>
      </c>
      <c r="I6" s="13" t="s">
        <v>22</v>
      </c>
      <c r="K6" s="13" t="s">
        <v>25</v>
      </c>
      <c r="L6" s="13" t="s">
        <v>26</v>
      </c>
      <c r="N6" s="13" t="s">
        <v>27</v>
      </c>
      <c r="O6" s="13" t="s">
        <v>28</v>
      </c>
      <c r="P6" s="13" t="s">
        <v>29</v>
      </c>
      <c r="Q6" s="13" t="s">
        <v>30</v>
      </c>
      <c r="R6" s="13" t="s">
        <v>31</v>
      </c>
      <c r="S6" s="13" t="s">
        <v>32</v>
      </c>
      <c r="T6" s="13" t="s">
        <v>33</v>
      </c>
      <c r="U6" s="13" t="s">
        <v>34</v>
      </c>
      <c r="V6" s="13" t="s">
        <v>35</v>
      </c>
      <c r="W6" s="13" t="s">
        <v>36</v>
      </c>
      <c r="X6" s="13" t="s">
        <v>37</v>
      </c>
      <c r="Y6" s="13" t="s">
        <v>38</v>
      </c>
      <c r="AA6" s="13" t="s">
        <v>39</v>
      </c>
      <c r="AB6" s="13" t="s">
        <v>40</v>
      </c>
      <c r="AC6" s="13" t="s">
        <v>41</v>
      </c>
      <c r="AD6" s="13" t="s">
        <v>42</v>
      </c>
      <c r="AF6" s="13" t="s">
        <v>43</v>
      </c>
      <c r="AG6" s="13" t="s">
        <v>44</v>
      </c>
      <c r="AH6" s="13" t="s">
        <v>45</v>
      </c>
      <c r="AI6" s="13" t="s">
        <v>46</v>
      </c>
      <c r="AJ6" s="13" t="s">
        <v>47</v>
      </c>
      <c r="AK6" s="13" t="s">
        <v>48</v>
      </c>
      <c r="AL6" s="13" t="s">
        <v>49</v>
      </c>
      <c r="AM6" s="13" t="s">
        <v>50</v>
      </c>
      <c r="AN6" s="13" t="s">
        <v>51</v>
      </c>
      <c r="AO6" s="13" t="s">
        <v>52</v>
      </c>
      <c r="AP6" s="13" t="s">
        <v>53</v>
      </c>
      <c r="AQ6" s="13" t="s">
        <v>54</v>
      </c>
      <c r="AR6" s="13" t="s">
        <v>55</v>
      </c>
      <c r="AS6" s="13" t="s">
        <v>56</v>
      </c>
      <c r="AT6" s="13" t="s">
        <v>57</v>
      </c>
      <c r="AU6" s="13" t="s">
        <v>58</v>
      </c>
      <c r="AV6" s="13" t="s">
        <v>59</v>
      </c>
      <c r="AW6" s="13" t="s">
        <v>60</v>
      </c>
      <c r="AX6" s="13" t="s">
        <v>61</v>
      </c>
    </row>
    <row r="7" ht="30" customHeight="1">
      <c r="B7" s="11" t="s">
        <v>23</v>
      </c>
      <c r="C7" s="11" t="n">
        <v>2053</v>
      </c>
      <c r="D7" s="11" t="n">
        <v>282</v>
      </c>
      <c r="E7" s="11" t="n">
        <v>347</v>
      </c>
      <c r="F7" s="11" t="n">
        <v>347</v>
      </c>
      <c r="G7" s="11" t="n">
        <v>347</v>
      </c>
      <c r="H7" s="11" t="n">
        <v>295</v>
      </c>
      <c r="I7" s="11" t="n">
        <v>435</v>
      </c>
      <c r="J7" s="11"/>
      <c r="K7" s="11" t="n">
        <v>1018</v>
      </c>
      <c r="L7" s="11" t="n">
        <v>1034</v>
      </c>
      <c r="M7" s="11"/>
      <c r="N7" s="11" t="n">
        <v>284</v>
      </c>
      <c r="O7" s="11" t="n">
        <v>278</v>
      </c>
      <c r="P7" s="11" t="n">
        <v>169</v>
      </c>
      <c r="Q7" s="11" t="n">
        <v>188</v>
      </c>
      <c r="R7" s="11" t="n">
        <v>160</v>
      </c>
      <c r="S7" s="11" t="n">
        <v>187</v>
      </c>
      <c r="T7" s="11" t="n">
        <v>166</v>
      </c>
      <c r="U7" s="11" t="n">
        <v>87</v>
      </c>
      <c r="V7" s="11" t="n">
        <v>211</v>
      </c>
      <c r="W7" s="11" t="n">
        <v>174</v>
      </c>
      <c r="X7" s="11" t="n">
        <v>98</v>
      </c>
      <c r="Y7" s="11" t="n">
        <v>51</v>
      </c>
      <c r="Z7" s="11"/>
      <c r="AA7" s="11" t="n">
        <v>570</v>
      </c>
      <c r="AB7" s="11" t="n">
        <v>547</v>
      </c>
      <c r="AC7" s="11" t="n">
        <v>406</v>
      </c>
      <c r="AD7" s="11" t="n">
        <v>517</v>
      </c>
      <c r="AE7" s="11"/>
      <c r="AF7" s="11" t="n">
        <v>148</v>
      </c>
      <c r="AG7" s="11" t="n">
        <v>872</v>
      </c>
      <c r="AH7" s="11" t="n">
        <v>132</v>
      </c>
      <c r="AI7" s="11" t="n">
        <v>108</v>
      </c>
      <c r="AJ7" s="11" t="n">
        <v>65</v>
      </c>
      <c r="AK7" s="11" t="n">
        <v>65</v>
      </c>
      <c r="AL7" s="11" t="n">
        <v>139</v>
      </c>
      <c r="AM7" s="11" t="n">
        <v>2</v>
      </c>
      <c r="AN7" s="11" t="n">
        <v>139</v>
      </c>
      <c r="AO7" s="11" t="n">
        <v>159</v>
      </c>
      <c r="AP7" s="11" t="n">
        <v>39</v>
      </c>
      <c r="AQ7" s="11" t="n">
        <v>148</v>
      </c>
      <c r="AR7" s="11" t="n">
        <v>10</v>
      </c>
      <c r="AS7" s="11" t="n">
        <v>10</v>
      </c>
      <c r="AT7" s="11" t="n">
        <v>3</v>
      </c>
      <c r="AU7" s="11" t="n">
        <v>2</v>
      </c>
      <c r="AV7" s="11" t="n">
        <v>5</v>
      </c>
      <c r="AW7" s="11" t="n">
        <v>3</v>
      </c>
      <c r="AX7" s="11" t="n">
        <v>4</v>
      </c>
    </row>
    <row r="8" ht="30" customHeight="1">
      <c r="B8" s="12" t="s">
        <v>24</v>
      </c>
      <c r="C8" s="12" t="n">
        <v>2053</v>
      </c>
      <c r="D8" s="12" t="n">
        <v>284</v>
      </c>
      <c r="E8" s="12" t="n">
        <v>350</v>
      </c>
      <c r="F8" s="12" t="n">
        <v>349</v>
      </c>
      <c r="G8" s="12" t="n">
        <v>350</v>
      </c>
      <c r="H8" s="12" t="n">
        <v>289</v>
      </c>
      <c r="I8" s="12" t="n">
        <v>431</v>
      </c>
      <c r="J8" s="12"/>
      <c r="K8" s="12" t="n">
        <v>1013</v>
      </c>
      <c r="L8" s="12" t="n">
        <v>1039</v>
      </c>
      <c r="M8" s="12"/>
      <c r="N8" s="12" t="n">
        <v>287</v>
      </c>
      <c r="O8" s="12" t="n">
        <v>267</v>
      </c>
      <c r="P8" s="12" t="n">
        <v>164</v>
      </c>
      <c r="Q8" s="12" t="n">
        <v>185</v>
      </c>
      <c r="R8" s="12" t="n">
        <v>144</v>
      </c>
      <c r="S8" s="12" t="n">
        <v>185</v>
      </c>
      <c r="T8" s="12" t="n">
        <v>164</v>
      </c>
      <c r="U8" s="12" t="n">
        <v>82</v>
      </c>
      <c r="V8" s="12" t="n">
        <v>226</v>
      </c>
      <c r="W8" s="12" t="n">
        <v>185</v>
      </c>
      <c r="X8" s="12" t="n">
        <v>103</v>
      </c>
      <c r="Y8" s="12" t="n">
        <v>61</v>
      </c>
      <c r="Z8" s="12"/>
      <c r="AA8" s="12" t="n">
        <v>551</v>
      </c>
      <c r="AB8" s="12" t="n">
        <v>530</v>
      </c>
      <c r="AC8" s="12" t="n">
        <v>449</v>
      </c>
      <c r="AD8" s="12" t="n">
        <v>510</v>
      </c>
      <c r="AE8" s="12"/>
      <c r="AF8" s="12" t="n">
        <v>150</v>
      </c>
      <c r="AG8" s="12" t="n">
        <v>866</v>
      </c>
      <c r="AH8" s="12" t="n">
        <v>133</v>
      </c>
      <c r="AI8" s="12" t="n">
        <v>107</v>
      </c>
      <c r="AJ8" s="12" t="n">
        <v>66</v>
      </c>
      <c r="AK8" s="12" t="n">
        <v>64</v>
      </c>
      <c r="AL8" s="12" t="n">
        <v>140</v>
      </c>
      <c r="AM8" s="12" t="n">
        <v>2</v>
      </c>
      <c r="AN8" s="12" t="n">
        <v>140</v>
      </c>
      <c r="AO8" s="12" t="n">
        <v>160</v>
      </c>
      <c r="AP8" s="12" t="n">
        <v>39</v>
      </c>
      <c r="AQ8" s="12" t="n">
        <v>149</v>
      </c>
      <c r="AR8" s="12" t="n">
        <v>10</v>
      </c>
      <c r="AS8" s="12" t="n">
        <v>11</v>
      </c>
      <c r="AT8" s="12" t="n">
        <v>3</v>
      </c>
      <c r="AU8" s="12" t="n">
        <v>2</v>
      </c>
      <c r="AV8" s="12" t="n">
        <v>5</v>
      </c>
      <c r="AW8" s="12" t="n">
        <v>3</v>
      </c>
      <c r="AX8" s="12" t="n">
        <v>3</v>
      </c>
    </row>
    <row r="9">
      <c r="B9" s="20" t="s">
        <v>187</v>
      </c>
      <c r="C9" s="19" t="n">
        <v>0.110024894226344</v>
      </c>
      <c r="D9" s="19" t="n">
        <v>0.113069224677526</v>
      </c>
      <c r="E9" s="19" t="n">
        <v>0.133546514484736</v>
      </c>
      <c r="F9" s="19" t="n">
        <v>0.122327824721554</v>
      </c>
      <c r="G9" s="19" t="n">
        <v>0.0886142119373935</v>
      </c>
      <c r="H9" s="19" t="n">
        <v>0.0915469772799499</v>
      </c>
      <c r="I9" s="19" t="n">
        <v>0.108722764209478</v>
      </c>
      <c r="J9" s="19"/>
      <c r="K9" s="19" t="n">
        <v>0.117036340269334</v>
      </c>
      <c r="L9" s="19" t="n">
        <v>0.103294487929319</v>
      </c>
      <c r="M9" s="19"/>
      <c r="N9" s="19" t="n">
        <v>0.168433220152135</v>
      </c>
      <c r="O9" s="19" t="n">
        <v>0.0670121538755267</v>
      </c>
      <c r="P9" s="19" t="n">
        <v>0.117373754644686</v>
      </c>
      <c r="Q9" s="19" t="n">
        <v>0.13174384398872</v>
      </c>
      <c r="R9" s="19" t="n">
        <v>0.0970400821113968</v>
      </c>
      <c r="S9" s="19" t="n">
        <v>0.100832833090371</v>
      </c>
      <c r="T9" s="19" t="n">
        <v>0.0876408352144781</v>
      </c>
      <c r="U9" s="19" t="n">
        <v>0.112204759055544</v>
      </c>
      <c r="V9" s="19" t="n">
        <v>0.146397590903673</v>
      </c>
      <c r="W9" s="19" t="n">
        <v>0.0635215877000219</v>
      </c>
      <c r="X9" s="19" t="n">
        <v>0.0640019578673525</v>
      </c>
      <c r="Y9" s="19" t="n">
        <v>0.137597537375542</v>
      </c>
      <c r="Z9" s="19"/>
      <c r="AA9" s="19" t="n">
        <v>0.114411419435572</v>
      </c>
      <c r="AB9" s="19" t="n">
        <v>0.0936150003654598</v>
      </c>
      <c r="AC9" s="19" t="n">
        <v>0.116927025807715</v>
      </c>
      <c r="AD9" s="19" t="n">
        <v>0.111034162531052</v>
      </c>
      <c r="AE9" s="19"/>
      <c r="AF9" s="19" t="n">
        <v>0.142546217915639</v>
      </c>
      <c r="AG9" s="19" t="n">
        <v>0.098305998615494</v>
      </c>
      <c r="AH9" s="19" t="n">
        <v>0.106008210523628</v>
      </c>
      <c r="AI9" s="19" t="n">
        <v>0.170231253726958</v>
      </c>
      <c r="AJ9" s="19" t="n">
        <v>0.0955857278061431</v>
      </c>
      <c r="AK9" s="19" t="n">
        <v>0.182828120297455</v>
      </c>
      <c r="AL9" s="19" t="n">
        <v>0.199949648321721</v>
      </c>
      <c r="AM9" s="19" t="n">
        <v>0</v>
      </c>
      <c r="AN9" s="19" t="n">
        <v>0.118443061271404</v>
      </c>
      <c r="AO9" s="19" t="n">
        <v>0.0708791940426047</v>
      </c>
      <c r="AP9" s="19" t="n">
        <v>0.0786898533218254</v>
      </c>
      <c r="AQ9" s="19" t="n">
        <v>0.040524786255381</v>
      </c>
      <c r="AR9" s="19" t="n">
        <v>0</v>
      </c>
      <c r="AS9" s="19" t="n">
        <v>0.0957280519601972</v>
      </c>
      <c r="AT9" s="19" t="n">
        <v>0</v>
      </c>
      <c r="AU9" s="19" t="n">
        <v>0</v>
      </c>
      <c r="AV9" s="19" t="n">
        <v>0.228232715694206</v>
      </c>
      <c r="AW9" s="19" t="n">
        <v>0.323798654447605</v>
      </c>
      <c r="AX9" s="19" t="n">
        <v>0.22054873140016</v>
      </c>
    </row>
    <row r="10">
      <c r="B10" s="20" t="s">
        <v>188</v>
      </c>
      <c r="C10" s="19" t="n">
        <v>0.22255247485148</v>
      </c>
      <c r="D10" s="19" t="n">
        <v>0.217861438247174</v>
      </c>
      <c r="E10" s="19" t="n">
        <v>0.206297618704049</v>
      </c>
      <c r="F10" s="19" t="n">
        <v>0.187540514404828</v>
      </c>
      <c r="G10" s="19" t="n">
        <v>0.197448286522266</v>
      </c>
      <c r="H10" s="19" t="n">
        <v>0.192528211151281</v>
      </c>
      <c r="I10" s="19" t="n">
        <v>0.307740237980342</v>
      </c>
      <c r="J10" s="19"/>
      <c r="K10" s="19" t="n">
        <v>0.217720059456186</v>
      </c>
      <c r="L10" s="19" t="n">
        <v>0.227478499764844</v>
      </c>
      <c r="M10" s="19"/>
      <c r="N10" s="19" t="n">
        <v>0.212356572909499</v>
      </c>
      <c r="O10" s="19" t="n">
        <v>0.237542472483342</v>
      </c>
      <c r="P10" s="19" t="n">
        <v>0.273011368719997</v>
      </c>
      <c r="Q10" s="19" t="n">
        <v>0.171716689966207</v>
      </c>
      <c r="R10" s="19" t="n">
        <v>0.231845623981183</v>
      </c>
      <c r="S10" s="19" t="n">
        <v>0.187921297029709</v>
      </c>
      <c r="T10" s="19" t="n">
        <v>0.273739443432459</v>
      </c>
      <c r="U10" s="19" t="n">
        <v>0.266715101743802</v>
      </c>
      <c r="V10" s="19" t="n">
        <v>0.215043405783451</v>
      </c>
      <c r="W10" s="19" t="n">
        <v>0.232733241839257</v>
      </c>
      <c r="X10" s="19" t="n">
        <v>0.15987607711984</v>
      </c>
      <c r="Y10" s="19" t="n">
        <v>0.212316565064931</v>
      </c>
      <c r="Z10" s="19"/>
      <c r="AA10" s="19" t="n">
        <v>0.281129956700049</v>
      </c>
      <c r="AB10" s="19" t="n">
        <v>0.215300807957169</v>
      </c>
      <c r="AC10" s="19" t="n">
        <v>0.202255755450891</v>
      </c>
      <c r="AD10" s="19" t="n">
        <v>0.186535450950247</v>
      </c>
      <c r="AE10" s="19"/>
      <c r="AF10" s="19" t="n">
        <v>0.206984723847018</v>
      </c>
      <c r="AG10" s="19" t="n">
        <v>0.241364137792629</v>
      </c>
      <c r="AH10" s="19" t="n">
        <v>0.196992804629046</v>
      </c>
      <c r="AI10" s="19" t="n">
        <v>0.29852077149365</v>
      </c>
      <c r="AJ10" s="19" t="n">
        <v>0.0851672302816145</v>
      </c>
      <c r="AK10" s="19" t="n">
        <v>0.21964800045451</v>
      </c>
      <c r="AL10" s="19" t="n">
        <v>0.231311608559023</v>
      </c>
      <c r="AM10" s="19" t="n">
        <v>1</v>
      </c>
      <c r="AN10" s="19" t="n">
        <v>0.213829792102212</v>
      </c>
      <c r="AO10" s="19" t="n">
        <v>0.182996602952674</v>
      </c>
      <c r="AP10" s="19" t="n">
        <v>0.228002891470153</v>
      </c>
      <c r="AQ10" s="19" t="n">
        <v>0.179589238112139</v>
      </c>
      <c r="AR10" s="19" t="n">
        <v>0.0944187737802553</v>
      </c>
      <c r="AS10" s="19" t="n">
        <v>0.1807871097649</v>
      </c>
      <c r="AT10" s="19" t="n">
        <v>0</v>
      </c>
      <c r="AU10" s="19" t="n">
        <v>0.495619982425437</v>
      </c>
      <c r="AV10" s="19" t="n">
        <v>0.574666627892949</v>
      </c>
      <c r="AW10" s="19" t="n">
        <v>0.381473957467181</v>
      </c>
      <c r="AX10" s="19" t="n">
        <v>0.501537184071583</v>
      </c>
    </row>
    <row r="11">
      <c r="B11" s="20" t="s">
        <v>189</v>
      </c>
      <c r="C11" s="19" t="n">
        <v>0.239313740488048</v>
      </c>
      <c r="D11" s="19" t="n">
        <v>0.277848007137761</v>
      </c>
      <c r="E11" s="19" t="n">
        <v>0.242952369053955</v>
      </c>
      <c r="F11" s="19" t="n">
        <v>0.213230612222396</v>
      </c>
      <c r="G11" s="19" t="n">
        <v>0.246000510218286</v>
      </c>
      <c r="H11" s="19" t="n">
        <v>0.240543523992282</v>
      </c>
      <c r="I11" s="19" t="n">
        <v>0.225824536569614</v>
      </c>
      <c r="J11" s="19"/>
      <c r="K11" s="19" t="n">
        <v>0.241431087859032</v>
      </c>
      <c r="L11" s="19" t="n">
        <v>0.237479700395738</v>
      </c>
      <c r="M11" s="19"/>
      <c r="N11" s="19" t="n">
        <v>0.236448066471026</v>
      </c>
      <c r="O11" s="19" t="n">
        <v>0.212513754978239</v>
      </c>
      <c r="P11" s="19" t="n">
        <v>0.23663973257583</v>
      </c>
      <c r="Q11" s="19" t="n">
        <v>0.287844094600929</v>
      </c>
      <c r="R11" s="19" t="n">
        <v>0.235047389173902</v>
      </c>
      <c r="S11" s="19" t="n">
        <v>0.272364324348553</v>
      </c>
      <c r="T11" s="19" t="n">
        <v>0.244276824117877</v>
      </c>
      <c r="U11" s="19" t="n">
        <v>0.245584831075125</v>
      </c>
      <c r="V11" s="19" t="n">
        <v>0.214248549527094</v>
      </c>
      <c r="W11" s="19" t="n">
        <v>0.191240394886875</v>
      </c>
      <c r="X11" s="19" t="n">
        <v>0.332983530940531</v>
      </c>
      <c r="Y11" s="19" t="n">
        <v>0.19865441710255</v>
      </c>
      <c r="Z11" s="19"/>
      <c r="AA11" s="19" t="n">
        <v>0.232208109519175</v>
      </c>
      <c r="AB11" s="19" t="n">
        <v>0.24560594668108</v>
      </c>
      <c r="AC11" s="19" t="n">
        <v>0.240683797398191</v>
      </c>
      <c r="AD11" s="19" t="n">
        <v>0.23969965840311</v>
      </c>
      <c r="AE11" s="19"/>
      <c r="AF11" s="19" t="n">
        <v>0.259142166522378</v>
      </c>
      <c r="AG11" s="19" t="n">
        <v>0.226137576246405</v>
      </c>
      <c r="AH11" s="19" t="n">
        <v>0.265749293584645</v>
      </c>
      <c r="AI11" s="19" t="n">
        <v>0.189082260767866</v>
      </c>
      <c r="AJ11" s="19" t="n">
        <v>0.315539150641581</v>
      </c>
      <c r="AK11" s="19" t="n">
        <v>0.322392464948363</v>
      </c>
      <c r="AL11" s="19" t="n">
        <v>0.20553663150822</v>
      </c>
      <c r="AM11" s="19" t="n">
        <v>0</v>
      </c>
      <c r="AN11" s="19" t="n">
        <v>0.215589194118002</v>
      </c>
      <c r="AO11" s="19" t="n">
        <v>0.277108608795503</v>
      </c>
      <c r="AP11" s="19" t="n">
        <v>0.350974494460288</v>
      </c>
      <c r="AQ11" s="19" t="n">
        <v>0.226963154460664</v>
      </c>
      <c r="AR11" s="19" t="n">
        <v>0.381476625088679</v>
      </c>
      <c r="AS11" s="19" t="n">
        <v>0.211554792741133</v>
      </c>
      <c r="AT11" s="19" t="n">
        <v>0.296096190633258</v>
      </c>
      <c r="AU11" s="19" t="n">
        <v>0</v>
      </c>
      <c r="AV11" s="19" t="n">
        <v>0.197100656412845</v>
      </c>
      <c r="AW11" s="19" t="n">
        <v>0.294727388085214</v>
      </c>
      <c r="AX11" s="19" t="n">
        <v>0</v>
      </c>
    </row>
    <row r="12">
      <c r="B12" s="20" t="s">
        <v>190</v>
      </c>
      <c r="C12" s="19" t="n">
        <v>0.203129826164117</v>
      </c>
      <c r="D12" s="19" t="n">
        <v>0.188742822885654</v>
      </c>
      <c r="E12" s="19" t="n">
        <v>0.212779426939381</v>
      </c>
      <c r="F12" s="19" t="n">
        <v>0.204065114279434</v>
      </c>
      <c r="G12" s="19" t="n">
        <v>0.254899675993052</v>
      </c>
      <c r="H12" s="19" t="n">
        <v>0.196985713317723</v>
      </c>
      <c r="I12" s="19" t="n">
        <v>0.166087722313991</v>
      </c>
      <c r="J12" s="19"/>
      <c r="K12" s="19" t="n">
        <v>0.191676027499868</v>
      </c>
      <c r="L12" s="19" t="n">
        <v>0.214493174725667</v>
      </c>
      <c r="M12" s="19"/>
      <c r="N12" s="19" t="n">
        <v>0.17821483434339</v>
      </c>
      <c r="O12" s="19" t="n">
        <v>0.269663233978291</v>
      </c>
      <c r="P12" s="19" t="n">
        <v>0.172541036548811</v>
      </c>
      <c r="Q12" s="19" t="n">
        <v>0.223090589840959</v>
      </c>
      <c r="R12" s="19" t="n">
        <v>0.236008594601186</v>
      </c>
      <c r="S12" s="19" t="n">
        <v>0.204416477209426</v>
      </c>
      <c r="T12" s="19" t="n">
        <v>0.1796021321045</v>
      </c>
      <c r="U12" s="19" t="n">
        <v>0.219711915357239</v>
      </c>
      <c r="V12" s="19" t="n">
        <v>0.157629266713803</v>
      </c>
      <c r="W12" s="19" t="n">
        <v>0.201814608092868</v>
      </c>
      <c r="X12" s="19" t="n">
        <v>0.194655672344568</v>
      </c>
      <c r="Y12" s="19" t="n">
        <v>0.197194777518779</v>
      </c>
      <c r="Z12" s="19"/>
      <c r="AA12" s="19" t="n">
        <v>0.192156781089764</v>
      </c>
      <c r="AB12" s="19" t="n">
        <v>0.201896056798219</v>
      </c>
      <c r="AC12" s="19" t="n">
        <v>0.199637651191053</v>
      </c>
      <c r="AD12" s="19" t="n">
        <v>0.220660030510204</v>
      </c>
      <c r="AE12" s="19"/>
      <c r="AF12" s="19" t="n">
        <v>0.213075872765132</v>
      </c>
      <c r="AG12" s="19" t="n">
        <v>0.204186081535736</v>
      </c>
      <c r="AH12" s="19" t="n">
        <v>0.198877713192138</v>
      </c>
      <c r="AI12" s="19" t="n">
        <v>0.179412440627466</v>
      </c>
      <c r="AJ12" s="19" t="n">
        <v>0.215305316373267</v>
      </c>
      <c r="AK12" s="19" t="n">
        <v>0.134388713242461</v>
      </c>
      <c r="AL12" s="19" t="n">
        <v>0.160151505658294</v>
      </c>
      <c r="AM12" s="19" t="n">
        <v>0</v>
      </c>
      <c r="AN12" s="19" t="n">
        <v>0.237605291209778</v>
      </c>
      <c r="AO12" s="19" t="n">
        <v>0.222533865230097</v>
      </c>
      <c r="AP12" s="19" t="n">
        <v>0.191847278585715</v>
      </c>
      <c r="AQ12" s="19" t="n">
        <v>0.23498472948317</v>
      </c>
      <c r="AR12" s="19" t="n">
        <v>0.208240410997885</v>
      </c>
      <c r="AS12" s="19" t="n">
        <v>0.291603695209635</v>
      </c>
      <c r="AT12" s="19" t="n">
        <v>0</v>
      </c>
      <c r="AU12" s="19" t="n">
        <v>0</v>
      </c>
      <c r="AV12" s="19" t="n">
        <v>0</v>
      </c>
      <c r="AW12" s="19" t="n">
        <v>0</v>
      </c>
      <c r="AX12" s="19" t="n">
        <v>0.277914084528257</v>
      </c>
    </row>
    <row r="13">
      <c r="B13" s="20" t="s">
        <v>191</v>
      </c>
      <c r="C13" s="19" t="n">
        <v>0.0986201986160716</v>
      </c>
      <c r="D13" s="19" t="n">
        <v>0.0647144443368691</v>
      </c>
      <c r="E13" s="19" t="n">
        <v>0.115542859760686</v>
      </c>
      <c r="F13" s="19" t="n">
        <v>0.123360888496163</v>
      </c>
      <c r="G13" s="19" t="n">
        <v>0.0991350439552773</v>
      </c>
      <c r="H13" s="19" t="n">
        <v>0.0937045989001648</v>
      </c>
      <c r="I13" s="19" t="n">
        <v>0.0900616718893989</v>
      </c>
      <c r="J13" s="19"/>
      <c r="K13" s="19" t="n">
        <v>0.110872089165902</v>
      </c>
      <c r="L13" s="19" t="n">
        <v>0.0858063592453217</v>
      </c>
      <c r="M13" s="19"/>
      <c r="N13" s="19" t="n">
        <v>0.09256522008531</v>
      </c>
      <c r="O13" s="19" t="n">
        <v>0.108197382083759</v>
      </c>
      <c r="P13" s="19" t="n">
        <v>0.0808417349648124</v>
      </c>
      <c r="Q13" s="19" t="n">
        <v>0.0893591036950109</v>
      </c>
      <c r="R13" s="19" t="n">
        <v>0.0885297363765328</v>
      </c>
      <c r="S13" s="19" t="n">
        <v>0.110806022895638</v>
      </c>
      <c r="T13" s="19" t="n">
        <v>0.0852370549013353</v>
      </c>
      <c r="U13" s="19" t="n">
        <v>0.0461514752518324</v>
      </c>
      <c r="V13" s="19" t="n">
        <v>0.128919986182185</v>
      </c>
      <c r="W13" s="19" t="n">
        <v>0.115124984103123</v>
      </c>
      <c r="X13" s="19" t="n">
        <v>0.116968773610329</v>
      </c>
      <c r="Y13" s="19" t="n">
        <v>0.0611548425353145</v>
      </c>
      <c r="Z13" s="19"/>
      <c r="AA13" s="19" t="n">
        <v>0.0812605214946379</v>
      </c>
      <c r="AB13" s="19" t="n">
        <v>0.12637939922787</v>
      </c>
      <c r="AC13" s="19" t="n">
        <v>0.0944906321799274</v>
      </c>
      <c r="AD13" s="19" t="n">
        <v>0.0946771470111592</v>
      </c>
      <c r="AE13" s="19"/>
      <c r="AF13" s="19" t="n">
        <v>0.0825979257681412</v>
      </c>
      <c r="AG13" s="19" t="n">
        <v>0.100142595888532</v>
      </c>
      <c r="AH13" s="19" t="n">
        <v>0.0913661422048604</v>
      </c>
      <c r="AI13" s="19" t="n">
        <v>0.0965969526455619</v>
      </c>
      <c r="AJ13" s="19" t="n">
        <v>0.120351364099432</v>
      </c>
      <c r="AK13" s="19" t="n">
        <v>0.0435116579612841</v>
      </c>
      <c r="AL13" s="19" t="n">
        <v>0.0921200925216611</v>
      </c>
      <c r="AM13" s="19" t="n">
        <v>0</v>
      </c>
      <c r="AN13" s="19" t="n">
        <v>0.147274650695473</v>
      </c>
      <c r="AO13" s="19" t="n">
        <v>0.0992441364424009</v>
      </c>
      <c r="AP13" s="19" t="n">
        <v>0.0757631946867878</v>
      </c>
      <c r="AQ13" s="19" t="n">
        <v>0.0965207107234213</v>
      </c>
      <c r="AR13" s="19" t="n">
        <v>0.122057392965152</v>
      </c>
      <c r="AS13" s="19" t="n">
        <v>0.108789265320331</v>
      </c>
      <c r="AT13" s="19" t="n">
        <v>0</v>
      </c>
      <c r="AU13" s="19" t="n">
        <v>0.504380017574563</v>
      </c>
      <c r="AV13" s="19" t="n">
        <v>0</v>
      </c>
      <c r="AW13" s="19" t="n">
        <v>0</v>
      </c>
      <c r="AX13" s="19" t="n">
        <v>0</v>
      </c>
    </row>
    <row r="14">
      <c r="B14" s="20" t="s">
        <v>192</v>
      </c>
      <c r="C14" s="19" t="n">
        <v>0.0515948464663565</v>
      </c>
      <c r="D14" s="19" t="n">
        <v>0.0566557986469051</v>
      </c>
      <c r="E14" s="19" t="n">
        <v>0.0412866575896097</v>
      </c>
      <c r="F14" s="19" t="n">
        <v>0.0719844909671628</v>
      </c>
      <c r="G14" s="19" t="n">
        <v>0.0417464455737325</v>
      </c>
      <c r="H14" s="19" t="n">
        <v>0.0545217329529039</v>
      </c>
      <c r="I14" s="19" t="n">
        <v>0.0461527409927026</v>
      </c>
      <c r="J14" s="19"/>
      <c r="K14" s="19" t="n">
        <v>0.0518993248450759</v>
      </c>
      <c r="L14" s="19" t="n">
        <v>0.0513476514973664</v>
      </c>
      <c r="M14" s="19"/>
      <c r="N14" s="19" t="n">
        <v>0.0583567951002681</v>
      </c>
      <c r="O14" s="19" t="n">
        <v>0.0328639001861008</v>
      </c>
      <c r="P14" s="19" t="n">
        <v>0.0368970550827961</v>
      </c>
      <c r="Q14" s="19" t="n">
        <v>0.0386255201323683</v>
      </c>
      <c r="R14" s="19" t="n">
        <v>0.0555340729958373</v>
      </c>
      <c r="S14" s="19" t="n">
        <v>0.0486277377204616</v>
      </c>
      <c r="T14" s="19" t="n">
        <v>0.0431706493103555</v>
      </c>
      <c r="U14" s="19" t="n">
        <v>0.0771308034143068</v>
      </c>
      <c r="V14" s="19" t="n">
        <v>0.0565605905149057</v>
      </c>
      <c r="W14" s="19" t="n">
        <v>0.0450785520072127</v>
      </c>
      <c r="X14" s="19" t="n">
        <v>0.0826768703126618</v>
      </c>
      <c r="Y14" s="19" t="n">
        <v>0.117509146847852</v>
      </c>
      <c r="Z14" s="19"/>
      <c r="AA14" s="19" t="n">
        <v>0.0362838397353237</v>
      </c>
      <c r="AB14" s="19" t="n">
        <v>0.0614009551765542</v>
      </c>
      <c r="AC14" s="19" t="n">
        <v>0.0648616210869616</v>
      </c>
      <c r="AD14" s="19" t="n">
        <v>0.0475812744895042</v>
      </c>
      <c r="AE14" s="19"/>
      <c r="AF14" s="19" t="n">
        <v>0.0419817230439696</v>
      </c>
      <c r="AG14" s="19" t="n">
        <v>0.0450004919172395</v>
      </c>
      <c r="AH14" s="19" t="n">
        <v>0.0616674629567218</v>
      </c>
      <c r="AI14" s="19" t="n">
        <v>0.0556380600935379</v>
      </c>
      <c r="AJ14" s="19" t="n">
        <v>0.0430729252026174</v>
      </c>
      <c r="AK14" s="19" t="n">
        <v>0.0338103548934622</v>
      </c>
      <c r="AL14" s="19" t="n">
        <v>0.0598965865483977</v>
      </c>
      <c r="AM14" s="19" t="n">
        <v>0</v>
      </c>
      <c r="AN14" s="19" t="n">
        <v>0.0245064086921237</v>
      </c>
      <c r="AO14" s="19" t="n">
        <v>0.0575752535210004</v>
      </c>
      <c r="AP14" s="19" t="n">
        <v>0.0241601316268259</v>
      </c>
      <c r="AQ14" s="19" t="n">
        <v>0.102648315672485</v>
      </c>
      <c r="AR14" s="19" t="n">
        <v>0.193806797168028</v>
      </c>
      <c r="AS14" s="19" t="n">
        <v>0.111537085003805</v>
      </c>
      <c r="AT14" s="19" t="n">
        <v>0.389102592068026</v>
      </c>
      <c r="AU14" s="19" t="n">
        <v>0</v>
      </c>
      <c r="AV14" s="19" t="n">
        <v>0</v>
      </c>
      <c r="AW14" s="19" t="n">
        <v>0</v>
      </c>
      <c r="AX14" s="19" t="n">
        <v>0</v>
      </c>
    </row>
    <row r="15">
      <c r="B15" s="20" t="s">
        <v>193</v>
      </c>
      <c r="C15" s="19" t="n">
        <v>0.037026920758567</v>
      </c>
      <c r="D15" s="19" t="n">
        <v>0.0312455710297149</v>
      </c>
      <c r="E15" s="19" t="n">
        <v>0.02096365630017</v>
      </c>
      <c r="F15" s="19" t="n">
        <v>0.0380572170307893</v>
      </c>
      <c r="G15" s="19" t="n">
        <v>0.0412311958632173</v>
      </c>
      <c r="H15" s="19" t="n">
        <v>0.0687157903228036</v>
      </c>
      <c r="I15" s="19" t="n">
        <v>0.0283893092767886</v>
      </c>
      <c r="J15" s="19"/>
      <c r="K15" s="19" t="n">
        <v>0.0461501755441936</v>
      </c>
      <c r="L15" s="19" t="n">
        <v>0.0281671564250843</v>
      </c>
      <c r="M15" s="19"/>
      <c r="N15" s="19" t="n">
        <v>0.0247545311485207</v>
      </c>
      <c r="O15" s="19" t="n">
        <v>0.0352353383767462</v>
      </c>
      <c r="P15" s="19" t="n">
        <v>0.0455984398773915</v>
      </c>
      <c r="Q15" s="19" t="n">
        <v>0.0154121932431955</v>
      </c>
      <c r="R15" s="19" t="n">
        <v>0.0320405750952157</v>
      </c>
      <c r="S15" s="19" t="n">
        <v>0.0219641480105576</v>
      </c>
      <c r="T15" s="19" t="n">
        <v>0.0412117766058692</v>
      </c>
      <c r="U15" s="19" t="n">
        <v>0.0108143918540584</v>
      </c>
      <c r="V15" s="19" t="n">
        <v>0.0524308847475536</v>
      </c>
      <c r="W15" s="19" t="n">
        <v>0.0799097888237254</v>
      </c>
      <c r="X15" s="19" t="n">
        <v>0.0391198695168098</v>
      </c>
      <c r="Y15" s="19" t="n">
        <v>0.0359049292754392</v>
      </c>
      <c r="Z15" s="19"/>
      <c r="AA15" s="19" t="n">
        <v>0.0415669223005679</v>
      </c>
      <c r="AB15" s="19" t="n">
        <v>0.0242216647331488</v>
      </c>
      <c r="AC15" s="19" t="n">
        <v>0.0316426992517296</v>
      </c>
      <c r="AD15" s="19" t="n">
        <v>0.0490059803388413</v>
      </c>
      <c r="AE15" s="19"/>
      <c r="AF15" s="19" t="n">
        <v>0.0336901622943189</v>
      </c>
      <c r="AG15" s="19" t="n">
        <v>0.0435384591997721</v>
      </c>
      <c r="AH15" s="19" t="n">
        <v>0.0365949019545686</v>
      </c>
      <c r="AI15" s="19" t="n">
        <v>0.0105182606449607</v>
      </c>
      <c r="AJ15" s="19" t="n">
        <v>0.0140973301334304</v>
      </c>
      <c r="AK15" s="19" t="n">
        <v>0.0634206882024641</v>
      </c>
      <c r="AL15" s="19" t="n">
        <v>0.0293931286518575</v>
      </c>
      <c r="AM15" s="19" t="n">
        <v>0</v>
      </c>
      <c r="AN15" s="19" t="n">
        <v>0.0296331588337806</v>
      </c>
      <c r="AO15" s="19" t="n">
        <v>0.024768052838229</v>
      </c>
      <c r="AP15" s="19" t="n">
        <v>0.0505621558484045</v>
      </c>
      <c r="AQ15" s="19" t="n">
        <v>0.0543382668039293</v>
      </c>
      <c r="AR15" s="19" t="n">
        <v>0</v>
      </c>
      <c r="AS15" s="19" t="n">
        <v>0</v>
      </c>
      <c r="AT15" s="19" t="n">
        <v>0</v>
      </c>
      <c r="AU15" s="19" t="n">
        <v>0</v>
      </c>
      <c r="AV15" s="19" t="n">
        <v>0</v>
      </c>
      <c r="AW15" s="19" t="n">
        <v>0</v>
      </c>
      <c r="AX15" s="19" t="n">
        <v>0</v>
      </c>
    </row>
    <row r="16">
      <c r="B16" s="20" t="s">
        <v>77</v>
      </c>
      <c r="C16" s="21" t="n">
        <v>0.0377370984290154</v>
      </c>
      <c r="D16" s="21" t="n">
        <v>0.0498626930383954</v>
      </c>
      <c r="E16" s="21" t="n">
        <v>0.0266308971674129</v>
      </c>
      <c r="F16" s="21" t="n">
        <v>0.039433337877674</v>
      </c>
      <c r="G16" s="21" t="n">
        <v>0.0309246299367744</v>
      </c>
      <c r="H16" s="21" t="n">
        <v>0.0614534520828922</v>
      </c>
      <c r="I16" s="21" t="n">
        <v>0.027021016767685</v>
      </c>
      <c r="J16" s="21"/>
      <c r="K16" s="21" t="n">
        <v>0.0232148953604081</v>
      </c>
      <c r="L16" s="21" t="n">
        <v>0.0519329700166608</v>
      </c>
      <c r="M16" s="21"/>
      <c r="N16" s="21" t="n">
        <v>0.0288707597898515</v>
      </c>
      <c r="O16" s="21" t="n">
        <v>0.0369717640379962</v>
      </c>
      <c r="P16" s="21" t="n">
        <v>0.0370968775856771</v>
      </c>
      <c r="Q16" s="21" t="n">
        <v>0.04220796453261</v>
      </c>
      <c r="R16" s="21" t="n">
        <v>0.0239539256647464</v>
      </c>
      <c r="S16" s="21" t="n">
        <v>0.0530671596952827</v>
      </c>
      <c r="T16" s="21" t="n">
        <v>0.0451212843131262</v>
      </c>
      <c r="U16" s="21" t="n">
        <v>0.0216867222480926</v>
      </c>
      <c r="V16" s="21" t="n">
        <v>0.0287697256273348</v>
      </c>
      <c r="W16" s="21" t="n">
        <v>0.0705768425469168</v>
      </c>
      <c r="X16" s="21" t="n">
        <v>0.00971724828790719</v>
      </c>
      <c r="Y16" s="21" t="n">
        <v>0.0396677842795921</v>
      </c>
      <c r="Z16" s="21"/>
      <c r="AA16" s="21" t="n">
        <v>0.0209824497249098</v>
      </c>
      <c r="AB16" s="21" t="n">
        <v>0.0315801690604998</v>
      </c>
      <c r="AC16" s="21" t="n">
        <v>0.0495008176335316</v>
      </c>
      <c r="AD16" s="21" t="n">
        <v>0.0508062957658831</v>
      </c>
      <c r="AE16" s="21"/>
      <c r="AF16" s="21" t="n">
        <v>0.0199812078434038</v>
      </c>
      <c r="AG16" s="21" t="n">
        <v>0.0413246588041936</v>
      </c>
      <c r="AH16" s="21" t="n">
        <v>0.0427434709543921</v>
      </c>
      <c r="AI16" s="21" t="n">
        <v>0</v>
      </c>
      <c r="AJ16" s="21" t="n">
        <v>0.110880955461915</v>
      </c>
      <c r="AK16" s="21" t="n">
        <v>0</v>
      </c>
      <c r="AL16" s="21" t="n">
        <v>0.0216407982308265</v>
      </c>
      <c r="AM16" s="21" t="n">
        <v>0</v>
      </c>
      <c r="AN16" s="21" t="n">
        <v>0.0131184430772266</v>
      </c>
      <c r="AO16" s="21" t="n">
        <v>0.0648942861774903</v>
      </c>
      <c r="AP16" s="21" t="n">
        <v>0</v>
      </c>
      <c r="AQ16" s="21" t="n">
        <v>0.0644307984888099</v>
      </c>
      <c r="AR16" s="21" t="n">
        <v>0</v>
      </c>
      <c r="AS16" s="21" t="n">
        <v>0</v>
      </c>
      <c r="AT16" s="21" t="n">
        <v>0.314801217298716</v>
      </c>
      <c r="AU16" s="21" t="n">
        <v>0</v>
      </c>
      <c r="AV16" s="21" t="n">
        <v>0</v>
      </c>
      <c r="AW16" s="21" t="n">
        <v>0</v>
      </c>
      <c r="AX16" s="21" t="n">
        <v>0</v>
      </c>
    </row>
    <row r="17">
      <c r="B17" s="18"/>
    </row>
    <row r="18">
      <c r="B18" t="s">
        <v>80</v>
      </c>
    </row>
    <row r="19">
      <c r="B19" t="s">
        <v>81</v>
      </c>
    </row>
    <row r="21">
      <c r="B21" s="9" t="str">
        <f>=HYPERLINK("#'Contents'!A1", "Return to Contents")</f>
      </c>
    </row>
  </sheetData>
  <mergeCells count="6">
    <mergeCell ref="D5:I5"/>
    <mergeCell ref="K5:L5"/>
    <mergeCell ref="N5:Y5"/>
    <mergeCell ref="AA5:AD5"/>
    <mergeCell ref="AF5:AX5"/>
    <mergeCell ref="D2:AU2"/>
  </mergeCells>
  <pageMargins left="0.7" right="0.7" top="0.75" bottom="0.75" header="0.3" footer="0.3"/>
  <pageSetup paperSize="9" orientation="portrait" horizontalDpi="300" verticalDpi="300" r:id="rId2"/>
  <drawing r:id="rId1"/>
</worksheet>
</file>

<file path=xl/worksheets/sheet3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10.71" hidden="0" customWidth="1"/>
    <col min="8" max="8" width="10.71" hidden="0" customWidth="1"/>
    <col min="9" max="9" width="10.71" hidden="0" customWidth="1"/>
    <col min="10" max="10" width="2.2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10.71" hidden="0" customWidth="1"/>
    <col min="19" max="19" width="10.71" hidden="0" customWidth="1"/>
    <col min="20" max="20" width="10.71" hidden="0" customWidth="1"/>
    <col min="21" max="21" width="10.71" hidden="0" customWidth="1"/>
    <col min="22" max="22" width="10.71" hidden="0" customWidth="1"/>
    <col min="23" max="23" width="10.71" hidden="0" customWidth="1"/>
    <col min="24" max="24" width="10.71" hidden="0" customWidth="1"/>
    <col min="25" max="25" width="10.71" hidden="0" customWidth="1"/>
    <col min="26" max="26" width="2.2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10.71" hidden="0" customWidth="1"/>
    <col min="34" max="34" width="10.71" hidden="0" customWidth="1"/>
    <col min="35" max="35" width="10.7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10.71" hidden="0" customWidth="1"/>
    <col min="44" max="44" width="10.71" hidden="0" customWidth="1"/>
    <col min="45" max="45" width="10.71" hidden="0" customWidth="1"/>
    <col min="46" max="46" width="10.71" hidden="0" customWidth="1"/>
    <col min="47" max="47" width="10.71" hidden="0" customWidth="1"/>
    <col min="48" max="48" width="10.71" hidden="0" customWidth="1"/>
    <col min="49" max="49" width="10.71" hidden="0" customWidth="1"/>
    <col min="50" max="50" width="10.71" hidden="0" customWidth="1"/>
    <col min="51" max="51" width="2.21" hidden="0" customWidth="1"/>
  </cols>
  <sheetData>
    <row r="2" ht="40" customHeight="1">
      <c r="D2" s="16" t="s">
        <v>196</v>
      </c>
    </row>
    <row r="5" ht="30" customHeight="1">
      <c r="B5" s="17"/>
      <c r="C5" s="17"/>
      <c r="D5" s="17" t="s">
        <v>62</v>
      </c>
      <c r="E5" s="17"/>
      <c r="F5" s="17"/>
      <c r="G5" s="17"/>
      <c r="H5" s="17"/>
      <c r="I5" s="17"/>
      <c r="J5" s="17"/>
      <c r="K5" s="17" t="s">
        <v>63</v>
      </c>
      <c r="L5" s="17"/>
      <c r="M5" s="17"/>
      <c r="N5" s="17" t="s">
        <v>64</v>
      </c>
      <c r="O5" s="17"/>
      <c r="P5" s="17"/>
      <c r="Q5" s="17"/>
      <c r="R5" s="17"/>
      <c r="S5" s="17"/>
      <c r="T5" s="17"/>
      <c r="U5" s="17"/>
      <c r="V5" s="17"/>
      <c r="W5" s="17"/>
      <c r="X5" s="17"/>
      <c r="Y5" s="17"/>
      <c r="Z5" s="17"/>
      <c r="AA5" s="17" t="s">
        <v>65</v>
      </c>
      <c r="AB5" s="17"/>
      <c r="AC5" s="17"/>
      <c r="AD5" s="17"/>
      <c r="AE5" s="17"/>
      <c r="AF5" s="17" t="s">
        <v>66</v>
      </c>
      <c r="AG5" s="17"/>
      <c r="AH5" s="17"/>
      <c r="AI5" s="17"/>
      <c r="AJ5" s="17"/>
      <c r="AK5" s="17"/>
      <c r="AL5" s="17"/>
      <c r="AM5" s="17"/>
      <c r="AN5" s="17"/>
      <c r="AO5" s="17"/>
      <c r="AP5" s="17"/>
      <c r="AQ5" s="17"/>
      <c r="AR5" s="17"/>
      <c r="AS5" s="17"/>
      <c r="AT5" s="17"/>
      <c r="AU5" s="17"/>
      <c r="AV5" s="17"/>
      <c r="AW5" s="17"/>
      <c r="AX5" s="17"/>
    </row>
    <row r="6">
      <c r="B6" t="s">
        <v>15</v>
      </c>
      <c r="C6" s="10" t="s">
        <v>16</v>
      </c>
      <c r="D6" s="13" t="s">
        <v>17</v>
      </c>
      <c r="E6" s="13" t="s">
        <v>18</v>
      </c>
      <c r="F6" s="13" t="s">
        <v>19</v>
      </c>
      <c r="G6" s="13" t="s">
        <v>20</v>
      </c>
      <c r="H6" s="13" t="s">
        <v>21</v>
      </c>
      <c r="I6" s="13" t="s">
        <v>22</v>
      </c>
      <c r="K6" s="13" t="s">
        <v>25</v>
      </c>
      <c r="L6" s="13" t="s">
        <v>26</v>
      </c>
      <c r="N6" s="13" t="s">
        <v>27</v>
      </c>
      <c r="O6" s="13" t="s">
        <v>28</v>
      </c>
      <c r="P6" s="13" t="s">
        <v>29</v>
      </c>
      <c r="Q6" s="13" t="s">
        <v>30</v>
      </c>
      <c r="R6" s="13" t="s">
        <v>31</v>
      </c>
      <c r="S6" s="13" t="s">
        <v>32</v>
      </c>
      <c r="T6" s="13" t="s">
        <v>33</v>
      </c>
      <c r="U6" s="13" t="s">
        <v>34</v>
      </c>
      <c r="V6" s="13" t="s">
        <v>35</v>
      </c>
      <c r="W6" s="13" t="s">
        <v>36</v>
      </c>
      <c r="X6" s="13" t="s">
        <v>37</v>
      </c>
      <c r="Y6" s="13" t="s">
        <v>38</v>
      </c>
      <c r="AA6" s="13" t="s">
        <v>39</v>
      </c>
      <c r="AB6" s="13" t="s">
        <v>40</v>
      </c>
      <c r="AC6" s="13" t="s">
        <v>41</v>
      </c>
      <c r="AD6" s="13" t="s">
        <v>42</v>
      </c>
      <c r="AF6" s="13" t="s">
        <v>43</v>
      </c>
      <c r="AG6" s="13" t="s">
        <v>44</v>
      </c>
      <c r="AH6" s="13" t="s">
        <v>45</v>
      </c>
      <c r="AI6" s="13" t="s">
        <v>46</v>
      </c>
      <c r="AJ6" s="13" t="s">
        <v>47</v>
      </c>
      <c r="AK6" s="13" t="s">
        <v>48</v>
      </c>
      <c r="AL6" s="13" t="s">
        <v>49</v>
      </c>
      <c r="AM6" s="13" t="s">
        <v>50</v>
      </c>
      <c r="AN6" s="13" t="s">
        <v>51</v>
      </c>
      <c r="AO6" s="13" t="s">
        <v>52</v>
      </c>
      <c r="AP6" s="13" t="s">
        <v>53</v>
      </c>
      <c r="AQ6" s="13" t="s">
        <v>54</v>
      </c>
      <c r="AR6" s="13" t="s">
        <v>55</v>
      </c>
      <c r="AS6" s="13" t="s">
        <v>56</v>
      </c>
      <c r="AT6" s="13" t="s">
        <v>57</v>
      </c>
      <c r="AU6" s="13" t="s">
        <v>58</v>
      </c>
      <c r="AV6" s="13" t="s">
        <v>59</v>
      </c>
      <c r="AW6" s="13" t="s">
        <v>60</v>
      </c>
      <c r="AX6" s="13" t="s">
        <v>61</v>
      </c>
    </row>
    <row r="7" ht="30" customHeight="1">
      <c r="B7" s="11" t="s">
        <v>23</v>
      </c>
      <c r="C7" s="11" t="n">
        <v>2053</v>
      </c>
      <c r="D7" s="11" t="n">
        <v>282</v>
      </c>
      <c r="E7" s="11" t="n">
        <v>347</v>
      </c>
      <c r="F7" s="11" t="n">
        <v>347</v>
      </c>
      <c r="G7" s="11" t="n">
        <v>347</v>
      </c>
      <c r="H7" s="11" t="n">
        <v>295</v>
      </c>
      <c r="I7" s="11" t="n">
        <v>435</v>
      </c>
      <c r="J7" s="11"/>
      <c r="K7" s="11" t="n">
        <v>1018</v>
      </c>
      <c r="L7" s="11" t="n">
        <v>1034</v>
      </c>
      <c r="M7" s="11"/>
      <c r="N7" s="11" t="n">
        <v>284</v>
      </c>
      <c r="O7" s="11" t="n">
        <v>278</v>
      </c>
      <c r="P7" s="11" t="n">
        <v>169</v>
      </c>
      <c r="Q7" s="11" t="n">
        <v>188</v>
      </c>
      <c r="R7" s="11" t="n">
        <v>160</v>
      </c>
      <c r="S7" s="11" t="n">
        <v>187</v>
      </c>
      <c r="T7" s="11" t="n">
        <v>166</v>
      </c>
      <c r="U7" s="11" t="n">
        <v>87</v>
      </c>
      <c r="V7" s="11" t="n">
        <v>211</v>
      </c>
      <c r="W7" s="11" t="n">
        <v>174</v>
      </c>
      <c r="X7" s="11" t="n">
        <v>98</v>
      </c>
      <c r="Y7" s="11" t="n">
        <v>51</v>
      </c>
      <c r="Z7" s="11"/>
      <c r="AA7" s="11" t="n">
        <v>570</v>
      </c>
      <c r="AB7" s="11" t="n">
        <v>547</v>
      </c>
      <c r="AC7" s="11" t="n">
        <v>406</v>
      </c>
      <c r="AD7" s="11" t="n">
        <v>517</v>
      </c>
      <c r="AE7" s="11"/>
      <c r="AF7" s="11" t="n">
        <v>148</v>
      </c>
      <c r="AG7" s="11" t="n">
        <v>872</v>
      </c>
      <c r="AH7" s="11" t="n">
        <v>132</v>
      </c>
      <c r="AI7" s="11" t="n">
        <v>108</v>
      </c>
      <c r="AJ7" s="11" t="n">
        <v>65</v>
      </c>
      <c r="AK7" s="11" t="n">
        <v>65</v>
      </c>
      <c r="AL7" s="11" t="n">
        <v>139</v>
      </c>
      <c r="AM7" s="11" t="n">
        <v>2</v>
      </c>
      <c r="AN7" s="11" t="n">
        <v>139</v>
      </c>
      <c r="AO7" s="11" t="n">
        <v>159</v>
      </c>
      <c r="AP7" s="11" t="n">
        <v>39</v>
      </c>
      <c r="AQ7" s="11" t="n">
        <v>148</v>
      </c>
      <c r="AR7" s="11" t="n">
        <v>10</v>
      </c>
      <c r="AS7" s="11" t="n">
        <v>10</v>
      </c>
      <c r="AT7" s="11" t="n">
        <v>3</v>
      </c>
      <c r="AU7" s="11" t="n">
        <v>2</v>
      </c>
      <c r="AV7" s="11" t="n">
        <v>5</v>
      </c>
      <c r="AW7" s="11" t="n">
        <v>3</v>
      </c>
      <c r="AX7" s="11" t="n">
        <v>4</v>
      </c>
    </row>
    <row r="8" ht="30" customHeight="1">
      <c r="B8" s="12" t="s">
        <v>24</v>
      </c>
      <c r="C8" s="12" t="n">
        <v>2053</v>
      </c>
      <c r="D8" s="12" t="n">
        <v>284</v>
      </c>
      <c r="E8" s="12" t="n">
        <v>350</v>
      </c>
      <c r="F8" s="12" t="n">
        <v>349</v>
      </c>
      <c r="G8" s="12" t="n">
        <v>350</v>
      </c>
      <c r="H8" s="12" t="n">
        <v>289</v>
      </c>
      <c r="I8" s="12" t="n">
        <v>431</v>
      </c>
      <c r="J8" s="12"/>
      <c r="K8" s="12" t="n">
        <v>1013</v>
      </c>
      <c r="L8" s="12" t="n">
        <v>1039</v>
      </c>
      <c r="M8" s="12"/>
      <c r="N8" s="12" t="n">
        <v>287</v>
      </c>
      <c r="O8" s="12" t="n">
        <v>267</v>
      </c>
      <c r="P8" s="12" t="n">
        <v>164</v>
      </c>
      <c r="Q8" s="12" t="n">
        <v>185</v>
      </c>
      <c r="R8" s="12" t="n">
        <v>144</v>
      </c>
      <c r="S8" s="12" t="n">
        <v>185</v>
      </c>
      <c r="T8" s="12" t="n">
        <v>164</v>
      </c>
      <c r="U8" s="12" t="n">
        <v>82</v>
      </c>
      <c r="V8" s="12" t="n">
        <v>226</v>
      </c>
      <c r="W8" s="12" t="n">
        <v>185</v>
      </c>
      <c r="X8" s="12" t="n">
        <v>103</v>
      </c>
      <c r="Y8" s="12" t="n">
        <v>61</v>
      </c>
      <c r="Z8" s="12"/>
      <c r="AA8" s="12" t="n">
        <v>551</v>
      </c>
      <c r="AB8" s="12" t="n">
        <v>530</v>
      </c>
      <c r="AC8" s="12" t="n">
        <v>449</v>
      </c>
      <c r="AD8" s="12" t="n">
        <v>510</v>
      </c>
      <c r="AE8" s="12"/>
      <c r="AF8" s="12" t="n">
        <v>150</v>
      </c>
      <c r="AG8" s="12" t="n">
        <v>866</v>
      </c>
      <c r="AH8" s="12" t="n">
        <v>133</v>
      </c>
      <c r="AI8" s="12" t="n">
        <v>107</v>
      </c>
      <c r="AJ8" s="12" t="n">
        <v>66</v>
      </c>
      <c r="AK8" s="12" t="n">
        <v>64</v>
      </c>
      <c r="AL8" s="12" t="n">
        <v>140</v>
      </c>
      <c r="AM8" s="12" t="n">
        <v>2</v>
      </c>
      <c r="AN8" s="12" t="n">
        <v>140</v>
      </c>
      <c r="AO8" s="12" t="n">
        <v>160</v>
      </c>
      <c r="AP8" s="12" t="n">
        <v>39</v>
      </c>
      <c r="AQ8" s="12" t="n">
        <v>149</v>
      </c>
      <c r="AR8" s="12" t="n">
        <v>10</v>
      </c>
      <c r="AS8" s="12" t="n">
        <v>11</v>
      </c>
      <c r="AT8" s="12" t="n">
        <v>3</v>
      </c>
      <c r="AU8" s="12" t="n">
        <v>2</v>
      </c>
      <c r="AV8" s="12" t="n">
        <v>5</v>
      </c>
      <c r="AW8" s="12" t="n">
        <v>3</v>
      </c>
      <c r="AX8" s="12" t="n">
        <v>3</v>
      </c>
    </row>
    <row r="9">
      <c r="B9" s="20" t="s">
        <v>187</v>
      </c>
      <c r="C9" s="19" t="n">
        <v>0.0743131570993702</v>
      </c>
      <c r="D9" s="19" t="n">
        <v>0.0984073334388692</v>
      </c>
      <c r="E9" s="19" t="n">
        <v>0.112555924539312</v>
      </c>
      <c r="F9" s="19" t="n">
        <v>0.0918164891048034</v>
      </c>
      <c r="G9" s="19" t="n">
        <v>0.058870472734966</v>
      </c>
      <c r="H9" s="19" t="n">
        <v>0.0665939797779055</v>
      </c>
      <c r="I9" s="19" t="n">
        <v>0.0308966072383802</v>
      </c>
      <c r="J9" s="19"/>
      <c r="K9" s="19" t="n">
        <v>0.0887846829580344</v>
      </c>
      <c r="L9" s="19" t="n">
        <v>0.0602745879322294</v>
      </c>
      <c r="M9" s="19"/>
      <c r="N9" s="19" t="n">
        <v>0.156034121702216</v>
      </c>
      <c r="O9" s="19" t="n">
        <v>0.0239591149836404</v>
      </c>
      <c r="P9" s="19" t="n">
        <v>0.075105909654192</v>
      </c>
      <c r="Q9" s="19" t="n">
        <v>0.0842505867598398</v>
      </c>
      <c r="R9" s="19" t="n">
        <v>0.0554571113538495</v>
      </c>
      <c r="S9" s="19" t="n">
        <v>0.0605820113113671</v>
      </c>
      <c r="T9" s="19" t="n">
        <v>0.0686637269818546</v>
      </c>
      <c r="U9" s="19" t="n">
        <v>0.11480210974105</v>
      </c>
      <c r="V9" s="19" t="n">
        <v>0.0699477559980989</v>
      </c>
      <c r="W9" s="19" t="n">
        <v>0.0467502117685134</v>
      </c>
      <c r="X9" s="19" t="n">
        <v>0.0524624398691821</v>
      </c>
      <c r="Y9" s="19" t="n">
        <v>0.0615154519447687</v>
      </c>
      <c r="Z9" s="19"/>
      <c r="AA9" s="19" t="n">
        <v>0.105341480122864</v>
      </c>
      <c r="AB9" s="19" t="n">
        <v>0.0526438770972755</v>
      </c>
      <c r="AC9" s="19" t="n">
        <v>0.0692235442059943</v>
      </c>
      <c r="AD9" s="19" t="n">
        <v>0.0635505858287424</v>
      </c>
      <c r="AE9" s="19"/>
      <c r="AF9" s="19" t="n">
        <v>0.098085810952305</v>
      </c>
      <c r="AG9" s="19" t="n">
        <v>0.0420363060525139</v>
      </c>
      <c r="AH9" s="19" t="n">
        <v>0.0747637387929155</v>
      </c>
      <c r="AI9" s="19" t="n">
        <v>0.173797985356583</v>
      </c>
      <c r="AJ9" s="19" t="n">
        <v>0.104744141880614</v>
      </c>
      <c r="AK9" s="19" t="n">
        <v>0.104813466318295</v>
      </c>
      <c r="AL9" s="19" t="n">
        <v>0.114783254135611</v>
      </c>
      <c r="AM9" s="19" t="n">
        <v>0</v>
      </c>
      <c r="AN9" s="19" t="n">
        <v>0.113541918731799</v>
      </c>
      <c r="AO9" s="19" t="n">
        <v>0.0738851184713214</v>
      </c>
      <c r="AP9" s="19" t="n">
        <v>0.0994425749374779</v>
      </c>
      <c r="AQ9" s="19" t="n">
        <v>0.0395710869959997</v>
      </c>
      <c r="AR9" s="19" t="n">
        <v>0</v>
      </c>
      <c r="AS9" s="19" t="n">
        <v>0.276515161725097</v>
      </c>
      <c r="AT9" s="19" t="n">
        <v>0</v>
      </c>
      <c r="AU9" s="19" t="n">
        <v>0</v>
      </c>
      <c r="AV9" s="19" t="n">
        <v>0.379175517237897</v>
      </c>
      <c r="AW9" s="19" t="n">
        <v>0</v>
      </c>
      <c r="AX9" s="19" t="n">
        <v>0.242293032388405</v>
      </c>
    </row>
    <row r="10">
      <c r="B10" s="20" t="s">
        <v>188</v>
      </c>
      <c r="C10" s="19" t="n">
        <v>0.174485544233098</v>
      </c>
      <c r="D10" s="19" t="n">
        <v>0.151848486202636</v>
      </c>
      <c r="E10" s="19" t="n">
        <v>0.168705234176516</v>
      </c>
      <c r="F10" s="19" t="n">
        <v>0.171816684083361</v>
      </c>
      <c r="G10" s="19" t="n">
        <v>0.193107465804926</v>
      </c>
      <c r="H10" s="19" t="n">
        <v>0.132000451555267</v>
      </c>
      <c r="I10" s="19" t="n">
        <v>0.209634301197408</v>
      </c>
      <c r="J10" s="19"/>
      <c r="K10" s="19" t="n">
        <v>0.175687417867844</v>
      </c>
      <c r="L10" s="19" t="n">
        <v>0.173481693771682</v>
      </c>
      <c r="M10" s="19"/>
      <c r="N10" s="19" t="n">
        <v>0.198623154037416</v>
      </c>
      <c r="O10" s="19" t="n">
        <v>0.157030745060481</v>
      </c>
      <c r="P10" s="19" t="n">
        <v>0.220673526529226</v>
      </c>
      <c r="Q10" s="19" t="n">
        <v>0.161477710620774</v>
      </c>
      <c r="R10" s="19" t="n">
        <v>0.184936747821284</v>
      </c>
      <c r="S10" s="19" t="n">
        <v>0.167120080625155</v>
      </c>
      <c r="T10" s="19" t="n">
        <v>0.188118193871496</v>
      </c>
      <c r="U10" s="19" t="n">
        <v>0.127313872696652</v>
      </c>
      <c r="V10" s="19" t="n">
        <v>0.160855977758693</v>
      </c>
      <c r="W10" s="19" t="n">
        <v>0.183744140469538</v>
      </c>
      <c r="X10" s="19" t="n">
        <v>0.172471728574584</v>
      </c>
      <c r="Y10" s="19" t="n">
        <v>0.102834622246611</v>
      </c>
      <c r="Z10" s="19"/>
      <c r="AA10" s="19" t="n">
        <v>0.205641749223485</v>
      </c>
      <c r="AB10" s="19" t="n">
        <v>0.173650654450488</v>
      </c>
      <c r="AC10" s="19" t="n">
        <v>0.175167435454472</v>
      </c>
      <c r="AD10" s="19" t="n">
        <v>0.143748315898915</v>
      </c>
      <c r="AE10" s="19"/>
      <c r="AF10" s="19" t="n">
        <v>0.19249975801376</v>
      </c>
      <c r="AG10" s="19" t="n">
        <v>0.174675821450241</v>
      </c>
      <c r="AH10" s="19" t="n">
        <v>0.155108196742998</v>
      </c>
      <c r="AI10" s="19" t="n">
        <v>0.253255355217689</v>
      </c>
      <c r="AJ10" s="19" t="n">
        <v>0.061048166012133</v>
      </c>
      <c r="AK10" s="19" t="n">
        <v>0.277189090012782</v>
      </c>
      <c r="AL10" s="19" t="n">
        <v>0.18737376400298</v>
      </c>
      <c r="AM10" s="19" t="n">
        <v>0.465554238906898</v>
      </c>
      <c r="AN10" s="19" t="n">
        <v>0.197277346224174</v>
      </c>
      <c r="AO10" s="19" t="n">
        <v>0.104744414986146</v>
      </c>
      <c r="AP10" s="19" t="n">
        <v>0.166521790372958</v>
      </c>
      <c r="AQ10" s="19" t="n">
        <v>0.155328773056181</v>
      </c>
      <c r="AR10" s="19" t="n">
        <v>0.188304440022961</v>
      </c>
      <c r="AS10" s="19" t="n">
        <v>0.108831880209197</v>
      </c>
      <c r="AT10" s="19" t="n">
        <v>0</v>
      </c>
      <c r="AU10" s="19" t="n">
        <v>0.495619982425437</v>
      </c>
      <c r="AV10" s="19" t="n">
        <v>0.423723826349258</v>
      </c>
      <c r="AW10" s="19" t="n">
        <v>0.323798654447605</v>
      </c>
      <c r="AX10" s="19" t="n">
        <v>0</v>
      </c>
    </row>
    <row r="11">
      <c r="B11" s="20" t="s">
        <v>189</v>
      </c>
      <c r="C11" s="19" t="n">
        <v>0.224024875096139</v>
      </c>
      <c r="D11" s="19" t="n">
        <v>0.260757432724913</v>
      </c>
      <c r="E11" s="19" t="n">
        <v>0.252586422792512</v>
      </c>
      <c r="F11" s="19" t="n">
        <v>0.209285879109539</v>
      </c>
      <c r="G11" s="19" t="n">
        <v>0.193249263570677</v>
      </c>
      <c r="H11" s="19" t="n">
        <v>0.203588858936967</v>
      </c>
      <c r="I11" s="19" t="n">
        <v>0.227242620321299</v>
      </c>
      <c r="J11" s="19"/>
      <c r="K11" s="19" t="n">
        <v>0.21830526337203</v>
      </c>
      <c r="L11" s="19" t="n">
        <v>0.229817357837034</v>
      </c>
      <c r="M11" s="19"/>
      <c r="N11" s="19" t="n">
        <v>0.230762256815002</v>
      </c>
      <c r="O11" s="19" t="n">
        <v>0.253888519521092</v>
      </c>
      <c r="P11" s="19" t="n">
        <v>0.25002152426394</v>
      </c>
      <c r="Q11" s="19" t="n">
        <v>0.237624634553644</v>
      </c>
      <c r="R11" s="19" t="n">
        <v>0.188219233884501</v>
      </c>
      <c r="S11" s="19" t="n">
        <v>0.231334709748246</v>
      </c>
      <c r="T11" s="19" t="n">
        <v>0.239411848006161</v>
      </c>
      <c r="U11" s="19" t="n">
        <v>0.254519079055139</v>
      </c>
      <c r="V11" s="19" t="n">
        <v>0.196258520282549</v>
      </c>
      <c r="W11" s="19" t="n">
        <v>0.179941834059461</v>
      </c>
      <c r="X11" s="19" t="n">
        <v>0.170805970863572</v>
      </c>
      <c r="Y11" s="19" t="n">
        <v>0.256884696716976</v>
      </c>
      <c r="Z11" s="19"/>
      <c r="AA11" s="19" t="n">
        <v>0.245365052980962</v>
      </c>
      <c r="AB11" s="19" t="n">
        <v>0.211660005288039</v>
      </c>
      <c r="AC11" s="19" t="n">
        <v>0.230753563452599</v>
      </c>
      <c r="AD11" s="19" t="n">
        <v>0.20592487665568</v>
      </c>
      <c r="AE11" s="19"/>
      <c r="AF11" s="19" t="n">
        <v>0.281533187311218</v>
      </c>
      <c r="AG11" s="19" t="n">
        <v>0.213269201729862</v>
      </c>
      <c r="AH11" s="19" t="n">
        <v>0.192944663152709</v>
      </c>
      <c r="AI11" s="19" t="n">
        <v>0.235405714522176</v>
      </c>
      <c r="AJ11" s="19" t="n">
        <v>0.194979539951717</v>
      </c>
      <c r="AK11" s="19" t="n">
        <v>0.256997474061809</v>
      </c>
      <c r="AL11" s="19" t="n">
        <v>0.255552895415037</v>
      </c>
      <c r="AM11" s="19" t="n">
        <v>0.534445761093102</v>
      </c>
      <c r="AN11" s="19" t="n">
        <v>0.206194531333051</v>
      </c>
      <c r="AO11" s="19" t="n">
        <v>0.261325832461093</v>
      </c>
      <c r="AP11" s="19" t="n">
        <v>0.30285838105197</v>
      </c>
      <c r="AQ11" s="19" t="n">
        <v>0.171302252333123</v>
      </c>
      <c r="AR11" s="19" t="n">
        <v>0.183024189971717</v>
      </c>
      <c r="AS11" s="19" t="n">
        <v>0.102765527420802</v>
      </c>
      <c r="AT11" s="19" t="n">
        <v>0.296096190633258</v>
      </c>
      <c r="AU11" s="19" t="n">
        <v>0.504380017574563</v>
      </c>
      <c r="AV11" s="19" t="n">
        <v>0.197100656412845</v>
      </c>
      <c r="AW11" s="19" t="n">
        <v>0.676201345552395</v>
      </c>
      <c r="AX11" s="19" t="n">
        <v>0</v>
      </c>
    </row>
    <row r="12">
      <c r="B12" s="20" t="s">
        <v>190</v>
      </c>
      <c r="C12" s="19" t="n">
        <v>0.209414698413262</v>
      </c>
      <c r="D12" s="19" t="n">
        <v>0.190725745290051</v>
      </c>
      <c r="E12" s="19" t="n">
        <v>0.218667123165483</v>
      </c>
      <c r="F12" s="19" t="n">
        <v>0.222733219321803</v>
      </c>
      <c r="G12" s="19" t="n">
        <v>0.200575062118087</v>
      </c>
      <c r="H12" s="19" t="n">
        <v>0.208991173649493</v>
      </c>
      <c r="I12" s="19" t="n">
        <v>0.210894089756341</v>
      </c>
      <c r="J12" s="19"/>
      <c r="K12" s="19" t="n">
        <v>0.207459460137365</v>
      </c>
      <c r="L12" s="19" t="n">
        <v>0.211522748808587</v>
      </c>
      <c r="M12" s="19"/>
      <c r="N12" s="19" t="n">
        <v>0.1720429157294</v>
      </c>
      <c r="O12" s="19" t="n">
        <v>0.238143759466435</v>
      </c>
      <c r="P12" s="19" t="n">
        <v>0.17705040654148</v>
      </c>
      <c r="Q12" s="19" t="n">
        <v>0.229453052573473</v>
      </c>
      <c r="R12" s="19" t="n">
        <v>0.264422560449157</v>
      </c>
      <c r="S12" s="19" t="n">
        <v>0.177302360818567</v>
      </c>
      <c r="T12" s="19" t="n">
        <v>0.193806540234946</v>
      </c>
      <c r="U12" s="19" t="n">
        <v>0.198961337718351</v>
      </c>
      <c r="V12" s="19" t="n">
        <v>0.214330952932088</v>
      </c>
      <c r="W12" s="19" t="n">
        <v>0.222716763334476</v>
      </c>
      <c r="X12" s="19" t="n">
        <v>0.256473487742335</v>
      </c>
      <c r="Y12" s="19" t="n">
        <v>0.171313901435429</v>
      </c>
      <c r="Z12" s="19"/>
      <c r="AA12" s="19" t="n">
        <v>0.17533238002548</v>
      </c>
      <c r="AB12" s="19" t="n">
        <v>0.220310871931698</v>
      </c>
      <c r="AC12" s="19" t="n">
        <v>0.212364775707036</v>
      </c>
      <c r="AD12" s="19" t="n">
        <v>0.233856340961482</v>
      </c>
      <c r="AE12" s="19"/>
      <c r="AF12" s="19" t="n">
        <v>0.212777805494885</v>
      </c>
      <c r="AG12" s="19" t="n">
        <v>0.218015866157939</v>
      </c>
      <c r="AH12" s="19" t="n">
        <v>0.189986074987205</v>
      </c>
      <c r="AI12" s="19" t="n">
        <v>0.169678988077532</v>
      </c>
      <c r="AJ12" s="19" t="n">
        <v>0.272694769337927</v>
      </c>
      <c r="AK12" s="19" t="n">
        <v>0.0969283533162734</v>
      </c>
      <c r="AL12" s="19" t="n">
        <v>0.17336110655031</v>
      </c>
      <c r="AM12" s="19" t="n">
        <v>0</v>
      </c>
      <c r="AN12" s="19" t="n">
        <v>0.234053118719542</v>
      </c>
      <c r="AO12" s="19" t="n">
        <v>0.226532078957307</v>
      </c>
      <c r="AP12" s="19" t="n">
        <v>0.232510724034437</v>
      </c>
      <c r="AQ12" s="19" t="n">
        <v>0.216903438589551</v>
      </c>
      <c r="AR12" s="19" t="n">
        <v>0.308878990102898</v>
      </c>
      <c r="AS12" s="19" t="n">
        <v>0.203840363318172</v>
      </c>
      <c r="AT12" s="19" t="n">
        <v>0</v>
      </c>
      <c r="AU12" s="19" t="n">
        <v>0</v>
      </c>
      <c r="AV12" s="19" t="n">
        <v>0</v>
      </c>
      <c r="AW12" s="19" t="n">
        <v>0</v>
      </c>
      <c r="AX12" s="19" t="n">
        <v>0.537158236211435</v>
      </c>
    </row>
    <row r="13">
      <c r="B13" s="20" t="s">
        <v>191</v>
      </c>
      <c r="C13" s="19" t="n">
        <v>0.1217488035907</v>
      </c>
      <c r="D13" s="19" t="n">
        <v>0.103740950424793</v>
      </c>
      <c r="E13" s="19" t="n">
        <v>0.124548446875258</v>
      </c>
      <c r="F13" s="19" t="n">
        <v>0.101933576937643</v>
      </c>
      <c r="G13" s="19" t="n">
        <v>0.133250241764195</v>
      </c>
      <c r="H13" s="19" t="n">
        <v>0.139764228089825</v>
      </c>
      <c r="I13" s="19" t="n">
        <v>0.125975373125106</v>
      </c>
      <c r="J13" s="19"/>
      <c r="K13" s="19" t="n">
        <v>0.127103336382748</v>
      </c>
      <c r="L13" s="19" t="n">
        <v>0.116645220609415</v>
      </c>
      <c r="M13" s="19"/>
      <c r="N13" s="19" t="n">
        <v>0.0876863230021139</v>
      </c>
      <c r="O13" s="19" t="n">
        <v>0.157430267529852</v>
      </c>
      <c r="P13" s="19" t="n">
        <v>0.0946383146598061</v>
      </c>
      <c r="Q13" s="19" t="n">
        <v>0.105356472708421</v>
      </c>
      <c r="R13" s="19" t="n">
        <v>0.112830040040364</v>
      </c>
      <c r="S13" s="19" t="n">
        <v>0.15367668590695</v>
      </c>
      <c r="T13" s="19" t="n">
        <v>0.102773544142389</v>
      </c>
      <c r="U13" s="19" t="n">
        <v>0.103579803929693</v>
      </c>
      <c r="V13" s="19" t="n">
        <v>0.137498279421329</v>
      </c>
      <c r="W13" s="19" t="n">
        <v>0.119756618431848</v>
      </c>
      <c r="X13" s="19" t="n">
        <v>0.13447990609306</v>
      </c>
      <c r="Y13" s="19" t="n">
        <v>0.174285911564462</v>
      </c>
      <c r="Z13" s="19"/>
      <c r="AA13" s="19" t="n">
        <v>0.115164250940084</v>
      </c>
      <c r="AB13" s="19" t="n">
        <v>0.148185453336501</v>
      </c>
      <c r="AC13" s="19" t="n">
        <v>0.104880445264063</v>
      </c>
      <c r="AD13" s="19" t="n">
        <v>0.119343492768257</v>
      </c>
      <c r="AE13" s="19"/>
      <c r="AF13" s="19" t="n">
        <v>0.113751654422724</v>
      </c>
      <c r="AG13" s="19" t="n">
        <v>0.129678409771044</v>
      </c>
      <c r="AH13" s="19" t="n">
        <v>0.121732769962118</v>
      </c>
      <c r="AI13" s="19" t="n">
        <v>0.0835311448581663</v>
      </c>
      <c r="AJ13" s="19" t="n">
        <v>0.133339691718075</v>
      </c>
      <c r="AK13" s="19" t="n">
        <v>0.118930226312132</v>
      </c>
      <c r="AL13" s="19" t="n">
        <v>0.123340079162972</v>
      </c>
      <c r="AM13" s="19" t="n">
        <v>0</v>
      </c>
      <c r="AN13" s="19" t="n">
        <v>0.129718860139052</v>
      </c>
      <c r="AO13" s="19" t="n">
        <v>0.124703336026434</v>
      </c>
      <c r="AP13" s="19" t="n">
        <v>0.0225657505238864</v>
      </c>
      <c r="AQ13" s="19" t="n">
        <v>0.124066088375458</v>
      </c>
      <c r="AR13" s="19" t="n">
        <v>0.226624161839408</v>
      </c>
      <c r="AS13" s="19" t="n">
        <v>0.108789265320331</v>
      </c>
      <c r="AT13" s="19" t="n">
        <v>0.314801217298716</v>
      </c>
      <c r="AU13" s="19" t="n">
        <v>0</v>
      </c>
      <c r="AV13" s="19" t="n">
        <v>0</v>
      </c>
      <c r="AW13" s="19" t="n">
        <v>0</v>
      </c>
      <c r="AX13" s="19" t="n">
        <v>0</v>
      </c>
    </row>
    <row r="14">
      <c r="B14" s="20" t="s">
        <v>192</v>
      </c>
      <c r="C14" s="19" t="n">
        <v>0.0573787327907682</v>
      </c>
      <c r="D14" s="19" t="n">
        <v>0.0570808080288493</v>
      </c>
      <c r="E14" s="19" t="n">
        <v>0.0401065005237521</v>
      </c>
      <c r="F14" s="19" t="n">
        <v>0.062368369905829</v>
      </c>
      <c r="G14" s="19" t="n">
        <v>0.0673616197020232</v>
      </c>
      <c r="H14" s="19" t="n">
        <v>0.0683819403915808</v>
      </c>
      <c r="I14" s="19" t="n">
        <v>0.0520791288893925</v>
      </c>
      <c r="J14" s="19"/>
      <c r="K14" s="19" t="n">
        <v>0.0733295415162493</v>
      </c>
      <c r="L14" s="19" t="n">
        <v>0.0409186390136562</v>
      </c>
      <c r="M14" s="19"/>
      <c r="N14" s="19" t="n">
        <v>0.0547541424096085</v>
      </c>
      <c r="O14" s="19" t="n">
        <v>0.0442935211111859</v>
      </c>
      <c r="P14" s="19" t="n">
        <v>0.0428974506512922</v>
      </c>
      <c r="Q14" s="19" t="n">
        <v>0.0322225164826311</v>
      </c>
      <c r="R14" s="19" t="n">
        <v>0.0935160680513673</v>
      </c>
      <c r="S14" s="19" t="n">
        <v>0.0471762765346003</v>
      </c>
      <c r="T14" s="19" t="n">
        <v>0.0671531647767193</v>
      </c>
      <c r="U14" s="19" t="n">
        <v>0.0553922380659014</v>
      </c>
      <c r="V14" s="19" t="n">
        <v>0.0468323539897664</v>
      </c>
      <c r="W14" s="19" t="n">
        <v>0.078368959234183</v>
      </c>
      <c r="X14" s="19" t="n">
        <v>0.0935332776201289</v>
      </c>
      <c r="Y14" s="19" t="n">
        <v>0.0786233200319021</v>
      </c>
      <c r="Z14" s="19"/>
      <c r="AA14" s="19" t="n">
        <v>0.0459046423316596</v>
      </c>
      <c r="AB14" s="19" t="n">
        <v>0.0515454251449159</v>
      </c>
      <c r="AC14" s="19" t="n">
        <v>0.0739204361162903</v>
      </c>
      <c r="AD14" s="19" t="n">
        <v>0.0627367242189861</v>
      </c>
      <c r="AE14" s="19"/>
      <c r="AF14" s="19" t="n">
        <v>0.0256630851578826</v>
      </c>
      <c r="AG14" s="19" t="n">
        <v>0.0614462296752741</v>
      </c>
      <c r="AH14" s="19" t="n">
        <v>0.0745679718732564</v>
      </c>
      <c r="AI14" s="19" t="n">
        <v>0.0374734293092587</v>
      </c>
      <c r="AJ14" s="19" t="n">
        <v>0.0900803939556177</v>
      </c>
      <c r="AK14" s="19" t="n">
        <v>0.0326539511473392</v>
      </c>
      <c r="AL14" s="19" t="n">
        <v>0.036249067377834</v>
      </c>
      <c r="AM14" s="19" t="n">
        <v>0</v>
      </c>
      <c r="AN14" s="19" t="n">
        <v>0.0472426737686385</v>
      </c>
      <c r="AO14" s="19" t="n">
        <v>0.0456016325596414</v>
      </c>
      <c r="AP14" s="19" t="n">
        <v>0.101804050702211</v>
      </c>
      <c r="AQ14" s="19" t="n">
        <v>0.093775850125493</v>
      </c>
      <c r="AR14" s="19" t="n">
        <v>0</v>
      </c>
      <c r="AS14" s="19" t="n">
        <v>0.111537085003805</v>
      </c>
      <c r="AT14" s="19" t="n">
        <v>0</v>
      </c>
      <c r="AU14" s="19" t="n">
        <v>0</v>
      </c>
      <c r="AV14" s="19" t="n">
        <v>0</v>
      </c>
      <c r="AW14" s="19" t="n">
        <v>0</v>
      </c>
      <c r="AX14" s="19" t="n">
        <v>0.22054873140016</v>
      </c>
    </row>
    <row r="15">
      <c r="B15" s="20" t="s">
        <v>193</v>
      </c>
      <c r="C15" s="19" t="n">
        <v>0.0532029321172738</v>
      </c>
      <c r="D15" s="19" t="n">
        <v>0.0316609125842691</v>
      </c>
      <c r="E15" s="19" t="n">
        <v>0.0451848161597864</v>
      </c>
      <c r="F15" s="19" t="n">
        <v>0.0714138341418758</v>
      </c>
      <c r="G15" s="19" t="n">
        <v>0.0666532230775849</v>
      </c>
      <c r="H15" s="19" t="n">
        <v>0.0660044218040837</v>
      </c>
      <c r="I15" s="19" t="n">
        <v>0.0396583833316246</v>
      </c>
      <c r="J15" s="19"/>
      <c r="K15" s="19" t="n">
        <v>0.0592634995367062</v>
      </c>
      <c r="L15" s="19" t="n">
        <v>0.047344945191873</v>
      </c>
      <c r="M15" s="19"/>
      <c r="N15" s="19" t="n">
        <v>0.0385167110600931</v>
      </c>
      <c r="O15" s="19" t="n">
        <v>0.0461151947135332</v>
      </c>
      <c r="P15" s="19" t="n">
        <v>0.0565318697320431</v>
      </c>
      <c r="Q15" s="19" t="n">
        <v>0.0255059218606924</v>
      </c>
      <c r="R15" s="19" t="n">
        <v>0.0449035773718117</v>
      </c>
      <c r="S15" s="19" t="n">
        <v>0.0546915858107925</v>
      </c>
      <c r="T15" s="19" t="n">
        <v>0.0474753656662465</v>
      </c>
      <c r="U15" s="19" t="n">
        <v>0.0457160402666361</v>
      </c>
      <c r="V15" s="19" t="n">
        <v>0.0789842667643122</v>
      </c>
      <c r="W15" s="19" t="n">
        <v>0.0881116967308794</v>
      </c>
      <c r="X15" s="19" t="n">
        <v>0.0598246164779069</v>
      </c>
      <c r="Y15" s="19" t="n">
        <v>0.0563477476047518</v>
      </c>
      <c r="Z15" s="19"/>
      <c r="AA15" s="19" t="n">
        <v>0.0504025980002176</v>
      </c>
      <c r="AB15" s="19" t="n">
        <v>0.0514355124196791</v>
      </c>
      <c r="AC15" s="19" t="n">
        <v>0.046892195055199</v>
      </c>
      <c r="AD15" s="19" t="n">
        <v>0.0628697668472711</v>
      </c>
      <c r="AE15" s="19"/>
      <c r="AF15" s="19" t="n">
        <v>0.0263294443851249</v>
      </c>
      <c r="AG15" s="19" t="n">
        <v>0.0552655309772885</v>
      </c>
      <c r="AH15" s="19" t="n">
        <v>0.0746714215598665</v>
      </c>
      <c r="AI15" s="19" t="n">
        <v>0.0288911264808982</v>
      </c>
      <c r="AJ15" s="19" t="n">
        <v>0.0355355929808504</v>
      </c>
      <c r="AK15" s="19" t="n">
        <v>0.0960956467894124</v>
      </c>
      <c r="AL15" s="19" t="n">
        <v>0.0304097350043944</v>
      </c>
      <c r="AM15" s="19" t="n">
        <v>0</v>
      </c>
      <c r="AN15" s="19" t="n">
        <v>0.0283178489900578</v>
      </c>
      <c r="AO15" s="19" t="n">
        <v>0.0695858170481064</v>
      </c>
      <c r="AP15" s="19" t="n">
        <v>0.0477677793715933</v>
      </c>
      <c r="AQ15" s="19" t="n">
        <v>0.0924756020968268</v>
      </c>
      <c r="AR15" s="19" t="n">
        <v>0.0931682180630158</v>
      </c>
      <c r="AS15" s="19" t="n">
        <v>0</v>
      </c>
      <c r="AT15" s="19" t="n">
        <v>0</v>
      </c>
      <c r="AU15" s="19" t="n">
        <v>0</v>
      </c>
      <c r="AV15" s="19" t="n">
        <v>0</v>
      </c>
      <c r="AW15" s="19" t="n">
        <v>0</v>
      </c>
      <c r="AX15" s="19" t="n">
        <v>0</v>
      </c>
    </row>
    <row r="16">
      <c r="B16" s="20" t="s">
        <v>77</v>
      </c>
      <c r="C16" s="21" t="n">
        <v>0.0854312566593883</v>
      </c>
      <c r="D16" s="21" t="n">
        <v>0.10577833130562</v>
      </c>
      <c r="E16" s="21" t="n">
        <v>0.0376455317673807</v>
      </c>
      <c r="F16" s="21" t="n">
        <v>0.0686319473951453</v>
      </c>
      <c r="G16" s="21" t="n">
        <v>0.0869326512275417</v>
      </c>
      <c r="H16" s="21" t="n">
        <v>0.114674945794877</v>
      </c>
      <c r="I16" s="21" t="n">
        <v>0.103619496140449</v>
      </c>
      <c r="J16" s="21"/>
      <c r="K16" s="21" t="n">
        <v>0.0500667982290225</v>
      </c>
      <c r="L16" s="21" t="n">
        <v>0.119994806835523</v>
      </c>
      <c r="M16" s="21"/>
      <c r="N16" s="21" t="n">
        <v>0.0615803752441503</v>
      </c>
      <c r="O16" s="21" t="n">
        <v>0.07913887761378</v>
      </c>
      <c r="P16" s="21" t="n">
        <v>0.0830809979680213</v>
      </c>
      <c r="Q16" s="21" t="n">
        <v>0.124109104440524</v>
      </c>
      <c r="R16" s="21" t="n">
        <v>0.055714661027665</v>
      </c>
      <c r="S16" s="21" t="n">
        <v>0.108116289244322</v>
      </c>
      <c r="T16" s="21" t="n">
        <v>0.0925976163201877</v>
      </c>
      <c r="U16" s="21" t="n">
        <v>0.0997155185265783</v>
      </c>
      <c r="V16" s="21" t="n">
        <v>0.0952918928531632</v>
      </c>
      <c r="W16" s="21" t="n">
        <v>0.0806097759711011</v>
      </c>
      <c r="X16" s="21" t="n">
        <v>0.0599485727592309</v>
      </c>
      <c r="Y16" s="21" t="n">
        <v>0.0981943484550994</v>
      </c>
      <c r="Z16" s="21"/>
      <c r="AA16" s="21" t="n">
        <v>0.0568478463752486</v>
      </c>
      <c r="AB16" s="21" t="n">
        <v>0.0905682003314037</v>
      </c>
      <c r="AC16" s="21" t="n">
        <v>0.0867976047443476</v>
      </c>
      <c r="AD16" s="21" t="n">
        <v>0.107969896820666</v>
      </c>
      <c r="AE16" s="21"/>
      <c r="AF16" s="21" t="n">
        <v>0.0493592542621006</v>
      </c>
      <c r="AG16" s="21" t="n">
        <v>0.105612634185838</v>
      </c>
      <c r="AH16" s="21" t="n">
        <v>0.116225162928931</v>
      </c>
      <c r="AI16" s="21" t="n">
        <v>0.0179662561776974</v>
      </c>
      <c r="AJ16" s="21" t="n">
        <v>0.107577704163066</v>
      </c>
      <c r="AK16" s="21" t="n">
        <v>0.0163917920419561</v>
      </c>
      <c r="AL16" s="21" t="n">
        <v>0.0789300983508602</v>
      </c>
      <c r="AM16" s="21" t="n">
        <v>0</v>
      </c>
      <c r="AN16" s="21" t="n">
        <v>0.0436537020936847</v>
      </c>
      <c r="AO16" s="21" t="n">
        <v>0.0936217694899512</v>
      </c>
      <c r="AP16" s="21" t="n">
        <v>0.026528949005466</v>
      </c>
      <c r="AQ16" s="21" t="n">
        <v>0.106576908427368</v>
      </c>
      <c r="AR16" s="21" t="n">
        <v>0</v>
      </c>
      <c r="AS16" s="21" t="n">
        <v>0.0877207170025964</v>
      </c>
      <c r="AT16" s="21" t="n">
        <v>0.389102592068026</v>
      </c>
      <c r="AU16" s="21" t="n">
        <v>0</v>
      </c>
      <c r="AV16" s="21" t="n">
        <v>0</v>
      </c>
      <c r="AW16" s="21" t="n">
        <v>0</v>
      </c>
      <c r="AX16" s="21" t="n">
        <v>0</v>
      </c>
    </row>
    <row r="17">
      <c r="B17" s="18"/>
    </row>
    <row r="18">
      <c r="B18" t="s">
        <v>80</v>
      </c>
    </row>
    <row r="19">
      <c r="B19" t="s">
        <v>81</v>
      </c>
    </row>
    <row r="21">
      <c r="B21" s="9" t="str">
        <f>=HYPERLINK("#'Contents'!A1", "Return to Contents")</f>
      </c>
    </row>
  </sheetData>
  <mergeCells count="6">
    <mergeCell ref="D5:I5"/>
    <mergeCell ref="K5:L5"/>
    <mergeCell ref="N5:Y5"/>
    <mergeCell ref="AA5:AD5"/>
    <mergeCell ref="AF5:AX5"/>
    <mergeCell ref="D2:AU2"/>
  </mergeCells>
  <pageMargins left="0.7" right="0.7" top="0.75" bottom="0.75" header="0.3" footer="0.3"/>
  <pageSetup paperSize="9" orientation="portrait" horizontalDpi="300" verticalDpi="300" r:id="rId2"/>
  <drawing r:id="rId1"/>
</worksheet>
</file>

<file path=xl/worksheets/sheet3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10.71" hidden="0" customWidth="1"/>
    <col min="8" max="8" width="10.71" hidden="0" customWidth="1"/>
    <col min="9" max="9" width="10.71" hidden="0" customWidth="1"/>
    <col min="10" max="10" width="2.2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10.71" hidden="0" customWidth="1"/>
    <col min="19" max="19" width="10.71" hidden="0" customWidth="1"/>
    <col min="20" max="20" width="10.71" hidden="0" customWidth="1"/>
    <col min="21" max="21" width="10.71" hidden="0" customWidth="1"/>
    <col min="22" max="22" width="10.71" hidden="0" customWidth="1"/>
    <col min="23" max="23" width="10.71" hidden="0" customWidth="1"/>
    <col min="24" max="24" width="10.71" hidden="0" customWidth="1"/>
    <col min="25" max="25" width="10.71" hidden="0" customWidth="1"/>
    <col min="26" max="26" width="2.2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10.71" hidden="0" customWidth="1"/>
    <col min="34" max="34" width="10.71" hidden="0" customWidth="1"/>
    <col min="35" max="35" width="10.7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10.71" hidden="0" customWidth="1"/>
    <col min="44" max="44" width="10.71" hidden="0" customWidth="1"/>
    <col min="45" max="45" width="10.71" hidden="0" customWidth="1"/>
    <col min="46" max="46" width="10.71" hidden="0" customWidth="1"/>
    <col min="47" max="47" width="10.71" hidden="0" customWidth="1"/>
    <col min="48" max="48" width="10.71" hidden="0" customWidth="1"/>
    <col min="49" max="49" width="10.71" hidden="0" customWidth="1"/>
    <col min="50" max="50" width="10.71" hidden="0" customWidth="1"/>
    <col min="51" max="51" width="2.21" hidden="0" customWidth="1"/>
  </cols>
  <sheetData>
    <row r="2" ht="40" customHeight="1">
      <c r="D2" s="16" t="s">
        <v>197</v>
      </c>
    </row>
    <row r="5" ht="30" customHeight="1">
      <c r="B5" s="17"/>
      <c r="C5" s="17"/>
      <c r="D5" s="17" t="s">
        <v>62</v>
      </c>
      <c r="E5" s="17"/>
      <c r="F5" s="17"/>
      <c r="G5" s="17"/>
      <c r="H5" s="17"/>
      <c r="I5" s="17"/>
      <c r="J5" s="17"/>
      <c r="K5" s="17" t="s">
        <v>63</v>
      </c>
      <c r="L5" s="17"/>
      <c r="M5" s="17"/>
      <c r="N5" s="17" t="s">
        <v>64</v>
      </c>
      <c r="O5" s="17"/>
      <c r="P5" s="17"/>
      <c r="Q5" s="17"/>
      <c r="R5" s="17"/>
      <c r="S5" s="17"/>
      <c r="T5" s="17"/>
      <c r="U5" s="17"/>
      <c r="V5" s="17"/>
      <c r="W5" s="17"/>
      <c r="X5" s="17"/>
      <c r="Y5" s="17"/>
      <c r="Z5" s="17"/>
      <c r="AA5" s="17" t="s">
        <v>65</v>
      </c>
      <c r="AB5" s="17"/>
      <c r="AC5" s="17"/>
      <c r="AD5" s="17"/>
      <c r="AE5" s="17"/>
      <c r="AF5" s="17" t="s">
        <v>66</v>
      </c>
      <c r="AG5" s="17"/>
      <c r="AH5" s="17"/>
      <c r="AI5" s="17"/>
      <c r="AJ5" s="17"/>
      <c r="AK5" s="17"/>
      <c r="AL5" s="17"/>
      <c r="AM5" s="17"/>
      <c r="AN5" s="17"/>
      <c r="AO5" s="17"/>
      <c r="AP5" s="17"/>
      <c r="AQ5" s="17"/>
      <c r="AR5" s="17"/>
      <c r="AS5" s="17"/>
      <c r="AT5" s="17"/>
      <c r="AU5" s="17"/>
      <c r="AV5" s="17"/>
      <c r="AW5" s="17"/>
      <c r="AX5" s="17"/>
    </row>
    <row r="6">
      <c r="B6" t="s">
        <v>15</v>
      </c>
      <c r="C6" s="10" t="s">
        <v>16</v>
      </c>
      <c r="D6" s="13" t="s">
        <v>17</v>
      </c>
      <c r="E6" s="13" t="s">
        <v>18</v>
      </c>
      <c r="F6" s="13" t="s">
        <v>19</v>
      </c>
      <c r="G6" s="13" t="s">
        <v>20</v>
      </c>
      <c r="H6" s="13" t="s">
        <v>21</v>
      </c>
      <c r="I6" s="13" t="s">
        <v>22</v>
      </c>
      <c r="K6" s="13" t="s">
        <v>25</v>
      </c>
      <c r="L6" s="13" t="s">
        <v>26</v>
      </c>
      <c r="N6" s="13" t="s">
        <v>27</v>
      </c>
      <c r="O6" s="13" t="s">
        <v>28</v>
      </c>
      <c r="P6" s="13" t="s">
        <v>29</v>
      </c>
      <c r="Q6" s="13" t="s">
        <v>30</v>
      </c>
      <c r="R6" s="13" t="s">
        <v>31</v>
      </c>
      <c r="S6" s="13" t="s">
        <v>32</v>
      </c>
      <c r="T6" s="13" t="s">
        <v>33</v>
      </c>
      <c r="U6" s="13" t="s">
        <v>34</v>
      </c>
      <c r="V6" s="13" t="s">
        <v>35</v>
      </c>
      <c r="W6" s="13" t="s">
        <v>36</v>
      </c>
      <c r="X6" s="13" t="s">
        <v>37</v>
      </c>
      <c r="Y6" s="13" t="s">
        <v>38</v>
      </c>
      <c r="AA6" s="13" t="s">
        <v>39</v>
      </c>
      <c r="AB6" s="13" t="s">
        <v>40</v>
      </c>
      <c r="AC6" s="13" t="s">
        <v>41</v>
      </c>
      <c r="AD6" s="13" t="s">
        <v>42</v>
      </c>
      <c r="AF6" s="13" t="s">
        <v>43</v>
      </c>
      <c r="AG6" s="13" t="s">
        <v>44</v>
      </c>
      <c r="AH6" s="13" t="s">
        <v>45</v>
      </c>
      <c r="AI6" s="13" t="s">
        <v>46</v>
      </c>
      <c r="AJ6" s="13" t="s">
        <v>47</v>
      </c>
      <c r="AK6" s="13" t="s">
        <v>48</v>
      </c>
      <c r="AL6" s="13" t="s">
        <v>49</v>
      </c>
      <c r="AM6" s="13" t="s">
        <v>50</v>
      </c>
      <c r="AN6" s="13" t="s">
        <v>51</v>
      </c>
      <c r="AO6" s="13" t="s">
        <v>52</v>
      </c>
      <c r="AP6" s="13" t="s">
        <v>53</v>
      </c>
      <c r="AQ6" s="13" t="s">
        <v>54</v>
      </c>
      <c r="AR6" s="13" t="s">
        <v>55</v>
      </c>
      <c r="AS6" s="13" t="s">
        <v>56</v>
      </c>
      <c r="AT6" s="13" t="s">
        <v>57</v>
      </c>
      <c r="AU6" s="13" t="s">
        <v>58</v>
      </c>
      <c r="AV6" s="13" t="s">
        <v>59</v>
      </c>
      <c r="AW6" s="13" t="s">
        <v>60</v>
      </c>
      <c r="AX6" s="13" t="s">
        <v>61</v>
      </c>
    </row>
    <row r="7" ht="30" customHeight="1">
      <c r="B7" s="11" t="s">
        <v>23</v>
      </c>
      <c r="C7" s="11" t="n">
        <v>2053</v>
      </c>
      <c r="D7" s="11" t="n">
        <v>282</v>
      </c>
      <c r="E7" s="11" t="n">
        <v>347</v>
      </c>
      <c r="F7" s="11" t="n">
        <v>347</v>
      </c>
      <c r="G7" s="11" t="n">
        <v>347</v>
      </c>
      <c r="H7" s="11" t="n">
        <v>295</v>
      </c>
      <c r="I7" s="11" t="n">
        <v>435</v>
      </c>
      <c r="J7" s="11"/>
      <c r="K7" s="11" t="n">
        <v>1018</v>
      </c>
      <c r="L7" s="11" t="n">
        <v>1034</v>
      </c>
      <c r="M7" s="11"/>
      <c r="N7" s="11" t="n">
        <v>284</v>
      </c>
      <c r="O7" s="11" t="n">
        <v>278</v>
      </c>
      <c r="P7" s="11" t="n">
        <v>169</v>
      </c>
      <c r="Q7" s="11" t="n">
        <v>188</v>
      </c>
      <c r="R7" s="11" t="n">
        <v>160</v>
      </c>
      <c r="S7" s="11" t="n">
        <v>187</v>
      </c>
      <c r="T7" s="11" t="n">
        <v>166</v>
      </c>
      <c r="U7" s="11" t="n">
        <v>87</v>
      </c>
      <c r="V7" s="11" t="n">
        <v>211</v>
      </c>
      <c r="W7" s="11" t="n">
        <v>174</v>
      </c>
      <c r="X7" s="11" t="n">
        <v>98</v>
      </c>
      <c r="Y7" s="11" t="n">
        <v>51</v>
      </c>
      <c r="Z7" s="11"/>
      <c r="AA7" s="11" t="n">
        <v>570</v>
      </c>
      <c r="AB7" s="11" t="n">
        <v>547</v>
      </c>
      <c r="AC7" s="11" t="n">
        <v>406</v>
      </c>
      <c r="AD7" s="11" t="n">
        <v>517</v>
      </c>
      <c r="AE7" s="11"/>
      <c r="AF7" s="11" t="n">
        <v>148</v>
      </c>
      <c r="AG7" s="11" t="n">
        <v>872</v>
      </c>
      <c r="AH7" s="11" t="n">
        <v>132</v>
      </c>
      <c r="AI7" s="11" t="n">
        <v>108</v>
      </c>
      <c r="AJ7" s="11" t="n">
        <v>65</v>
      </c>
      <c r="AK7" s="11" t="n">
        <v>65</v>
      </c>
      <c r="AL7" s="11" t="n">
        <v>139</v>
      </c>
      <c r="AM7" s="11" t="n">
        <v>2</v>
      </c>
      <c r="AN7" s="11" t="n">
        <v>139</v>
      </c>
      <c r="AO7" s="11" t="n">
        <v>159</v>
      </c>
      <c r="AP7" s="11" t="n">
        <v>39</v>
      </c>
      <c r="AQ7" s="11" t="n">
        <v>148</v>
      </c>
      <c r="AR7" s="11" t="n">
        <v>10</v>
      </c>
      <c r="AS7" s="11" t="n">
        <v>10</v>
      </c>
      <c r="AT7" s="11" t="n">
        <v>3</v>
      </c>
      <c r="AU7" s="11" t="n">
        <v>2</v>
      </c>
      <c r="AV7" s="11" t="n">
        <v>5</v>
      </c>
      <c r="AW7" s="11" t="n">
        <v>3</v>
      </c>
      <c r="AX7" s="11" t="n">
        <v>4</v>
      </c>
    </row>
    <row r="8" ht="30" customHeight="1">
      <c r="B8" s="12" t="s">
        <v>24</v>
      </c>
      <c r="C8" s="12" t="n">
        <v>2053</v>
      </c>
      <c r="D8" s="12" t="n">
        <v>284</v>
      </c>
      <c r="E8" s="12" t="n">
        <v>350</v>
      </c>
      <c r="F8" s="12" t="n">
        <v>349</v>
      </c>
      <c r="G8" s="12" t="n">
        <v>350</v>
      </c>
      <c r="H8" s="12" t="n">
        <v>289</v>
      </c>
      <c r="I8" s="12" t="n">
        <v>431</v>
      </c>
      <c r="J8" s="12"/>
      <c r="K8" s="12" t="n">
        <v>1013</v>
      </c>
      <c r="L8" s="12" t="n">
        <v>1039</v>
      </c>
      <c r="M8" s="12"/>
      <c r="N8" s="12" t="n">
        <v>287</v>
      </c>
      <c r="O8" s="12" t="n">
        <v>267</v>
      </c>
      <c r="P8" s="12" t="n">
        <v>164</v>
      </c>
      <c r="Q8" s="12" t="n">
        <v>185</v>
      </c>
      <c r="R8" s="12" t="n">
        <v>144</v>
      </c>
      <c r="S8" s="12" t="n">
        <v>185</v>
      </c>
      <c r="T8" s="12" t="n">
        <v>164</v>
      </c>
      <c r="U8" s="12" t="n">
        <v>82</v>
      </c>
      <c r="V8" s="12" t="n">
        <v>226</v>
      </c>
      <c r="W8" s="12" t="n">
        <v>185</v>
      </c>
      <c r="X8" s="12" t="n">
        <v>103</v>
      </c>
      <c r="Y8" s="12" t="n">
        <v>61</v>
      </c>
      <c r="Z8" s="12"/>
      <c r="AA8" s="12" t="n">
        <v>551</v>
      </c>
      <c r="AB8" s="12" t="n">
        <v>530</v>
      </c>
      <c r="AC8" s="12" t="n">
        <v>449</v>
      </c>
      <c r="AD8" s="12" t="n">
        <v>510</v>
      </c>
      <c r="AE8" s="12"/>
      <c r="AF8" s="12" t="n">
        <v>150</v>
      </c>
      <c r="AG8" s="12" t="n">
        <v>866</v>
      </c>
      <c r="AH8" s="12" t="n">
        <v>133</v>
      </c>
      <c r="AI8" s="12" t="n">
        <v>107</v>
      </c>
      <c r="AJ8" s="12" t="n">
        <v>66</v>
      </c>
      <c r="AK8" s="12" t="n">
        <v>64</v>
      </c>
      <c r="AL8" s="12" t="n">
        <v>140</v>
      </c>
      <c r="AM8" s="12" t="n">
        <v>2</v>
      </c>
      <c r="AN8" s="12" t="n">
        <v>140</v>
      </c>
      <c r="AO8" s="12" t="n">
        <v>160</v>
      </c>
      <c r="AP8" s="12" t="n">
        <v>39</v>
      </c>
      <c r="AQ8" s="12" t="n">
        <v>149</v>
      </c>
      <c r="AR8" s="12" t="n">
        <v>10</v>
      </c>
      <c r="AS8" s="12" t="n">
        <v>11</v>
      </c>
      <c r="AT8" s="12" t="n">
        <v>3</v>
      </c>
      <c r="AU8" s="12" t="n">
        <v>2</v>
      </c>
      <c r="AV8" s="12" t="n">
        <v>5</v>
      </c>
      <c r="AW8" s="12" t="n">
        <v>3</v>
      </c>
      <c r="AX8" s="12" t="n">
        <v>3</v>
      </c>
    </row>
    <row r="9">
      <c r="B9" s="20" t="s">
        <v>187</v>
      </c>
      <c r="C9" s="19" t="n">
        <v>0.110303718206244</v>
      </c>
      <c r="D9" s="19" t="n">
        <v>0.0919231231624744</v>
      </c>
      <c r="E9" s="19" t="n">
        <v>0.0898583454184587</v>
      </c>
      <c r="F9" s="19" t="n">
        <v>0.0812434240998596</v>
      </c>
      <c r="G9" s="19" t="n">
        <v>0.0921994869746235</v>
      </c>
      <c r="H9" s="19" t="n">
        <v>0.103491995981151</v>
      </c>
      <c r="I9" s="19" t="n">
        <v>0.181848248565031</v>
      </c>
      <c r="J9" s="19"/>
      <c r="K9" s="19" t="n">
        <v>0.120330838099991</v>
      </c>
      <c r="L9" s="19" t="n">
        <v>0.100633217940901</v>
      </c>
      <c r="M9" s="19"/>
      <c r="N9" s="19" t="n">
        <v>0.128674061869532</v>
      </c>
      <c r="O9" s="19" t="n">
        <v>0.118171753300841</v>
      </c>
      <c r="P9" s="19" t="n">
        <v>0.140492289414513</v>
      </c>
      <c r="Q9" s="19" t="n">
        <v>0.0892881215135984</v>
      </c>
      <c r="R9" s="19" t="n">
        <v>0.103282339311786</v>
      </c>
      <c r="S9" s="19" t="n">
        <v>0.0749856016466447</v>
      </c>
      <c r="T9" s="19" t="n">
        <v>0.0698061648502989</v>
      </c>
      <c r="U9" s="19" t="n">
        <v>0.133309461667137</v>
      </c>
      <c r="V9" s="19" t="n">
        <v>0.155936739294733</v>
      </c>
      <c r="W9" s="19" t="n">
        <v>0.106959765736801</v>
      </c>
      <c r="X9" s="19" t="n">
        <v>0.0632388822410916</v>
      </c>
      <c r="Y9" s="19" t="n">
        <v>0.0942160600293285</v>
      </c>
      <c r="Z9" s="19"/>
      <c r="AA9" s="19" t="n">
        <v>0.113700274195276</v>
      </c>
      <c r="AB9" s="19" t="n">
        <v>0.117053811984263</v>
      </c>
      <c r="AC9" s="19" t="n">
        <v>0.089483199776532</v>
      </c>
      <c r="AD9" s="19" t="n">
        <v>0.114598325674319</v>
      </c>
      <c r="AE9" s="19"/>
      <c r="AF9" s="19" t="n">
        <v>0.0636863631778696</v>
      </c>
      <c r="AG9" s="19" t="n">
        <v>0.126497403726131</v>
      </c>
      <c r="AH9" s="19" t="n">
        <v>0.11193140429039</v>
      </c>
      <c r="AI9" s="19" t="n">
        <v>0.0912810931011745</v>
      </c>
      <c r="AJ9" s="19" t="n">
        <v>0.0943607564025271</v>
      </c>
      <c r="AK9" s="19" t="n">
        <v>0.0759307408083377</v>
      </c>
      <c r="AL9" s="19" t="n">
        <v>0.143199793395657</v>
      </c>
      <c r="AM9" s="19" t="n">
        <v>0.465554238906898</v>
      </c>
      <c r="AN9" s="19" t="n">
        <v>0.132372704251624</v>
      </c>
      <c r="AO9" s="19" t="n">
        <v>0.089021771208809</v>
      </c>
      <c r="AP9" s="19" t="n">
        <v>0.081645020162758</v>
      </c>
      <c r="AQ9" s="19" t="n">
        <v>0.0843010817901237</v>
      </c>
      <c r="AR9" s="19" t="n">
        <v>0</v>
      </c>
      <c r="AS9" s="19" t="n">
        <v>0.0957280519601972</v>
      </c>
      <c r="AT9" s="19" t="n">
        <v>0</v>
      </c>
      <c r="AU9" s="19" t="n">
        <v>0</v>
      </c>
      <c r="AV9" s="19" t="n">
        <v>0.228232715694206</v>
      </c>
      <c r="AW9" s="19" t="n">
        <v>0</v>
      </c>
      <c r="AX9" s="19" t="n">
        <v>0</v>
      </c>
    </row>
    <row r="10">
      <c r="B10" s="20" t="s">
        <v>188</v>
      </c>
      <c r="C10" s="19" t="n">
        <v>0.23836996327206</v>
      </c>
      <c r="D10" s="19" t="n">
        <v>0.188495625254016</v>
      </c>
      <c r="E10" s="19" t="n">
        <v>0.196355507571631</v>
      </c>
      <c r="F10" s="19" t="n">
        <v>0.177898787253228</v>
      </c>
      <c r="G10" s="19" t="n">
        <v>0.226056225378779</v>
      </c>
      <c r="H10" s="19" t="n">
        <v>0.249212805363511</v>
      </c>
      <c r="I10" s="19" t="n">
        <v>0.357105904019462</v>
      </c>
      <c r="J10" s="19"/>
      <c r="K10" s="19" t="n">
        <v>0.229299006407434</v>
      </c>
      <c r="L10" s="19" t="n">
        <v>0.247443909493724</v>
      </c>
      <c r="M10" s="19"/>
      <c r="N10" s="19" t="n">
        <v>0.225108823097441</v>
      </c>
      <c r="O10" s="19" t="n">
        <v>0.271766870240607</v>
      </c>
      <c r="P10" s="19" t="n">
        <v>0.25430599082167</v>
      </c>
      <c r="Q10" s="19" t="n">
        <v>0.248400716664219</v>
      </c>
      <c r="R10" s="19" t="n">
        <v>0.258371725800852</v>
      </c>
      <c r="S10" s="19" t="n">
        <v>0.241679935980185</v>
      </c>
      <c r="T10" s="19" t="n">
        <v>0.25895704518723</v>
      </c>
      <c r="U10" s="19" t="n">
        <v>0.195056996895594</v>
      </c>
      <c r="V10" s="19" t="n">
        <v>0.207260463890496</v>
      </c>
      <c r="W10" s="19" t="n">
        <v>0.230890384819283</v>
      </c>
      <c r="X10" s="19" t="n">
        <v>0.256761019600926</v>
      </c>
      <c r="Y10" s="19" t="n">
        <v>0.133842798267897</v>
      </c>
      <c r="Z10" s="19"/>
      <c r="AA10" s="19" t="n">
        <v>0.300423555609896</v>
      </c>
      <c r="AB10" s="19" t="n">
        <v>0.238956870609574</v>
      </c>
      <c r="AC10" s="19" t="n">
        <v>0.210240107890956</v>
      </c>
      <c r="AD10" s="19" t="n">
        <v>0.195969998914613</v>
      </c>
      <c r="AE10" s="19"/>
      <c r="AF10" s="19" t="n">
        <v>0.246095601255673</v>
      </c>
      <c r="AG10" s="19" t="n">
        <v>0.293557085326448</v>
      </c>
      <c r="AH10" s="19" t="n">
        <v>0.199159559480156</v>
      </c>
      <c r="AI10" s="19" t="n">
        <v>0.244918784703894</v>
      </c>
      <c r="AJ10" s="19" t="n">
        <v>0.0826469850860651</v>
      </c>
      <c r="AK10" s="19" t="n">
        <v>0.275385474335691</v>
      </c>
      <c r="AL10" s="19" t="n">
        <v>0.192808901840257</v>
      </c>
      <c r="AM10" s="19" t="n">
        <v>0</v>
      </c>
      <c r="AN10" s="19" t="n">
        <v>0.167600634783366</v>
      </c>
      <c r="AO10" s="19" t="n">
        <v>0.155966714507158</v>
      </c>
      <c r="AP10" s="19" t="n">
        <v>0.18018842425933</v>
      </c>
      <c r="AQ10" s="19" t="n">
        <v>0.197082575866126</v>
      </c>
      <c r="AR10" s="19" t="n">
        <v>0.184661438639109</v>
      </c>
      <c r="AS10" s="19" t="n">
        <v>0.392341902506033</v>
      </c>
      <c r="AT10" s="19" t="n">
        <v>0</v>
      </c>
      <c r="AU10" s="19" t="n">
        <v>0.495619982425437</v>
      </c>
      <c r="AV10" s="19" t="n">
        <v>0.354825079797889</v>
      </c>
      <c r="AW10" s="19" t="n">
        <v>0.323798654447605</v>
      </c>
      <c r="AX10" s="19" t="n">
        <v>0.22054873140016</v>
      </c>
    </row>
    <row r="11">
      <c r="B11" s="20" t="s">
        <v>189</v>
      </c>
      <c r="C11" s="19" t="n">
        <v>0.230182196145731</v>
      </c>
      <c r="D11" s="19" t="n">
        <v>0.211193719608634</v>
      </c>
      <c r="E11" s="19" t="n">
        <v>0.241193319324544</v>
      </c>
      <c r="F11" s="19" t="n">
        <v>0.256455157866657</v>
      </c>
      <c r="G11" s="19" t="n">
        <v>0.224033152561112</v>
      </c>
      <c r="H11" s="19" t="n">
        <v>0.234691390881068</v>
      </c>
      <c r="I11" s="19" t="n">
        <v>0.214442651789794</v>
      </c>
      <c r="J11" s="19"/>
      <c r="K11" s="19" t="n">
        <v>0.232181900488091</v>
      </c>
      <c r="L11" s="19" t="n">
        <v>0.228454068575938</v>
      </c>
      <c r="M11" s="19"/>
      <c r="N11" s="19" t="n">
        <v>0.216793042421152</v>
      </c>
      <c r="O11" s="19" t="n">
        <v>0.192516155684918</v>
      </c>
      <c r="P11" s="19" t="n">
        <v>0.259686962620105</v>
      </c>
      <c r="Q11" s="19" t="n">
        <v>0.278024114185763</v>
      </c>
      <c r="R11" s="19" t="n">
        <v>0.2131031134528</v>
      </c>
      <c r="S11" s="19" t="n">
        <v>0.208125149783807</v>
      </c>
      <c r="T11" s="19" t="n">
        <v>0.226174701096983</v>
      </c>
      <c r="U11" s="19" t="n">
        <v>0.258934346062735</v>
      </c>
      <c r="V11" s="19" t="n">
        <v>0.256934134677547</v>
      </c>
      <c r="W11" s="19" t="n">
        <v>0.228343465939589</v>
      </c>
      <c r="X11" s="19" t="n">
        <v>0.218865212296183</v>
      </c>
      <c r="Y11" s="19" t="n">
        <v>0.238532418199847</v>
      </c>
      <c r="Z11" s="19"/>
      <c r="AA11" s="19" t="n">
        <v>0.253427090183872</v>
      </c>
      <c r="AB11" s="19" t="n">
        <v>0.251782570608714</v>
      </c>
      <c r="AC11" s="19" t="n">
        <v>0.210850093936701</v>
      </c>
      <c r="AD11" s="19" t="n">
        <v>0.203571247993514</v>
      </c>
      <c r="AE11" s="19"/>
      <c r="AF11" s="19" t="n">
        <v>0.264892438496841</v>
      </c>
      <c r="AG11" s="19" t="n">
        <v>0.226523014434067</v>
      </c>
      <c r="AH11" s="19" t="n">
        <v>0.244095339171872</v>
      </c>
      <c r="AI11" s="19" t="n">
        <v>0.26668783931143</v>
      </c>
      <c r="AJ11" s="19" t="n">
        <v>0.220452990225967</v>
      </c>
      <c r="AK11" s="19" t="n">
        <v>0.279028555907383</v>
      </c>
      <c r="AL11" s="19" t="n">
        <v>0.166169446957406</v>
      </c>
      <c r="AM11" s="19" t="n">
        <v>0</v>
      </c>
      <c r="AN11" s="19" t="n">
        <v>0.271079200076147</v>
      </c>
      <c r="AO11" s="19" t="n">
        <v>0.225758527221106</v>
      </c>
      <c r="AP11" s="19" t="n">
        <v>0.262539495137549</v>
      </c>
      <c r="AQ11" s="19" t="n">
        <v>0.165686051544853</v>
      </c>
      <c r="AR11" s="19" t="n">
        <v>0.302126077240591</v>
      </c>
      <c r="AS11" s="19" t="n">
        <v>0.220368965213002</v>
      </c>
      <c r="AT11" s="19" t="n">
        <v>0.296096190633258</v>
      </c>
      <c r="AU11" s="19" t="n">
        <v>0</v>
      </c>
      <c r="AV11" s="19" t="n">
        <v>0.416942204507905</v>
      </c>
      <c r="AW11" s="19" t="n">
        <v>0.294727388085214</v>
      </c>
      <c r="AX11" s="19" t="n">
        <v>0.501537184071583</v>
      </c>
    </row>
    <row r="12">
      <c r="B12" s="20" t="s">
        <v>190</v>
      </c>
      <c r="C12" s="19" t="n">
        <v>0.203941328331913</v>
      </c>
      <c r="D12" s="19" t="n">
        <v>0.209278054016999</v>
      </c>
      <c r="E12" s="19" t="n">
        <v>0.241023732055734</v>
      </c>
      <c r="F12" s="19" t="n">
        <v>0.213884992643779</v>
      </c>
      <c r="G12" s="19" t="n">
        <v>0.253957107807342</v>
      </c>
      <c r="H12" s="19" t="n">
        <v>0.19902628704136</v>
      </c>
      <c r="I12" s="19" t="n">
        <v>0.124909296392485</v>
      </c>
      <c r="J12" s="19"/>
      <c r="K12" s="19" t="n">
        <v>0.208647922475194</v>
      </c>
      <c r="L12" s="19" t="n">
        <v>0.199548644235889</v>
      </c>
      <c r="M12" s="19"/>
      <c r="N12" s="19" t="n">
        <v>0.193737685705009</v>
      </c>
      <c r="O12" s="19" t="n">
        <v>0.226480745500404</v>
      </c>
      <c r="P12" s="19" t="n">
        <v>0.190774205886447</v>
      </c>
      <c r="Q12" s="19" t="n">
        <v>0.206411008669051</v>
      </c>
      <c r="R12" s="19" t="n">
        <v>0.235858505091444</v>
      </c>
      <c r="S12" s="19" t="n">
        <v>0.231177691104745</v>
      </c>
      <c r="T12" s="19" t="n">
        <v>0.20819866650666</v>
      </c>
      <c r="U12" s="19" t="n">
        <v>0.208626912740966</v>
      </c>
      <c r="V12" s="19" t="n">
        <v>0.162698606896847</v>
      </c>
      <c r="W12" s="19" t="n">
        <v>0.162198337744824</v>
      </c>
      <c r="X12" s="19" t="n">
        <v>0.207438936143647</v>
      </c>
      <c r="Y12" s="19" t="n">
        <v>0.278986502252239</v>
      </c>
      <c r="Z12" s="19"/>
      <c r="AA12" s="19" t="n">
        <v>0.154678842122002</v>
      </c>
      <c r="AB12" s="19" t="n">
        <v>0.193606690839258</v>
      </c>
      <c r="AC12" s="19" t="n">
        <v>0.247885154737256</v>
      </c>
      <c r="AD12" s="19" t="n">
        <v>0.230542592687759</v>
      </c>
      <c r="AE12" s="19"/>
      <c r="AF12" s="19" t="n">
        <v>0.17114994827539</v>
      </c>
      <c r="AG12" s="19" t="n">
        <v>0.179727553895478</v>
      </c>
      <c r="AH12" s="19" t="n">
        <v>0.196459927236211</v>
      </c>
      <c r="AI12" s="19" t="n">
        <v>0.186553940817181</v>
      </c>
      <c r="AJ12" s="19" t="n">
        <v>0.22415076274354</v>
      </c>
      <c r="AK12" s="19" t="n">
        <v>0.152275240419688</v>
      </c>
      <c r="AL12" s="19" t="n">
        <v>0.214955284165271</v>
      </c>
      <c r="AM12" s="19" t="n">
        <v>0.534445761093102</v>
      </c>
      <c r="AN12" s="19" t="n">
        <v>0.240775965159936</v>
      </c>
      <c r="AO12" s="19" t="n">
        <v>0.26870675542204</v>
      </c>
      <c r="AP12" s="19" t="n">
        <v>0.284421894342611</v>
      </c>
      <c r="AQ12" s="19" t="n">
        <v>0.272384224742672</v>
      </c>
      <c r="AR12" s="19" t="n">
        <v>0.297986873092132</v>
      </c>
      <c r="AS12" s="19" t="n">
        <v>0</v>
      </c>
      <c r="AT12" s="19" t="n">
        <v>0.389102592068026</v>
      </c>
      <c r="AU12" s="19" t="n">
        <v>0.504380017574563</v>
      </c>
      <c r="AV12" s="19" t="n">
        <v>0</v>
      </c>
      <c r="AW12" s="19" t="n">
        <v>0.381473957467181</v>
      </c>
      <c r="AX12" s="19" t="n">
        <v>0.277914084528257</v>
      </c>
    </row>
    <row r="13">
      <c r="B13" s="20" t="s">
        <v>191</v>
      </c>
      <c r="C13" s="19" t="n">
        <v>0.0777918476202513</v>
      </c>
      <c r="D13" s="19" t="n">
        <v>0.0913179208267001</v>
      </c>
      <c r="E13" s="19" t="n">
        <v>0.129669389442798</v>
      </c>
      <c r="F13" s="19" t="n">
        <v>0.0910511900879351</v>
      </c>
      <c r="G13" s="19" t="n">
        <v>0.0754338952506026</v>
      </c>
      <c r="H13" s="19" t="n">
        <v>0.0455180589255254</v>
      </c>
      <c r="I13" s="19" t="n">
        <v>0.0395414354980345</v>
      </c>
      <c r="J13" s="19"/>
      <c r="K13" s="19" t="n">
        <v>0.081523943515224</v>
      </c>
      <c r="L13" s="19" t="n">
        <v>0.0732649801148978</v>
      </c>
      <c r="M13" s="19"/>
      <c r="N13" s="19" t="n">
        <v>0.0978609491061339</v>
      </c>
      <c r="O13" s="19" t="n">
        <v>0.0656252321327798</v>
      </c>
      <c r="P13" s="19" t="n">
        <v>0.024122170600882</v>
      </c>
      <c r="Q13" s="19" t="n">
        <v>0.0501076937015373</v>
      </c>
      <c r="R13" s="19" t="n">
        <v>0.0815559746742697</v>
      </c>
      <c r="S13" s="19" t="n">
        <v>0.126246454398049</v>
      </c>
      <c r="T13" s="19" t="n">
        <v>0.06835410966285</v>
      </c>
      <c r="U13" s="19" t="n">
        <v>0.104275610389355</v>
      </c>
      <c r="V13" s="19" t="n">
        <v>0.0618371807078057</v>
      </c>
      <c r="W13" s="19" t="n">
        <v>0.0917111078665468</v>
      </c>
      <c r="X13" s="19" t="n">
        <v>0.0630415593258233</v>
      </c>
      <c r="Y13" s="19" t="n">
        <v>0.140588478929205</v>
      </c>
      <c r="Z13" s="19"/>
      <c r="AA13" s="19" t="n">
        <v>0.0497508907559929</v>
      </c>
      <c r="AB13" s="19" t="n">
        <v>0.0929928882629236</v>
      </c>
      <c r="AC13" s="19" t="n">
        <v>0.108802636689503</v>
      </c>
      <c r="AD13" s="19" t="n">
        <v>0.066971191578211</v>
      </c>
      <c r="AE13" s="19"/>
      <c r="AF13" s="19" t="n">
        <v>0.145335156315299</v>
      </c>
      <c r="AG13" s="19" t="n">
        <v>0.049592857285363</v>
      </c>
      <c r="AH13" s="19" t="n">
        <v>0.0670084185502778</v>
      </c>
      <c r="AI13" s="19" t="n">
        <v>0.160748963555182</v>
      </c>
      <c r="AJ13" s="19" t="n">
        <v>0.119283425515023</v>
      </c>
      <c r="AK13" s="19" t="n">
        <v>0.0421552015125295</v>
      </c>
      <c r="AL13" s="19" t="n">
        <v>0.118075938057672</v>
      </c>
      <c r="AM13" s="19" t="n">
        <v>0</v>
      </c>
      <c r="AN13" s="19" t="n">
        <v>0.0772616094094204</v>
      </c>
      <c r="AO13" s="19" t="n">
        <v>0.056757247201582</v>
      </c>
      <c r="AP13" s="19" t="n">
        <v>0.0431874013261909</v>
      </c>
      <c r="AQ13" s="19" t="n">
        <v>0.119177287875397</v>
      </c>
      <c r="AR13" s="19" t="n">
        <v>0.122057392965152</v>
      </c>
      <c r="AS13" s="19" t="n">
        <v>0.108789265320331</v>
      </c>
      <c r="AT13" s="19" t="n">
        <v>0</v>
      </c>
      <c r="AU13" s="19" t="n">
        <v>0</v>
      </c>
      <c r="AV13" s="19" t="n">
        <v>0</v>
      </c>
      <c r="AW13" s="19" t="n">
        <v>0</v>
      </c>
      <c r="AX13" s="19" t="n">
        <v>0</v>
      </c>
    </row>
    <row r="14">
      <c r="B14" s="20" t="s">
        <v>192</v>
      </c>
      <c r="C14" s="19" t="n">
        <v>0.0417485307097983</v>
      </c>
      <c r="D14" s="19" t="n">
        <v>0.055628203588332</v>
      </c>
      <c r="E14" s="19" t="n">
        <v>0.0318787405760191</v>
      </c>
      <c r="F14" s="19" t="n">
        <v>0.0680388133040386</v>
      </c>
      <c r="G14" s="19" t="n">
        <v>0.0440998511393539</v>
      </c>
      <c r="H14" s="19" t="n">
        <v>0.0298697722959618</v>
      </c>
      <c r="I14" s="19" t="n">
        <v>0.0253755807262859</v>
      </c>
      <c r="J14" s="19"/>
      <c r="K14" s="19" t="n">
        <v>0.0506120667812944</v>
      </c>
      <c r="L14" s="19" t="n">
        <v>0.0331465453871116</v>
      </c>
      <c r="M14" s="19"/>
      <c r="N14" s="19" t="n">
        <v>0.0383870659520024</v>
      </c>
      <c r="O14" s="19" t="n">
        <v>0.0470234922630746</v>
      </c>
      <c r="P14" s="19" t="n">
        <v>0.0301509795963299</v>
      </c>
      <c r="Q14" s="19" t="n">
        <v>0.0423143097467311</v>
      </c>
      <c r="R14" s="19" t="n">
        <v>0.0574011331317276</v>
      </c>
      <c r="S14" s="19" t="n">
        <v>0.0212090014543456</v>
      </c>
      <c r="T14" s="19" t="n">
        <v>0.0433169607650675</v>
      </c>
      <c r="U14" s="19" t="n">
        <v>0.0101526700190549</v>
      </c>
      <c r="V14" s="19" t="n">
        <v>0.0583689549774128</v>
      </c>
      <c r="W14" s="19" t="n">
        <v>0.0291343188453783</v>
      </c>
      <c r="X14" s="19" t="n">
        <v>0.0814177747704451</v>
      </c>
      <c r="Y14" s="19" t="n">
        <v>0.0372362544908868</v>
      </c>
      <c r="Z14" s="19"/>
      <c r="AA14" s="19" t="n">
        <v>0.0422774280553476</v>
      </c>
      <c r="AB14" s="19" t="n">
        <v>0.0257401579006403</v>
      </c>
      <c r="AC14" s="19" t="n">
        <v>0.0467062689497333</v>
      </c>
      <c r="AD14" s="19" t="n">
        <v>0.0526414133979358</v>
      </c>
      <c r="AE14" s="19"/>
      <c r="AF14" s="19" t="n">
        <v>0.0399514135868186</v>
      </c>
      <c r="AG14" s="19" t="n">
        <v>0.0322828025304014</v>
      </c>
      <c r="AH14" s="19" t="n">
        <v>0.0773394983377674</v>
      </c>
      <c r="AI14" s="19" t="n">
        <v>0.0102982583633089</v>
      </c>
      <c r="AJ14" s="19" t="n">
        <v>0.0718236776035308</v>
      </c>
      <c r="AK14" s="19" t="n">
        <v>0.0984569990072645</v>
      </c>
      <c r="AL14" s="19" t="n">
        <v>0.0351092261670029</v>
      </c>
      <c r="AM14" s="19" t="n">
        <v>0</v>
      </c>
      <c r="AN14" s="19" t="n">
        <v>0.038968499421389</v>
      </c>
      <c r="AO14" s="19" t="n">
        <v>0.0700087380896155</v>
      </c>
      <c r="AP14" s="19" t="n">
        <v>0.0742860923649723</v>
      </c>
      <c r="AQ14" s="19" t="n">
        <v>0.0265214890919783</v>
      </c>
      <c r="AR14" s="19" t="n">
        <v>0.0931682180630158</v>
      </c>
      <c r="AS14" s="19" t="n">
        <v>0</v>
      </c>
      <c r="AT14" s="19" t="n">
        <v>0</v>
      </c>
      <c r="AU14" s="19" t="n">
        <v>0</v>
      </c>
      <c r="AV14" s="19" t="n">
        <v>0</v>
      </c>
      <c r="AW14" s="19" t="n">
        <v>0</v>
      </c>
      <c r="AX14" s="19" t="n">
        <v>0</v>
      </c>
    </row>
    <row r="15">
      <c r="B15" s="20" t="s">
        <v>193</v>
      </c>
      <c r="C15" s="19" t="n">
        <v>0.0272096972388167</v>
      </c>
      <c r="D15" s="19" t="n">
        <v>0.0282086007331138</v>
      </c>
      <c r="E15" s="19" t="n">
        <v>0.0200380267561403</v>
      </c>
      <c r="F15" s="19" t="n">
        <v>0.0309837088797167</v>
      </c>
      <c r="G15" s="19" t="n">
        <v>0.028110928075759</v>
      </c>
      <c r="H15" s="19" t="n">
        <v>0.0426276134283081</v>
      </c>
      <c r="I15" s="19" t="n">
        <v>0.018249264407118</v>
      </c>
      <c r="J15" s="19"/>
      <c r="K15" s="19" t="n">
        <v>0.0313131176278496</v>
      </c>
      <c r="L15" s="19" t="n">
        <v>0.0232349525426324</v>
      </c>
      <c r="M15" s="19"/>
      <c r="N15" s="19" t="n">
        <v>0.0172899481195587</v>
      </c>
      <c r="O15" s="19" t="n">
        <v>0.0166221622735238</v>
      </c>
      <c r="P15" s="19" t="n">
        <v>0.0512376688953035</v>
      </c>
      <c r="Q15" s="19" t="n">
        <v>0.0316020896393663</v>
      </c>
      <c r="R15" s="19" t="n">
        <v>0.012860682728273</v>
      </c>
      <c r="S15" s="19" t="n">
        <v>0.0109504029229967</v>
      </c>
      <c r="T15" s="19" t="n">
        <v>0.0354361874306304</v>
      </c>
      <c r="U15" s="19" t="n">
        <v>0.0345298028512184</v>
      </c>
      <c r="V15" s="19" t="n">
        <v>0.0225523186181793</v>
      </c>
      <c r="W15" s="19" t="n">
        <v>0.0681623228408014</v>
      </c>
      <c r="X15" s="19" t="n">
        <v>0.0192733663834548</v>
      </c>
      <c r="Y15" s="19" t="n">
        <v>0</v>
      </c>
      <c r="Z15" s="19"/>
      <c r="AA15" s="19" t="n">
        <v>0.0358297068852713</v>
      </c>
      <c r="AB15" s="19" t="n">
        <v>0.0149078766574038</v>
      </c>
      <c r="AC15" s="19" t="n">
        <v>0.0143188266282974</v>
      </c>
      <c r="AD15" s="19" t="n">
        <v>0.0427235532411306</v>
      </c>
      <c r="AE15" s="19"/>
      <c r="AF15" s="19" t="n">
        <v>0.0129072454690124</v>
      </c>
      <c r="AG15" s="19" t="n">
        <v>0.0279810345320232</v>
      </c>
      <c r="AH15" s="19" t="n">
        <v>0.0359497954967348</v>
      </c>
      <c r="AI15" s="19" t="n">
        <v>0.0105182606449607</v>
      </c>
      <c r="AJ15" s="19" t="n">
        <v>0</v>
      </c>
      <c r="AK15" s="19" t="n">
        <v>0.0433605393788123</v>
      </c>
      <c r="AL15" s="19" t="n">
        <v>0.0433398471717033</v>
      </c>
      <c r="AM15" s="19" t="n">
        <v>0</v>
      </c>
      <c r="AN15" s="19" t="n">
        <v>0.0216171291809376</v>
      </c>
      <c r="AO15" s="19" t="n">
        <v>0.0190921109613134</v>
      </c>
      <c r="AP15" s="19" t="n">
        <v>0.0477677793715933</v>
      </c>
      <c r="AQ15" s="19" t="n">
        <v>0.0342507434134204</v>
      </c>
      <c r="AR15" s="19" t="n">
        <v>0</v>
      </c>
      <c r="AS15" s="19" t="n">
        <v>0.0950510979978406</v>
      </c>
      <c r="AT15" s="19" t="n">
        <v>0.314801217298716</v>
      </c>
      <c r="AU15" s="19" t="n">
        <v>0</v>
      </c>
      <c r="AV15" s="19" t="n">
        <v>0</v>
      </c>
      <c r="AW15" s="19" t="n">
        <v>0</v>
      </c>
      <c r="AX15" s="19" t="n">
        <v>0</v>
      </c>
    </row>
    <row r="16">
      <c r="B16" s="20" t="s">
        <v>77</v>
      </c>
      <c r="C16" s="21" t="n">
        <v>0.0704527184751845</v>
      </c>
      <c r="D16" s="21" t="n">
        <v>0.123954752809731</v>
      </c>
      <c r="E16" s="21" t="n">
        <v>0.0499829388546746</v>
      </c>
      <c r="F16" s="21" t="n">
        <v>0.0804439258647855</v>
      </c>
      <c r="G16" s="21" t="n">
        <v>0.0561093528124282</v>
      </c>
      <c r="H16" s="21" t="n">
        <v>0.0955620760831138</v>
      </c>
      <c r="I16" s="21" t="n">
        <v>0.0385276186017899</v>
      </c>
      <c r="J16" s="21"/>
      <c r="K16" s="21" t="n">
        <v>0.0460912046049213</v>
      </c>
      <c r="L16" s="21" t="n">
        <v>0.0942736817089067</v>
      </c>
      <c r="M16" s="21"/>
      <c r="N16" s="21" t="n">
        <v>0.0821484237291707</v>
      </c>
      <c r="O16" s="21" t="n">
        <v>0.0617935886038523</v>
      </c>
      <c r="P16" s="21" t="n">
        <v>0.0492297321647496</v>
      </c>
      <c r="Q16" s="21" t="n">
        <v>0.0538519458797349</v>
      </c>
      <c r="R16" s="21" t="n">
        <v>0.0375665258088481</v>
      </c>
      <c r="S16" s="21" t="n">
        <v>0.0856257627092276</v>
      </c>
      <c r="T16" s="21" t="n">
        <v>0.0897561645002807</v>
      </c>
      <c r="U16" s="21" t="n">
        <v>0.0551141993739388</v>
      </c>
      <c r="V16" s="21" t="n">
        <v>0.0744116009369786</v>
      </c>
      <c r="W16" s="21" t="n">
        <v>0.082600296206777</v>
      </c>
      <c r="X16" s="21" t="n">
        <v>0.0899632492384298</v>
      </c>
      <c r="Y16" s="21" t="n">
        <v>0.0765974878305967</v>
      </c>
      <c r="Z16" s="21"/>
      <c r="AA16" s="21" t="n">
        <v>0.0499122121923422</v>
      </c>
      <c r="AB16" s="21" t="n">
        <v>0.0649591331372233</v>
      </c>
      <c r="AC16" s="21" t="n">
        <v>0.071713711391021</v>
      </c>
      <c r="AD16" s="21" t="n">
        <v>0.0929816765125177</v>
      </c>
      <c r="AE16" s="21"/>
      <c r="AF16" s="21" t="n">
        <v>0.0559818334230968</v>
      </c>
      <c r="AG16" s="21" t="n">
        <v>0.0638382482700877</v>
      </c>
      <c r="AH16" s="21" t="n">
        <v>0.0680560574365905</v>
      </c>
      <c r="AI16" s="21" t="n">
        <v>0.0289928595028686</v>
      </c>
      <c r="AJ16" s="21" t="n">
        <v>0.187281402423347</v>
      </c>
      <c r="AK16" s="21" t="n">
        <v>0.0334072486302938</v>
      </c>
      <c r="AL16" s="21" t="n">
        <v>0.0863415622450317</v>
      </c>
      <c r="AM16" s="21" t="n">
        <v>0</v>
      </c>
      <c r="AN16" s="21" t="n">
        <v>0.0503242577171801</v>
      </c>
      <c r="AO16" s="21" t="n">
        <v>0.114688135388376</v>
      </c>
      <c r="AP16" s="21" t="n">
        <v>0.0259638930349957</v>
      </c>
      <c r="AQ16" s="21" t="n">
        <v>0.10059654567543</v>
      </c>
      <c r="AR16" s="21" t="n">
        <v>0</v>
      </c>
      <c r="AS16" s="21" t="n">
        <v>0.0877207170025964</v>
      </c>
      <c r="AT16" s="21" t="n">
        <v>0</v>
      </c>
      <c r="AU16" s="21" t="n">
        <v>0</v>
      </c>
      <c r="AV16" s="21" t="n">
        <v>0</v>
      </c>
      <c r="AW16" s="21" t="n">
        <v>0</v>
      </c>
      <c r="AX16" s="21" t="n">
        <v>0</v>
      </c>
    </row>
    <row r="17">
      <c r="B17" s="18"/>
    </row>
    <row r="18">
      <c r="B18" t="s">
        <v>80</v>
      </c>
    </row>
    <row r="19">
      <c r="B19" t="s">
        <v>81</v>
      </c>
    </row>
    <row r="21">
      <c r="B21" s="9" t="str">
        <f>=HYPERLINK("#'Contents'!A1", "Return to Contents")</f>
      </c>
    </row>
  </sheetData>
  <mergeCells count="6">
    <mergeCell ref="D5:I5"/>
    <mergeCell ref="K5:L5"/>
    <mergeCell ref="N5:Y5"/>
    <mergeCell ref="AA5:AD5"/>
    <mergeCell ref="AF5:AX5"/>
    <mergeCell ref="D2:AU2"/>
  </mergeCells>
  <pageMargins left="0.7" right="0.7" top="0.75" bottom="0.75" header="0.3" footer="0.3"/>
  <pageSetup paperSize="9" orientation="portrait" horizontalDpi="300" verticalDpi="300" r:id="rId2"/>
  <drawing r:id="rId1"/>
</worksheet>
</file>

<file path=xl/worksheets/sheet4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10.71" hidden="0" customWidth="1"/>
    <col min="8" max="8" width="10.71" hidden="0" customWidth="1"/>
    <col min="9" max="9" width="10.71" hidden="0" customWidth="1"/>
    <col min="10" max="10" width="2.2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10.71" hidden="0" customWidth="1"/>
    <col min="19" max="19" width="10.71" hidden="0" customWidth="1"/>
    <col min="20" max="20" width="10.71" hidden="0" customWidth="1"/>
    <col min="21" max="21" width="10.71" hidden="0" customWidth="1"/>
    <col min="22" max="22" width="10.71" hidden="0" customWidth="1"/>
    <col min="23" max="23" width="10.71" hidden="0" customWidth="1"/>
    <col min="24" max="24" width="10.71" hidden="0" customWidth="1"/>
    <col min="25" max="25" width="10.71" hidden="0" customWidth="1"/>
    <col min="26" max="26" width="2.2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10.71" hidden="0" customWidth="1"/>
    <col min="34" max="34" width="10.71" hidden="0" customWidth="1"/>
    <col min="35" max="35" width="10.7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10.71" hidden="0" customWidth="1"/>
    <col min="44" max="44" width="10.71" hidden="0" customWidth="1"/>
    <col min="45" max="45" width="10.71" hidden="0" customWidth="1"/>
    <col min="46" max="46" width="10.71" hidden="0" customWidth="1"/>
    <col min="47" max="47" width="10.71" hidden="0" customWidth="1"/>
    <col min="48" max="48" width="10.71" hidden="0" customWidth="1"/>
    <col min="49" max="49" width="10.71" hidden="0" customWidth="1"/>
    <col min="50" max="50" width="10.71" hidden="0" customWidth="1"/>
    <col min="51" max="51" width="2.21" hidden="0" customWidth="1"/>
  </cols>
  <sheetData>
    <row r="2" ht="40" customHeight="1">
      <c r="D2" s="16" t="s">
        <v>198</v>
      </c>
    </row>
    <row r="5" ht="30" customHeight="1">
      <c r="B5" s="17"/>
      <c r="C5" s="17"/>
      <c r="D5" s="17" t="s">
        <v>62</v>
      </c>
      <c r="E5" s="17"/>
      <c r="F5" s="17"/>
      <c r="G5" s="17"/>
      <c r="H5" s="17"/>
      <c r="I5" s="17"/>
      <c r="J5" s="17"/>
      <c r="K5" s="17" t="s">
        <v>63</v>
      </c>
      <c r="L5" s="17"/>
      <c r="M5" s="17"/>
      <c r="N5" s="17" t="s">
        <v>64</v>
      </c>
      <c r="O5" s="17"/>
      <c r="P5" s="17"/>
      <c r="Q5" s="17"/>
      <c r="R5" s="17"/>
      <c r="S5" s="17"/>
      <c r="T5" s="17"/>
      <c r="U5" s="17"/>
      <c r="V5" s="17"/>
      <c r="W5" s="17"/>
      <c r="X5" s="17"/>
      <c r="Y5" s="17"/>
      <c r="Z5" s="17"/>
      <c r="AA5" s="17" t="s">
        <v>65</v>
      </c>
      <c r="AB5" s="17"/>
      <c r="AC5" s="17"/>
      <c r="AD5" s="17"/>
      <c r="AE5" s="17"/>
      <c r="AF5" s="17" t="s">
        <v>66</v>
      </c>
      <c r="AG5" s="17"/>
      <c r="AH5" s="17"/>
      <c r="AI5" s="17"/>
      <c r="AJ5" s="17"/>
      <c r="AK5" s="17"/>
      <c r="AL5" s="17"/>
      <c r="AM5" s="17"/>
      <c r="AN5" s="17"/>
      <c r="AO5" s="17"/>
      <c r="AP5" s="17"/>
      <c r="AQ5" s="17"/>
      <c r="AR5" s="17"/>
      <c r="AS5" s="17"/>
      <c r="AT5" s="17"/>
      <c r="AU5" s="17"/>
      <c r="AV5" s="17"/>
      <c r="AW5" s="17"/>
      <c r="AX5" s="17"/>
    </row>
    <row r="6">
      <c r="B6" t="s">
        <v>15</v>
      </c>
      <c r="C6" s="10" t="s">
        <v>16</v>
      </c>
      <c r="D6" s="13" t="s">
        <v>17</v>
      </c>
      <c r="E6" s="13" t="s">
        <v>18</v>
      </c>
      <c r="F6" s="13" t="s">
        <v>19</v>
      </c>
      <c r="G6" s="13" t="s">
        <v>20</v>
      </c>
      <c r="H6" s="13" t="s">
        <v>21</v>
      </c>
      <c r="I6" s="13" t="s">
        <v>22</v>
      </c>
      <c r="K6" s="13" t="s">
        <v>25</v>
      </c>
      <c r="L6" s="13" t="s">
        <v>26</v>
      </c>
      <c r="N6" s="13" t="s">
        <v>27</v>
      </c>
      <c r="O6" s="13" t="s">
        <v>28</v>
      </c>
      <c r="P6" s="13" t="s">
        <v>29</v>
      </c>
      <c r="Q6" s="13" t="s">
        <v>30</v>
      </c>
      <c r="R6" s="13" t="s">
        <v>31</v>
      </c>
      <c r="S6" s="13" t="s">
        <v>32</v>
      </c>
      <c r="T6" s="13" t="s">
        <v>33</v>
      </c>
      <c r="U6" s="13" t="s">
        <v>34</v>
      </c>
      <c r="V6" s="13" t="s">
        <v>35</v>
      </c>
      <c r="W6" s="13" t="s">
        <v>36</v>
      </c>
      <c r="X6" s="13" t="s">
        <v>37</v>
      </c>
      <c r="Y6" s="13" t="s">
        <v>38</v>
      </c>
      <c r="AA6" s="13" t="s">
        <v>39</v>
      </c>
      <c r="AB6" s="13" t="s">
        <v>40</v>
      </c>
      <c r="AC6" s="13" t="s">
        <v>41</v>
      </c>
      <c r="AD6" s="13" t="s">
        <v>42</v>
      </c>
      <c r="AF6" s="13" t="s">
        <v>43</v>
      </c>
      <c r="AG6" s="13" t="s">
        <v>44</v>
      </c>
      <c r="AH6" s="13" t="s">
        <v>45</v>
      </c>
      <c r="AI6" s="13" t="s">
        <v>46</v>
      </c>
      <c r="AJ6" s="13" t="s">
        <v>47</v>
      </c>
      <c r="AK6" s="13" t="s">
        <v>48</v>
      </c>
      <c r="AL6" s="13" t="s">
        <v>49</v>
      </c>
      <c r="AM6" s="13" t="s">
        <v>50</v>
      </c>
      <c r="AN6" s="13" t="s">
        <v>51</v>
      </c>
      <c r="AO6" s="13" t="s">
        <v>52</v>
      </c>
      <c r="AP6" s="13" t="s">
        <v>53</v>
      </c>
      <c r="AQ6" s="13" t="s">
        <v>54</v>
      </c>
      <c r="AR6" s="13" t="s">
        <v>55</v>
      </c>
      <c r="AS6" s="13" t="s">
        <v>56</v>
      </c>
      <c r="AT6" s="13" t="s">
        <v>57</v>
      </c>
      <c r="AU6" s="13" t="s">
        <v>58</v>
      </c>
      <c r="AV6" s="13" t="s">
        <v>59</v>
      </c>
      <c r="AW6" s="13" t="s">
        <v>60</v>
      </c>
      <c r="AX6" s="13" t="s">
        <v>61</v>
      </c>
    </row>
    <row r="7" ht="30" customHeight="1">
      <c r="B7" s="11" t="s">
        <v>23</v>
      </c>
      <c r="C7" s="11" t="n">
        <v>2053</v>
      </c>
      <c r="D7" s="11" t="n">
        <v>282</v>
      </c>
      <c r="E7" s="11" t="n">
        <v>347</v>
      </c>
      <c r="F7" s="11" t="n">
        <v>347</v>
      </c>
      <c r="G7" s="11" t="n">
        <v>347</v>
      </c>
      <c r="H7" s="11" t="n">
        <v>295</v>
      </c>
      <c r="I7" s="11" t="n">
        <v>435</v>
      </c>
      <c r="J7" s="11"/>
      <c r="K7" s="11" t="n">
        <v>1018</v>
      </c>
      <c r="L7" s="11" t="n">
        <v>1034</v>
      </c>
      <c r="M7" s="11"/>
      <c r="N7" s="11" t="n">
        <v>284</v>
      </c>
      <c r="O7" s="11" t="n">
        <v>278</v>
      </c>
      <c r="P7" s="11" t="n">
        <v>169</v>
      </c>
      <c r="Q7" s="11" t="n">
        <v>188</v>
      </c>
      <c r="R7" s="11" t="n">
        <v>160</v>
      </c>
      <c r="S7" s="11" t="n">
        <v>187</v>
      </c>
      <c r="T7" s="11" t="n">
        <v>166</v>
      </c>
      <c r="U7" s="11" t="n">
        <v>87</v>
      </c>
      <c r="V7" s="11" t="n">
        <v>211</v>
      </c>
      <c r="W7" s="11" t="n">
        <v>174</v>
      </c>
      <c r="X7" s="11" t="n">
        <v>98</v>
      </c>
      <c r="Y7" s="11" t="n">
        <v>51</v>
      </c>
      <c r="Z7" s="11"/>
      <c r="AA7" s="11" t="n">
        <v>570</v>
      </c>
      <c r="AB7" s="11" t="n">
        <v>547</v>
      </c>
      <c r="AC7" s="11" t="n">
        <v>406</v>
      </c>
      <c r="AD7" s="11" t="n">
        <v>517</v>
      </c>
      <c r="AE7" s="11"/>
      <c r="AF7" s="11" t="n">
        <v>148</v>
      </c>
      <c r="AG7" s="11" t="n">
        <v>872</v>
      </c>
      <c r="AH7" s="11" t="n">
        <v>132</v>
      </c>
      <c r="AI7" s="11" t="n">
        <v>108</v>
      </c>
      <c r="AJ7" s="11" t="n">
        <v>65</v>
      </c>
      <c r="AK7" s="11" t="n">
        <v>65</v>
      </c>
      <c r="AL7" s="11" t="n">
        <v>139</v>
      </c>
      <c r="AM7" s="11" t="n">
        <v>2</v>
      </c>
      <c r="AN7" s="11" t="n">
        <v>139</v>
      </c>
      <c r="AO7" s="11" t="n">
        <v>159</v>
      </c>
      <c r="AP7" s="11" t="n">
        <v>39</v>
      </c>
      <c r="AQ7" s="11" t="n">
        <v>148</v>
      </c>
      <c r="AR7" s="11" t="n">
        <v>10</v>
      </c>
      <c r="AS7" s="11" t="n">
        <v>10</v>
      </c>
      <c r="AT7" s="11" t="n">
        <v>3</v>
      </c>
      <c r="AU7" s="11" t="n">
        <v>2</v>
      </c>
      <c r="AV7" s="11" t="n">
        <v>5</v>
      </c>
      <c r="AW7" s="11" t="n">
        <v>3</v>
      </c>
      <c r="AX7" s="11" t="n">
        <v>4</v>
      </c>
    </row>
    <row r="8" ht="30" customHeight="1">
      <c r="B8" s="12" t="s">
        <v>24</v>
      </c>
      <c r="C8" s="12" t="n">
        <v>2053</v>
      </c>
      <c r="D8" s="12" t="n">
        <v>284</v>
      </c>
      <c r="E8" s="12" t="n">
        <v>350</v>
      </c>
      <c r="F8" s="12" t="n">
        <v>349</v>
      </c>
      <c r="G8" s="12" t="n">
        <v>350</v>
      </c>
      <c r="H8" s="12" t="n">
        <v>289</v>
      </c>
      <c r="I8" s="12" t="n">
        <v>431</v>
      </c>
      <c r="J8" s="12"/>
      <c r="K8" s="12" t="n">
        <v>1013</v>
      </c>
      <c r="L8" s="12" t="n">
        <v>1039</v>
      </c>
      <c r="M8" s="12"/>
      <c r="N8" s="12" t="n">
        <v>287</v>
      </c>
      <c r="O8" s="12" t="n">
        <v>267</v>
      </c>
      <c r="P8" s="12" t="n">
        <v>164</v>
      </c>
      <c r="Q8" s="12" t="n">
        <v>185</v>
      </c>
      <c r="R8" s="12" t="n">
        <v>144</v>
      </c>
      <c r="S8" s="12" t="n">
        <v>185</v>
      </c>
      <c r="T8" s="12" t="n">
        <v>164</v>
      </c>
      <c r="U8" s="12" t="n">
        <v>82</v>
      </c>
      <c r="V8" s="12" t="n">
        <v>226</v>
      </c>
      <c r="W8" s="12" t="n">
        <v>185</v>
      </c>
      <c r="X8" s="12" t="n">
        <v>103</v>
      </c>
      <c r="Y8" s="12" t="n">
        <v>61</v>
      </c>
      <c r="Z8" s="12"/>
      <c r="AA8" s="12" t="n">
        <v>551</v>
      </c>
      <c r="AB8" s="12" t="n">
        <v>530</v>
      </c>
      <c r="AC8" s="12" t="n">
        <v>449</v>
      </c>
      <c r="AD8" s="12" t="n">
        <v>510</v>
      </c>
      <c r="AE8" s="12"/>
      <c r="AF8" s="12" t="n">
        <v>150</v>
      </c>
      <c r="AG8" s="12" t="n">
        <v>866</v>
      </c>
      <c r="AH8" s="12" t="n">
        <v>133</v>
      </c>
      <c r="AI8" s="12" t="n">
        <v>107</v>
      </c>
      <c r="AJ8" s="12" t="n">
        <v>66</v>
      </c>
      <c r="AK8" s="12" t="n">
        <v>64</v>
      </c>
      <c r="AL8" s="12" t="n">
        <v>140</v>
      </c>
      <c r="AM8" s="12" t="n">
        <v>2</v>
      </c>
      <c r="AN8" s="12" t="n">
        <v>140</v>
      </c>
      <c r="AO8" s="12" t="n">
        <v>160</v>
      </c>
      <c r="AP8" s="12" t="n">
        <v>39</v>
      </c>
      <c r="AQ8" s="12" t="n">
        <v>149</v>
      </c>
      <c r="AR8" s="12" t="n">
        <v>10</v>
      </c>
      <c r="AS8" s="12" t="n">
        <v>11</v>
      </c>
      <c r="AT8" s="12" t="n">
        <v>3</v>
      </c>
      <c r="AU8" s="12" t="n">
        <v>2</v>
      </c>
      <c r="AV8" s="12" t="n">
        <v>5</v>
      </c>
      <c r="AW8" s="12" t="n">
        <v>3</v>
      </c>
      <c r="AX8" s="12" t="n">
        <v>3</v>
      </c>
    </row>
    <row r="9">
      <c r="B9" s="20" t="s">
        <v>187</v>
      </c>
      <c r="C9" s="19" t="n">
        <v>0.0510671338464408</v>
      </c>
      <c r="D9" s="19" t="n">
        <v>0.0510473368170386</v>
      </c>
      <c r="E9" s="19" t="n">
        <v>0.0553806831599318</v>
      </c>
      <c r="F9" s="19" t="n">
        <v>0.0769899576904291</v>
      </c>
      <c r="G9" s="19" t="n">
        <v>0.0545053418298823</v>
      </c>
      <c r="H9" s="19" t="n">
        <v>0.0375622904016415</v>
      </c>
      <c r="I9" s="19" t="n">
        <v>0.0328398208140563</v>
      </c>
      <c r="J9" s="19"/>
      <c r="K9" s="19" t="n">
        <v>0.0673459522505574</v>
      </c>
      <c r="L9" s="19" t="n">
        <v>0.0352440231438547</v>
      </c>
      <c r="M9" s="19"/>
      <c r="N9" s="19" t="n">
        <v>0.094217082694008</v>
      </c>
      <c r="O9" s="19" t="n">
        <v>0.0208325671081252</v>
      </c>
      <c r="P9" s="19" t="n">
        <v>0.0404487721145052</v>
      </c>
      <c r="Q9" s="19" t="n">
        <v>0.0221091226731648</v>
      </c>
      <c r="R9" s="19" t="n">
        <v>0.0601074621754285</v>
      </c>
      <c r="S9" s="19" t="n">
        <v>0.0526879754013004</v>
      </c>
      <c r="T9" s="19" t="n">
        <v>0.0289710340513938</v>
      </c>
      <c r="U9" s="19" t="n">
        <v>0.0232212184390139</v>
      </c>
      <c r="V9" s="19" t="n">
        <v>0.0708740806913281</v>
      </c>
      <c r="W9" s="19" t="n">
        <v>0.0681151808597507</v>
      </c>
      <c r="X9" s="19" t="n">
        <v>0.0186707981136444</v>
      </c>
      <c r="Y9" s="19" t="n">
        <v>0.0969363500829137</v>
      </c>
      <c r="Z9" s="19"/>
      <c r="AA9" s="19" t="n">
        <v>0.0632707100151228</v>
      </c>
      <c r="AB9" s="19" t="n">
        <v>0.0438318777661024</v>
      </c>
      <c r="AC9" s="19" t="n">
        <v>0.059756176615919</v>
      </c>
      <c r="AD9" s="19" t="n">
        <v>0.0369748714186321</v>
      </c>
      <c r="AE9" s="19"/>
      <c r="AF9" s="19" t="n">
        <v>0.0592990368692541</v>
      </c>
      <c r="AG9" s="19" t="n">
        <v>0.0321246906808713</v>
      </c>
      <c r="AH9" s="19" t="n">
        <v>0.0683778871400638</v>
      </c>
      <c r="AI9" s="19" t="n">
        <v>0.065056566599783</v>
      </c>
      <c r="AJ9" s="19" t="n">
        <v>0.0596706931776597</v>
      </c>
      <c r="AK9" s="19" t="n">
        <v>0.105033469848531</v>
      </c>
      <c r="AL9" s="19" t="n">
        <v>0.0588006244849345</v>
      </c>
      <c r="AM9" s="19" t="n">
        <v>0.465554238906898</v>
      </c>
      <c r="AN9" s="19" t="n">
        <v>0.0974166973756577</v>
      </c>
      <c r="AO9" s="19" t="n">
        <v>0.0475879287134386</v>
      </c>
      <c r="AP9" s="19" t="n">
        <v>0</v>
      </c>
      <c r="AQ9" s="19" t="n">
        <v>0.0366923680261681</v>
      </c>
      <c r="AR9" s="19" t="n">
        <v>0.122057392965152</v>
      </c>
      <c r="AS9" s="19" t="n">
        <v>0.173507046397273</v>
      </c>
      <c r="AT9" s="19" t="n">
        <v>0</v>
      </c>
      <c r="AU9" s="19" t="n">
        <v>0</v>
      </c>
      <c r="AV9" s="19" t="n">
        <v>0</v>
      </c>
      <c r="AW9" s="19" t="n">
        <v>0</v>
      </c>
      <c r="AX9" s="19" t="n">
        <v>0.722085915471743</v>
      </c>
    </row>
    <row r="10">
      <c r="B10" s="20" t="s">
        <v>188</v>
      </c>
      <c r="C10" s="19" t="n">
        <v>0.120517751620893</v>
      </c>
      <c r="D10" s="19" t="n">
        <v>0.0950729989141854</v>
      </c>
      <c r="E10" s="19" t="n">
        <v>0.186687327417855</v>
      </c>
      <c r="F10" s="19" t="n">
        <v>0.112543035092449</v>
      </c>
      <c r="G10" s="19" t="n">
        <v>0.119101229567998</v>
      </c>
      <c r="H10" s="19" t="n">
        <v>0.0897072192277292</v>
      </c>
      <c r="I10" s="19" t="n">
        <v>0.111804518468878</v>
      </c>
      <c r="J10" s="19"/>
      <c r="K10" s="19" t="n">
        <v>0.138349323444155</v>
      </c>
      <c r="L10" s="19" t="n">
        <v>0.103247537428926</v>
      </c>
      <c r="M10" s="19"/>
      <c r="N10" s="19" t="n">
        <v>0.160260523910982</v>
      </c>
      <c r="O10" s="19" t="n">
        <v>0.0875361902252449</v>
      </c>
      <c r="P10" s="19" t="n">
        <v>0.115460586438783</v>
      </c>
      <c r="Q10" s="19" t="n">
        <v>0.0885671407833329</v>
      </c>
      <c r="R10" s="19" t="n">
        <v>0.0879720797994144</v>
      </c>
      <c r="S10" s="19" t="n">
        <v>0.127789885905275</v>
      </c>
      <c r="T10" s="19" t="n">
        <v>0.11557579864366</v>
      </c>
      <c r="U10" s="19" t="n">
        <v>0.103880888376581</v>
      </c>
      <c r="V10" s="19" t="n">
        <v>0.141661027660724</v>
      </c>
      <c r="W10" s="19" t="n">
        <v>0.13103110627047</v>
      </c>
      <c r="X10" s="19" t="n">
        <v>0.0795841847672243</v>
      </c>
      <c r="Y10" s="19" t="n">
        <v>0.237669053761369</v>
      </c>
      <c r="Z10" s="19"/>
      <c r="AA10" s="19" t="n">
        <v>0.146439765382494</v>
      </c>
      <c r="AB10" s="19" t="n">
        <v>0.113885204563042</v>
      </c>
      <c r="AC10" s="19" t="n">
        <v>0.122017031141619</v>
      </c>
      <c r="AD10" s="19" t="n">
        <v>0.101156525393999</v>
      </c>
      <c r="AE10" s="19"/>
      <c r="AF10" s="19" t="n">
        <v>0.156955350880555</v>
      </c>
      <c r="AG10" s="19" t="n">
        <v>0.0973920998461245</v>
      </c>
      <c r="AH10" s="19" t="n">
        <v>0.0990472577091097</v>
      </c>
      <c r="AI10" s="19" t="n">
        <v>0.310028304069514</v>
      </c>
      <c r="AJ10" s="19" t="n">
        <v>0.0484815903442875</v>
      </c>
      <c r="AK10" s="19" t="n">
        <v>0.191677311597306</v>
      </c>
      <c r="AL10" s="19" t="n">
        <v>0.127046768288121</v>
      </c>
      <c r="AM10" s="19" t="n">
        <v>0</v>
      </c>
      <c r="AN10" s="19" t="n">
        <v>0.198732616271116</v>
      </c>
      <c r="AO10" s="19" t="n">
        <v>0.0523728302959828</v>
      </c>
      <c r="AP10" s="19" t="n">
        <v>0.191519066466786</v>
      </c>
      <c r="AQ10" s="19" t="n">
        <v>0.0594741904105241</v>
      </c>
      <c r="AR10" s="19" t="n">
        <v>0</v>
      </c>
      <c r="AS10" s="19" t="n">
        <v>0.205773642748626</v>
      </c>
      <c r="AT10" s="19" t="n">
        <v>0</v>
      </c>
      <c r="AU10" s="19" t="n">
        <v>0.495619982425437</v>
      </c>
      <c r="AV10" s="19" t="n">
        <v>0.583057795492095</v>
      </c>
      <c r="AW10" s="19" t="n">
        <v>0.323798654447605</v>
      </c>
      <c r="AX10" s="19" t="n">
        <v>0</v>
      </c>
    </row>
    <row r="11">
      <c r="B11" s="20" t="s">
        <v>189</v>
      </c>
      <c r="C11" s="19" t="n">
        <v>0.179877522952022</v>
      </c>
      <c r="D11" s="19" t="n">
        <v>0.201393088394057</v>
      </c>
      <c r="E11" s="19" t="n">
        <v>0.232465367705935</v>
      </c>
      <c r="F11" s="19" t="n">
        <v>0.156505835876659</v>
      </c>
      <c r="G11" s="19" t="n">
        <v>0.153281146526043</v>
      </c>
      <c r="H11" s="19" t="n">
        <v>0.160211659750577</v>
      </c>
      <c r="I11" s="19" t="n">
        <v>0.176689045822596</v>
      </c>
      <c r="J11" s="19"/>
      <c r="K11" s="19" t="n">
        <v>0.188515132850612</v>
      </c>
      <c r="L11" s="19" t="n">
        <v>0.171628823119714</v>
      </c>
      <c r="M11" s="19"/>
      <c r="N11" s="19" t="n">
        <v>0.179909645335661</v>
      </c>
      <c r="O11" s="19" t="n">
        <v>0.161715903329465</v>
      </c>
      <c r="P11" s="19" t="n">
        <v>0.160245849399616</v>
      </c>
      <c r="Q11" s="19" t="n">
        <v>0.207325660747141</v>
      </c>
      <c r="R11" s="19" t="n">
        <v>0.154658448713974</v>
      </c>
      <c r="S11" s="19" t="n">
        <v>0.135247921317566</v>
      </c>
      <c r="T11" s="19" t="n">
        <v>0.180049344327296</v>
      </c>
      <c r="U11" s="19" t="n">
        <v>0.236951934190061</v>
      </c>
      <c r="V11" s="19" t="n">
        <v>0.182032724856862</v>
      </c>
      <c r="W11" s="19" t="n">
        <v>0.177797020090935</v>
      </c>
      <c r="X11" s="19" t="n">
        <v>0.186418371082603</v>
      </c>
      <c r="Y11" s="19" t="n">
        <v>0.333729400101013</v>
      </c>
      <c r="Z11" s="19"/>
      <c r="AA11" s="19" t="n">
        <v>0.203769095503116</v>
      </c>
      <c r="AB11" s="19" t="n">
        <v>0.170454302544644</v>
      </c>
      <c r="AC11" s="19" t="n">
        <v>0.195619391202764</v>
      </c>
      <c r="AD11" s="19" t="n">
        <v>0.1545841098031</v>
      </c>
      <c r="AE11" s="19"/>
      <c r="AF11" s="19" t="n">
        <v>0.229616530135396</v>
      </c>
      <c r="AG11" s="19" t="n">
        <v>0.157922331988346</v>
      </c>
      <c r="AH11" s="19" t="n">
        <v>0.196053381320535</v>
      </c>
      <c r="AI11" s="19" t="n">
        <v>0.186919540837395</v>
      </c>
      <c r="AJ11" s="19" t="n">
        <v>0.176356273283454</v>
      </c>
      <c r="AK11" s="19" t="n">
        <v>0.20668013305196</v>
      </c>
      <c r="AL11" s="19" t="n">
        <v>0.215072895833133</v>
      </c>
      <c r="AM11" s="19" t="n">
        <v>0</v>
      </c>
      <c r="AN11" s="19" t="n">
        <v>0.128265797690393</v>
      </c>
      <c r="AO11" s="19" t="n">
        <v>0.237697913327857</v>
      </c>
      <c r="AP11" s="19" t="n">
        <v>0.229506163233998</v>
      </c>
      <c r="AQ11" s="19" t="n">
        <v>0.158484413616061</v>
      </c>
      <c r="AR11" s="19" t="n">
        <v>0.288146812619586</v>
      </c>
      <c r="AS11" s="19" t="n">
        <v>0.220326350324136</v>
      </c>
      <c r="AT11" s="19" t="n">
        <v>0</v>
      </c>
      <c r="AU11" s="19" t="n">
        <v>0.504380017574563</v>
      </c>
      <c r="AV11" s="19" t="n">
        <v>0.197100656412845</v>
      </c>
      <c r="AW11" s="19" t="n">
        <v>0.381473957467181</v>
      </c>
      <c r="AX11" s="19" t="n">
        <v>0</v>
      </c>
    </row>
    <row r="12">
      <c r="B12" s="20" t="s">
        <v>190</v>
      </c>
      <c r="C12" s="19" t="n">
        <v>0.194283906773042</v>
      </c>
      <c r="D12" s="19" t="n">
        <v>0.216001364681687</v>
      </c>
      <c r="E12" s="19" t="n">
        <v>0.214060400932275</v>
      </c>
      <c r="F12" s="19" t="n">
        <v>0.202357480522908</v>
      </c>
      <c r="G12" s="19" t="n">
        <v>0.224921539953866</v>
      </c>
      <c r="H12" s="19" t="n">
        <v>0.181821483624926</v>
      </c>
      <c r="I12" s="19" t="n">
        <v>0.140828905692216</v>
      </c>
      <c r="J12" s="19"/>
      <c r="K12" s="19" t="n">
        <v>0.217902935263127</v>
      </c>
      <c r="L12" s="19" t="n">
        <v>0.171441795810845</v>
      </c>
      <c r="M12" s="19"/>
      <c r="N12" s="19" t="n">
        <v>0.188253633875998</v>
      </c>
      <c r="O12" s="19" t="n">
        <v>0.184557487392098</v>
      </c>
      <c r="P12" s="19" t="n">
        <v>0.190550159393441</v>
      </c>
      <c r="Q12" s="19" t="n">
        <v>0.22573170920674</v>
      </c>
      <c r="R12" s="19" t="n">
        <v>0.234508430012194</v>
      </c>
      <c r="S12" s="19" t="n">
        <v>0.187434780680301</v>
      </c>
      <c r="T12" s="19" t="n">
        <v>0.197979939008942</v>
      </c>
      <c r="U12" s="19" t="n">
        <v>0.223224839037148</v>
      </c>
      <c r="V12" s="19" t="n">
        <v>0.183451535123755</v>
      </c>
      <c r="W12" s="19" t="n">
        <v>0.192225248154081</v>
      </c>
      <c r="X12" s="19" t="n">
        <v>0.161404015838803</v>
      </c>
      <c r="Y12" s="19" t="n">
        <v>0.158774170078287</v>
      </c>
      <c r="Z12" s="19"/>
      <c r="AA12" s="19" t="n">
        <v>0.170015827447449</v>
      </c>
      <c r="AB12" s="19" t="n">
        <v>0.19181351649891</v>
      </c>
      <c r="AC12" s="19" t="n">
        <v>0.242809644726121</v>
      </c>
      <c r="AD12" s="19" t="n">
        <v>0.183340405567679</v>
      </c>
      <c r="AE12" s="19"/>
      <c r="AF12" s="19" t="n">
        <v>0.227921316980492</v>
      </c>
      <c r="AG12" s="19" t="n">
        <v>0.165907889513025</v>
      </c>
      <c r="AH12" s="19" t="n">
        <v>0.15813872066889</v>
      </c>
      <c r="AI12" s="19" t="n">
        <v>0.186616065351575</v>
      </c>
      <c r="AJ12" s="19" t="n">
        <v>0.237195343296598</v>
      </c>
      <c r="AK12" s="19" t="n">
        <v>0.277586965372013</v>
      </c>
      <c r="AL12" s="19" t="n">
        <v>0.241463727611226</v>
      </c>
      <c r="AM12" s="19" t="n">
        <v>0</v>
      </c>
      <c r="AN12" s="19" t="n">
        <v>0.237993980874392</v>
      </c>
      <c r="AO12" s="19" t="n">
        <v>0.205311471222302</v>
      </c>
      <c r="AP12" s="19" t="n">
        <v>0.229598745916878</v>
      </c>
      <c r="AQ12" s="19" t="n">
        <v>0.202994545679757</v>
      </c>
      <c r="AR12" s="19" t="n">
        <v>0.193420104217876</v>
      </c>
      <c r="AS12" s="19" t="n">
        <v>0.217621145529529</v>
      </c>
      <c r="AT12" s="19" t="n">
        <v>0.389102592068026</v>
      </c>
      <c r="AU12" s="19" t="n">
        <v>0</v>
      </c>
      <c r="AV12" s="19" t="n">
        <v>0.21984154809506</v>
      </c>
      <c r="AW12" s="19" t="n">
        <v>0.294727388085214</v>
      </c>
      <c r="AX12" s="19" t="n">
        <v>0</v>
      </c>
    </row>
    <row r="13">
      <c r="B13" s="20" t="s">
        <v>191</v>
      </c>
      <c r="C13" s="19" t="n">
        <v>0.112937814989267</v>
      </c>
      <c r="D13" s="19" t="n">
        <v>0.10115938922485</v>
      </c>
      <c r="E13" s="19" t="n">
        <v>0.11361900165581</v>
      </c>
      <c r="F13" s="19" t="n">
        <v>0.153739102898936</v>
      </c>
      <c r="G13" s="19" t="n">
        <v>0.124232608840211</v>
      </c>
      <c r="H13" s="19" t="n">
        <v>0.0999835731149737</v>
      </c>
      <c r="I13" s="19" t="n">
        <v>0.0866109017524726</v>
      </c>
      <c r="J13" s="19"/>
      <c r="K13" s="19" t="n">
        <v>0.110349366871999</v>
      </c>
      <c r="L13" s="19" t="n">
        <v>0.115570366346687</v>
      </c>
      <c r="M13" s="19"/>
      <c r="N13" s="19" t="n">
        <v>0.139041161743324</v>
      </c>
      <c r="O13" s="19" t="n">
        <v>0.142174515469259</v>
      </c>
      <c r="P13" s="19" t="n">
        <v>0.1070420908823</v>
      </c>
      <c r="Q13" s="19" t="n">
        <v>0.103132732331031</v>
      </c>
      <c r="R13" s="19" t="n">
        <v>0.107217756587938</v>
      </c>
      <c r="S13" s="19" t="n">
        <v>0.114671906857104</v>
      </c>
      <c r="T13" s="19" t="n">
        <v>0.0961226515968192</v>
      </c>
      <c r="U13" s="19" t="n">
        <v>0.0919469437059659</v>
      </c>
      <c r="V13" s="19" t="n">
        <v>0.0869566164694752</v>
      </c>
      <c r="W13" s="19" t="n">
        <v>0.0847438869079024</v>
      </c>
      <c r="X13" s="19" t="n">
        <v>0.17779671014894</v>
      </c>
      <c r="Y13" s="19" t="n">
        <v>0.0616732533342722</v>
      </c>
      <c r="Z13" s="19"/>
      <c r="AA13" s="19" t="n">
        <v>0.102767158676454</v>
      </c>
      <c r="AB13" s="19" t="n">
        <v>0.12424696248832</v>
      </c>
      <c r="AC13" s="19" t="n">
        <v>0.107263104281214</v>
      </c>
      <c r="AD13" s="19" t="n">
        <v>0.116237578788662</v>
      </c>
      <c r="AE13" s="19"/>
      <c r="AF13" s="19" t="n">
        <v>0.169783245531519</v>
      </c>
      <c r="AG13" s="19" t="n">
        <v>0.11093454833369</v>
      </c>
      <c r="AH13" s="19" t="n">
        <v>0.103482781966373</v>
      </c>
      <c r="AI13" s="19" t="n">
        <v>0.0939666224542157</v>
      </c>
      <c r="AJ13" s="19" t="n">
        <v>0.0658709767640211</v>
      </c>
      <c r="AK13" s="19" t="n">
        <v>0.0674920715192329</v>
      </c>
      <c r="AL13" s="19" t="n">
        <v>0.136538368537416</v>
      </c>
      <c r="AM13" s="19" t="n">
        <v>0</v>
      </c>
      <c r="AN13" s="19" t="n">
        <v>0.146248106599225</v>
      </c>
      <c r="AO13" s="19" t="n">
        <v>0.0879606348734583</v>
      </c>
      <c r="AP13" s="19" t="n">
        <v>0.0727041897081363</v>
      </c>
      <c r="AQ13" s="19" t="n">
        <v>0.129847403775268</v>
      </c>
      <c r="AR13" s="19" t="n">
        <v>0.198985542654512</v>
      </c>
      <c r="AS13" s="19" t="n">
        <v>0</v>
      </c>
      <c r="AT13" s="19" t="n">
        <v>0</v>
      </c>
      <c r="AU13" s="19" t="n">
        <v>0</v>
      </c>
      <c r="AV13" s="19" t="n">
        <v>0</v>
      </c>
      <c r="AW13" s="19" t="n">
        <v>0</v>
      </c>
      <c r="AX13" s="19" t="n">
        <v>0</v>
      </c>
    </row>
    <row r="14">
      <c r="B14" s="20" t="s">
        <v>192</v>
      </c>
      <c r="C14" s="19" t="n">
        <v>0.0566690807679299</v>
      </c>
      <c r="D14" s="19" t="n">
        <v>0.0839023589011589</v>
      </c>
      <c r="E14" s="19" t="n">
        <v>0.0516765855200163</v>
      </c>
      <c r="F14" s="19" t="n">
        <v>0.0637275090290609</v>
      </c>
      <c r="G14" s="19" t="n">
        <v>0.0511269143302352</v>
      </c>
      <c r="H14" s="19" t="n">
        <v>0.0404113614375587</v>
      </c>
      <c r="I14" s="19" t="n">
        <v>0.0524565572485361</v>
      </c>
      <c r="J14" s="19"/>
      <c r="K14" s="19" t="n">
        <v>0.0629582855402431</v>
      </c>
      <c r="L14" s="19" t="n">
        <v>0.0496286252416642</v>
      </c>
      <c r="M14" s="19"/>
      <c r="N14" s="19" t="n">
        <v>0.0485959057125</v>
      </c>
      <c r="O14" s="19" t="n">
        <v>0.0503085183271471</v>
      </c>
      <c r="P14" s="19" t="n">
        <v>0.0598157511954114</v>
      </c>
      <c r="Q14" s="19" t="n">
        <v>0.0159020464588503</v>
      </c>
      <c r="R14" s="19" t="n">
        <v>0.082726216793366</v>
      </c>
      <c r="S14" s="19" t="n">
        <v>0.0578512227458944</v>
      </c>
      <c r="T14" s="19" t="n">
        <v>0.0841415447111035</v>
      </c>
      <c r="U14" s="19" t="n">
        <v>0.06656132584303</v>
      </c>
      <c r="V14" s="19" t="n">
        <v>0.080648784885127</v>
      </c>
      <c r="W14" s="19" t="n">
        <v>0.0469894881021199</v>
      </c>
      <c r="X14" s="19" t="n">
        <v>0.0605916066413596</v>
      </c>
      <c r="Y14" s="19" t="n">
        <v>0.0192993997998063</v>
      </c>
      <c r="Z14" s="19"/>
      <c r="AA14" s="19" t="n">
        <v>0.0603949683353097</v>
      </c>
      <c r="AB14" s="19" t="n">
        <v>0.0472230513799204</v>
      </c>
      <c r="AC14" s="19" t="n">
        <v>0.0563011129498234</v>
      </c>
      <c r="AD14" s="19" t="n">
        <v>0.0642285849372077</v>
      </c>
      <c r="AE14" s="19"/>
      <c r="AF14" s="19" t="n">
        <v>0.0546084854739724</v>
      </c>
      <c r="AG14" s="19" t="n">
        <v>0.050669514246998</v>
      </c>
      <c r="AH14" s="19" t="n">
        <v>0.0772219884245325</v>
      </c>
      <c r="AI14" s="19" t="n">
        <v>0.0641263459156082</v>
      </c>
      <c r="AJ14" s="19" t="n">
        <v>0.0762900738437624</v>
      </c>
      <c r="AK14" s="19" t="n">
        <v>0.0632158241949253</v>
      </c>
      <c r="AL14" s="19" t="n">
        <v>0.0560493938973577</v>
      </c>
      <c r="AM14" s="19" t="n">
        <v>0</v>
      </c>
      <c r="AN14" s="19" t="n">
        <v>0.0152576043546277</v>
      </c>
      <c r="AO14" s="19" t="n">
        <v>0.0711136976657025</v>
      </c>
      <c r="AP14" s="19" t="n">
        <v>0.101419831898708</v>
      </c>
      <c r="AQ14" s="19" t="n">
        <v>0.0738704110781424</v>
      </c>
      <c r="AR14" s="19" t="n">
        <v>0</v>
      </c>
      <c r="AS14" s="19" t="n">
        <v>0.0877207170025964</v>
      </c>
      <c r="AT14" s="19" t="n">
        <v>0.296096190633258</v>
      </c>
      <c r="AU14" s="19" t="n">
        <v>0</v>
      </c>
      <c r="AV14" s="19" t="n">
        <v>0</v>
      </c>
      <c r="AW14" s="19" t="n">
        <v>0</v>
      </c>
      <c r="AX14" s="19" t="n">
        <v>0</v>
      </c>
    </row>
    <row r="15">
      <c r="B15" s="20" t="s">
        <v>193</v>
      </c>
      <c r="C15" s="19" t="n">
        <v>0.047227680852944</v>
      </c>
      <c r="D15" s="19" t="n">
        <v>0.0282490394635351</v>
      </c>
      <c r="E15" s="19" t="n">
        <v>0.0312835276988907</v>
      </c>
      <c r="F15" s="19" t="n">
        <v>0.0549900820684476</v>
      </c>
      <c r="G15" s="19" t="n">
        <v>0.0609023039681654</v>
      </c>
      <c r="H15" s="19" t="n">
        <v>0.0659847131860209</v>
      </c>
      <c r="I15" s="19" t="n">
        <v>0.0427208873943928</v>
      </c>
      <c r="J15" s="19"/>
      <c r="K15" s="19" t="n">
        <v>0.0507469733414291</v>
      </c>
      <c r="L15" s="19" t="n">
        <v>0.0438417513276217</v>
      </c>
      <c r="M15" s="19"/>
      <c r="N15" s="19" t="n">
        <v>0.0334081789188653</v>
      </c>
      <c r="O15" s="19" t="n">
        <v>0.071422314399928</v>
      </c>
      <c r="P15" s="19" t="n">
        <v>0.06463970244113</v>
      </c>
      <c r="Q15" s="19" t="n">
        <v>0.0196602804268018</v>
      </c>
      <c r="R15" s="19" t="n">
        <v>0.0497950062275985</v>
      </c>
      <c r="S15" s="19" t="n">
        <v>0.046914878107549</v>
      </c>
      <c r="T15" s="19" t="n">
        <v>0.0535359142936422</v>
      </c>
      <c r="U15" s="19" t="n">
        <v>0.0333686366269041</v>
      </c>
      <c r="V15" s="19" t="n">
        <v>0.0627317542481119</v>
      </c>
      <c r="W15" s="19" t="n">
        <v>0.0461339343069646</v>
      </c>
      <c r="X15" s="19" t="n">
        <v>0.0386898589804381</v>
      </c>
      <c r="Y15" s="19" t="n">
        <v>0</v>
      </c>
      <c r="Z15" s="19"/>
      <c r="AA15" s="19" t="n">
        <v>0.0460286388294336</v>
      </c>
      <c r="AB15" s="19" t="n">
        <v>0.044804883470185</v>
      </c>
      <c r="AC15" s="19" t="n">
        <v>0.0392882533367142</v>
      </c>
      <c r="AD15" s="19" t="n">
        <v>0.0571025035390175</v>
      </c>
      <c r="AE15" s="19"/>
      <c r="AF15" s="19" t="n">
        <v>0.0122925207369924</v>
      </c>
      <c r="AG15" s="19" t="n">
        <v>0.0564978526742192</v>
      </c>
      <c r="AH15" s="19" t="n">
        <v>0.0452854336055884</v>
      </c>
      <c r="AI15" s="19" t="n">
        <v>0.0281092508069737</v>
      </c>
      <c r="AJ15" s="19" t="n">
        <v>0.0483808511512609</v>
      </c>
      <c r="AK15" s="19" t="n">
        <v>0.0580024101557923</v>
      </c>
      <c r="AL15" s="19" t="n">
        <v>0.0149438352082719</v>
      </c>
      <c r="AM15" s="19" t="n">
        <v>0</v>
      </c>
      <c r="AN15" s="19" t="n">
        <v>0.053528530710853</v>
      </c>
      <c r="AO15" s="19" t="n">
        <v>0.0431850713700391</v>
      </c>
      <c r="AP15" s="19" t="n">
        <v>0.0739224049691089</v>
      </c>
      <c r="AQ15" s="19" t="n">
        <v>0.0598771588068955</v>
      </c>
      <c r="AR15" s="19" t="n">
        <v>0.197390147542874</v>
      </c>
      <c r="AS15" s="19" t="n">
        <v>0</v>
      </c>
      <c r="AT15" s="19" t="n">
        <v>0</v>
      </c>
      <c r="AU15" s="19" t="n">
        <v>0</v>
      </c>
      <c r="AV15" s="19" t="n">
        <v>0</v>
      </c>
      <c r="AW15" s="19" t="n">
        <v>0</v>
      </c>
      <c r="AX15" s="19" t="n">
        <v>0</v>
      </c>
    </row>
    <row r="16">
      <c r="B16" s="20" t="s">
        <v>77</v>
      </c>
      <c r="C16" s="21" t="n">
        <v>0.237419108197463</v>
      </c>
      <c r="D16" s="21" t="n">
        <v>0.223174423603487</v>
      </c>
      <c r="E16" s="21" t="n">
        <v>0.114827105909286</v>
      </c>
      <c r="F16" s="21" t="n">
        <v>0.179146996821111</v>
      </c>
      <c r="G16" s="21" t="n">
        <v>0.211928914983599</v>
      </c>
      <c r="H16" s="21" t="n">
        <v>0.324317699256573</v>
      </c>
      <c r="I16" s="21" t="n">
        <v>0.356049362806852</v>
      </c>
      <c r="J16" s="21"/>
      <c r="K16" s="21" t="n">
        <v>0.163832030437878</v>
      </c>
      <c r="L16" s="21" t="n">
        <v>0.309397077580687</v>
      </c>
      <c r="M16" s="21"/>
      <c r="N16" s="21" t="n">
        <v>0.156313867808662</v>
      </c>
      <c r="O16" s="21" t="n">
        <v>0.281452503748734</v>
      </c>
      <c r="P16" s="21" t="n">
        <v>0.261797088134814</v>
      </c>
      <c r="Q16" s="21" t="n">
        <v>0.317571307372938</v>
      </c>
      <c r="R16" s="21" t="n">
        <v>0.223014599690087</v>
      </c>
      <c r="S16" s="21" t="n">
        <v>0.27740142898501</v>
      </c>
      <c r="T16" s="21" t="n">
        <v>0.243623773367143</v>
      </c>
      <c r="U16" s="21" t="n">
        <v>0.220844213781296</v>
      </c>
      <c r="V16" s="21" t="n">
        <v>0.191643476064617</v>
      </c>
      <c r="W16" s="21" t="n">
        <v>0.252964135307776</v>
      </c>
      <c r="X16" s="21" t="n">
        <v>0.276844454426988</v>
      </c>
      <c r="Y16" s="21" t="n">
        <v>0.0919183728423379</v>
      </c>
      <c r="Z16" s="21"/>
      <c r="AA16" s="21" t="n">
        <v>0.207313835810621</v>
      </c>
      <c r="AB16" s="21" t="n">
        <v>0.263740201288876</v>
      </c>
      <c r="AC16" s="21" t="n">
        <v>0.176945285745826</v>
      </c>
      <c r="AD16" s="21" t="n">
        <v>0.286375420551703</v>
      </c>
      <c r="AE16" s="21"/>
      <c r="AF16" s="21" t="n">
        <v>0.0895235133918192</v>
      </c>
      <c r="AG16" s="21" t="n">
        <v>0.328551072716727</v>
      </c>
      <c r="AH16" s="21" t="n">
        <v>0.252392549164908</v>
      </c>
      <c r="AI16" s="21" t="n">
        <v>0.065177303964935</v>
      </c>
      <c r="AJ16" s="21" t="n">
        <v>0.287754198138956</v>
      </c>
      <c r="AK16" s="21" t="n">
        <v>0.0303118142602387</v>
      </c>
      <c r="AL16" s="21" t="n">
        <v>0.15008438613954</v>
      </c>
      <c r="AM16" s="21" t="n">
        <v>0.534445761093102</v>
      </c>
      <c r="AN16" s="21" t="n">
        <v>0.122556666123735</v>
      </c>
      <c r="AO16" s="21" t="n">
        <v>0.25477045253122</v>
      </c>
      <c r="AP16" s="21" t="n">
        <v>0.101329597806384</v>
      </c>
      <c r="AQ16" s="21" t="n">
        <v>0.278759508607183</v>
      </c>
      <c r="AR16" s="21" t="n">
        <v>0</v>
      </c>
      <c r="AS16" s="21" t="n">
        <v>0.0950510979978406</v>
      </c>
      <c r="AT16" s="21" t="n">
        <v>0.314801217298716</v>
      </c>
      <c r="AU16" s="21" t="n">
        <v>0</v>
      </c>
      <c r="AV16" s="21" t="n">
        <v>0</v>
      </c>
      <c r="AW16" s="21" t="n">
        <v>0</v>
      </c>
      <c r="AX16" s="21" t="n">
        <v>0.277914084528257</v>
      </c>
    </row>
    <row r="17">
      <c r="B17" s="18"/>
    </row>
    <row r="18">
      <c r="B18" t="s">
        <v>80</v>
      </c>
    </row>
    <row r="19">
      <c r="B19" t="s">
        <v>81</v>
      </c>
    </row>
    <row r="21">
      <c r="B21" s="9" t="str">
        <f>=HYPERLINK("#'Contents'!A1", "Return to Contents")</f>
      </c>
    </row>
  </sheetData>
  <mergeCells count="6">
    <mergeCell ref="D5:I5"/>
    <mergeCell ref="K5:L5"/>
    <mergeCell ref="N5:Y5"/>
    <mergeCell ref="AA5:AD5"/>
    <mergeCell ref="AF5:AX5"/>
    <mergeCell ref="D2:AU2"/>
  </mergeCells>
  <pageMargins left="0.7" right="0.7" top="0.75" bottom="0.75" header="0.3" footer="0.3"/>
  <pageSetup paperSize="9" orientation="portrait" horizontalDpi="300" verticalDpi="300" r:id="rId2"/>
  <drawing r:id="rId1"/>
</worksheet>
</file>

<file path=xl/worksheets/sheet4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10.71" hidden="0" customWidth="1"/>
    <col min="8" max="8" width="10.71" hidden="0" customWidth="1"/>
    <col min="9" max="9" width="10.71" hidden="0" customWidth="1"/>
    <col min="10" max="10" width="2.2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10.71" hidden="0" customWidth="1"/>
    <col min="19" max="19" width="10.71" hidden="0" customWidth="1"/>
    <col min="20" max="20" width="10.71" hidden="0" customWidth="1"/>
    <col min="21" max="21" width="10.71" hidden="0" customWidth="1"/>
    <col min="22" max="22" width="10.71" hidden="0" customWidth="1"/>
    <col min="23" max="23" width="10.71" hidden="0" customWidth="1"/>
    <col min="24" max="24" width="10.71" hidden="0" customWidth="1"/>
    <col min="25" max="25" width="10.71" hidden="0" customWidth="1"/>
    <col min="26" max="26" width="2.2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10.71" hidden="0" customWidth="1"/>
    <col min="34" max="34" width="10.71" hidden="0" customWidth="1"/>
    <col min="35" max="35" width="10.7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10.71" hidden="0" customWidth="1"/>
    <col min="44" max="44" width="10.71" hidden="0" customWidth="1"/>
    <col min="45" max="45" width="10.71" hidden="0" customWidth="1"/>
    <col min="46" max="46" width="10.71" hidden="0" customWidth="1"/>
    <col min="47" max="47" width="10.71" hidden="0" customWidth="1"/>
    <col min="48" max="48" width="10.71" hidden="0" customWidth="1"/>
    <col min="49" max="49" width="10.71" hidden="0" customWidth="1"/>
    <col min="50" max="50" width="10.71" hidden="0" customWidth="1"/>
    <col min="51" max="51" width="2.21" hidden="0" customWidth="1"/>
  </cols>
  <sheetData>
    <row r="2" ht="40" customHeight="1">
      <c r="D2" s="16" t="s">
        <v>199</v>
      </c>
    </row>
    <row r="5" ht="30" customHeight="1">
      <c r="B5" s="17"/>
      <c r="C5" s="17"/>
      <c r="D5" s="17" t="s">
        <v>62</v>
      </c>
      <c r="E5" s="17"/>
      <c r="F5" s="17"/>
      <c r="G5" s="17"/>
      <c r="H5" s="17"/>
      <c r="I5" s="17"/>
      <c r="J5" s="17"/>
      <c r="K5" s="17" t="s">
        <v>63</v>
      </c>
      <c r="L5" s="17"/>
      <c r="M5" s="17"/>
      <c r="N5" s="17" t="s">
        <v>64</v>
      </c>
      <c r="O5" s="17"/>
      <c r="P5" s="17"/>
      <c r="Q5" s="17"/>
      <c r="R5" s="17"/>
      <c r="S5" s="17"/>
      <c r="T5" s="17"/>
      <c r="U5" s="17"/>
      <c r="V5" s="17"/>
      <c r="W5" s="17"/>
      <c r="X5" s="17"/>
      <c r="Y5" s="17"/>
      <c r="Z5" s="17"/>
      <c r="AA5" s="17" t="s">
        <v>65</v>
      </c>
      <c r="AB5" s="17"/>
      <c r="AC5" s="17"/>
      <c r="AD5" s="17"/>
      <c r="AE5" s="17"/>
      <c r="AF5" s="17" t="s">
        <v>66</v>
      </c>
      <c r="AG5" s="17"/>
      <c r="AH5" s="17"/>
      <c r="AI5" s="17"/>
      <c r="AJ5" s="17"/>
      <c r="AK5" s="17"/>
      <c r="AL5" s="17"/>
      <c r="AM5" s="17"/>
      <c r="AN5" s="17"/>
      <c r="AO5" s="17"/>
      <c r="AP5" s="17"/>
      <c r="AQ5" s="17"/>
      <c r="AR5" s="17"/>
      <c r="AS5" s="17"/>
      <c r="AT5" s="17"/>
      <c r="AU5" s="17"/>
      <c r="AV5" s="17"/>
      <c r="AW5" s="17"/>
      <c r="AX5" s="17"/>
    </row>
    <row r="6">
      <c r="B6" t="s">
        <v>15</v>
      </c>
      <c r="C6" s="10" t="s">
        <v>16</v>
      </c>
      <c r="D6" s="13" t="s">
        <v>17</v>
      </c>
      <c r="E6" s="13" t="s">
        <v>18</v>
      </c>
      <c r="F6" s="13" t="s">
        <v>19</v>
      </c>
      <c r="G6" s="13" t="s">
        <v>20</v>
      </c>
      <c r="H6" s="13" t="s">
        <v>21</v>
      </c>
      <c r="I6" s="13" t="s">
        <v>22</v>
      </c>
      <c r="K6" s="13" t="s">
        <v>25</v>
      </c>
      <c r="L6" s="13" t="s">
        <v>26</v>
      </c>
      <c r="N6" s="13" t="s">
        <v>27</v>
      </c>
      <c r="O6" s="13" t="s">
        <v>28</v>
      </c>
      <c r="P6" s="13" t="s">
        <v>29</v>
      </c>
      <c r="Q6" s="13" t="s">
        <v>30</v>
      </c>
      <c r="R6" s="13" t="s">
        <v>31</v>
      </c>
      <c r="S6" s="13" t="s">
        <v>32</v>
      </c>
      <c r="T6" s="13" t="s">
        <v>33</v>
      </c>
      <c r="U6" s="13" t="s">
        <v>34</v>
      </c>
      <c r="V6" s="13" t="s">
        <v>35</v>
      </c>
      <c r="W6" s="13" t="s">
        <v>36</v>
      </c>
      <c r="X6" s="13" t="s">
        <v>37</v>
      </c>
      <c r="Y6" s="13" t="s">
        <v>38</v>
      </c>
      <c r="AA6" s="13" t="s">
        <v>39</v>
      </c>
      <c r="AB6" s="13" t="s">
        <v>40</v>
      </c>
      <c r="AC6" s="13" t="s">
        <v>41</v>
      </c>
      <c r="AD6" s="13" t="s">
        <v>42</v>
      </c>
      <c r="AF6" s="13" t="s">
        <v>43</v>
      </c>
      <c r="AG6" s="13" t="s">
        <v>44</v>
      </c>
      <c r="AH6" s="13" t="s">
        <v>45</v>
      </c>
      <c r="AI6" s="13" t="s">
        <v>46</v>
      </c>
      <c r="AJ6" s="13" t="s">
        <v>47</v>
      </c>
      <c r="AK6" s="13" t="s">
        <v>48</v>
      </c>
      <c r="AL6" s="13" t="s">
        <v>49</v>
      </c>
      <c r="AM6" s="13" t="s">
        <v>50</v>
      </c>
      <c r="AN6" s="13" t="s">
        <v>51</v>
      </c>
      <c r="AO6" s="13" t="s">
        <v>52</v>
      </c>
      <c r="AP6" s="13" t="s">
        <v>53</v>
      </c>
      <c r="AQ6" s="13" t="s">
        <v>54</v>
      </c>
      <c r="AR6" s="13" t="s">
        <v>55</v>
      </c>
      <c r="AS6" s="13" t="s">
        <v>56</v>
      </c>
      <c r="AT6" s="13" t="s">
        <v>57</v>
      </c>
      <c r="AU6" s="13" t="s">
        <v>58</v>
      </c>
      <c r="AV6" s="13" t="s">
        <v>59</v>
      </c>
      <c r="AW6" s="13" t="s">
        <v>60</v>
      </c>
      <c r="AX6" s="13" t="s">
        <v>61</v>
      </c>
    </row>
    <row r="7" ht="30" customHeight="1">
      <c r="B7" s="11" t="s">
        <v>23</v>
      </c>
      <c r="C7" s="11" t="n">
        <v>2053</v>
      </c>
      <c r="D7" s="11" t="n">
        <v>282</v>
      </c>
      <c r="E7" s="11" t="n">
        <v>347</v>
      </c>
      <c r="F7" s="11" t="n">
        <v>347</v>
      </c>
      <c r="G7" s="11" t="n">
        <v>347</v>
      </c>
      <c r="H7" s="11" t="n">
        <v>295</v>
      </c>
      <c r="I7" s="11" t="n">
        <v>435</v>
      </c>
      <c r="J7" s="11"/>
      <c r="K7" s="11" t="n">
        <v>1018</v>
      </c>
      <c r="L7" s="11" t="n">
        <v>1034</v>
      </c>
      <c r="M7" s="11"/>
      <c r="N7" s="11" t="n">
        <v>284</v>
      </c>
      <c r="O7" s="11" t="n">
        <v>278</v>
      </c>
      <c r="P7" s="11" t="n">
        <v>169</v>
      </c>
      <c r="Q7" s="11" t="n">
        <v>188</v>
      </c>
      <c r="R7" s="11" t="n">
        <v>160</v>
      </c>
      <c r="S7" s="11" t="n">
        <v>187</v>
      </c>
      <c r="T7" s="11" t="n">
        <v>166</v>
      </c>
      <c r="U7" s="11" t="n">
        <v>87</v>
      </c>
      <c r="V7" s="11" t="n">
        <v>211</v>
      </c>
      <c r="W7" s="11" t="n">
        <v>174</v>
      </c>
      <c r="X7" s="11" t="n">
        <v>98</v>
      </c>
      <c r="Y7" s="11" t="n">
        <v>51</v>
      </c>
      <c r="Z7" s="11"/>
      <c r="AA7" s="11" t="n">
        <v>570</v>
      </c>
      <c r="AB7" s="11" t="n">
        <v>547</v>
      </c>
      <c r="AC7" s="11" t="n">
        <v>406</v>
      </c>
      <c r="AD7" s="11" t="n">
        <v>517</v>
      </c>
      <c r="AE7" s="11"/>
      <c r="AF7" s="11" t="n">
        <v>148</v>
      </c>
      <c r="AG7" s="11" t="n">
        <v>872</v>
      </c>
      <c r="AH7" s="11" t="n">
        <v>132</v>
      </c>
      <c r="AI7" s="11" t="n">
        <v>108</v>
      </c>
      <c r="AJ7" s="11" t="n">
        <v>65</v>
      </c>
      <c r="AK7" s="11" t="n">
        <v>65</v>
      </c>
      <c r="AL7" s="11" t="n">
        <v>139</v>
      </c>
      <c r="AM7" s="11" t="n">
        <v>2</v>
      </c>
      <c r="AN7" s="11" t="n">
        <v>139</v>
      </c>
      <c r="AO7" s="11" t="n">
        <v>159</v>
      </c>
      <c r="AP7" s="11" t="n">
        <v>39</v>
      </c>
      <c r="AQ7" s="11" t="n">
        <v>148</v>
      </c>
      <c r="AR7" s="11" t="n">
        <v>10</v>
      </c>
      <c r="AS7" s="11" t="n">
        <v>10</v>
      </c>
      <c r="AT7" s="11" t="n">
        <v>3</v>
      </c>
      <c r="AU7" s="11" t="n">
        <v>2</v>
      </c>
      <c r="AV7" s="11" t="n">
        <v>5</v>
      </c>
      <c r="AW7" s="11" t="n">
        <v>3</v>
      </c>
      <c r="AX7" s="11" t="n">
        <v>4</v>
      </c>
    </row>
    <row r="8" ht="30" customHeight="1">
      <c r="B8" s="12" t="s">
        <v>24</v>
      </c>
      <c r="C8" s="12" t="n">
        <v>2053</v>
      </c>
      <c r="D8" s="12" t="n">
        <v>284</v>
      </c>
      <c r="E8" s="12" t="n">
        <v>350</v>
      </c>
      <c r="F8" s="12" t="n">
        <v>349</v>
      </c>
      <c r="G8" s="12" t="n">
        <v>350</v>
      </c>
      <c r="H8" s="12" t="n">
        <v>289</v>
      </c>
      <c r="I8" s="12" t="n">
        <v>431</v>
      </c>
      <c r="J8" s="12"/>
      <c r="K8" s="12" t="n">
        <v>1013</v>
      </c>
      <c r="L8" s="12" t="n">
        <v>1039</v>
      </c>
      <c r="M8" s="12"/>
      <c r="N8" s="12" t="n">
        <v>287</v>
      </c>
      <c r="O8" s="12" t="n">
        <v>267</v>
      </c>
      <c r="P8" s="12" t="n">
        <v>164</v>
      </c>
      <c r="Q8" s="12" t="n">
        <v>185</v>
      </c>
      <c r="R8" s="12" t="n">
        <v>144</v>
      </c>
      <c r="S8" s="12" t="n">
        <v>185</v>
      </c>
      <c r="T8" s="12" t="n">
        <v>164</v>
      </c>
      <c r="U8" s="12" t="n">
        <v>82</v>
      </c>
      <c r="V8" s="12" t="n">
        <v>226</v>
      </c>
      <c r="W8" s="12" t="n">
        <v>185</v>
      </c>
      <c r="X8" s="12" t="n">
        <v>103</v>
      </c>
      <c r="Y8" s="12" t="n">
        <v>61</v>
      </c>
      <c r="Z8" s="12"/>
      <c r="AA8" s="12" t="n">
        <v>551</v>
      </c>
      <c r="AB8" s="12" t="n">
        <v>530</v>
      </c>
      <c r="AC8" s="12" t="n">
        <v>449</v>
      </c>
      <c r="AD8" s="12" t="n">
        <v>510</v>
      </c>
      <c r="AE8" s="12"/>
      <c r="AF8" s="12" t="n">
        <v>150</v>
      </c>
      <c r="AG8" s="12" t="n">
        <v>866</v>
      </c>
      <c r="AH8" s="12" t="n">
        <v>133</v>
      </c>
      <c r="AI8" s="12" t="n">
        <v>107</v>
      </c>
      <c r="AJ8" s="12" t="n">
        <v>66</v>
      </c>
      <c r="AK8" s="12" t="n">
        <v>64</v>
      </c>
      <c r="AL8" s="12" t="n">
        <v>140</v>
      </c>
      <c r="AM8" s="12" t="n">
        <v>2</v>
      </c>
      <c r="AN8" s="12" t="n">
        <v>140</v>
      </c>
      <c r="AO8" s="12" t="n">
        <v>160</v>
      </c>
      <c r="AP8" s="12" t="n">
        <v>39</v>
      </c>
      <c r="AQ8" s="12" t="n">
        <v>149</v>
      </c>
      <c r="AR8" s="12" t="n">
        <v>10</v>
      </c>
      <c r="AS8" s="12" t="n">
        <v>11</v>
      </c>
      <c r="AT8" s="12" t="n">
        <v>3</v>
      </c>
      <c r="AU8" s="12" t="n">
        <v>2</v>
      </c>
      <c r="AV8" s="12" t="n">
        <v>5</v>
      </c>
      <c r="AW8" s="12" t="n">
        <v>3</v>
      </c>
      <c r="AX8" s="12" t="n">
        <v>3</v>
      </c>
    </row>
    <row r="9">
      <c r="B9" s="20" t="s">
        <v>187</v>
      </c>
      <c r="C9" s="19" t="n">
        <v>0.0546341986161607</v>
      </c>
      <c r="D9" s="19" t="n">
        <v>0.0678997471223785</v>
      </c>
      <c r="E9" s="19" t="n">
        <v>0.0795459834519676</v>
      </c>
      <c r="F9" s="19" t="n">
        <v>0.0644588223069375</v>
      </c>
      <c r="G9" s="19" t="n">
        <v>0.0471810173100649</v>
      </c>
      <c r="H9" s="19" t="n">
        <v>0.036606814445426</v>
      </c>
      <c r="I9" s="19" t="n">
        <v>0.0358320718575025</v>
      </c>
      <c r="J9" s="19"/>
      <c r="K9" s="19" t="n">
        <v>0.059539095182609</v>
      </c>
      <c r="L9" s="19" t="n">
        <v>0.0499043997336101</v>
      </c>
      <c r="M9" s="19"/>
      <c r="N9" s="19" t="n">
        <v>0.0816963654447458</v>
      </c>
      <c r="O9" s="19" t="n">
        <v>0.0357876563938418</v>
      </c>
      <c r="P9" s="19" t="n">
        <v>0.0706635676730397</v>
      </c>
      <c r="Q9" s="19" t="n">
        <v>0.024852752287796</v>
      </c>
      <c r="R9" s="19" t="n">
        <v>0.0404714106843226</v>
      </c>
      <c r="S9" s="19" t="n">
        <v>0.0589071642136999</v>
      </c>
      <c r="T9" s="19" t="n">
        <v>0.0353766375331282</v>
      </c>
      <c r="U9" s="19" t="n">
        <v>0.0461662644868072</v>
      </c>
      <c r="V9" s="19" t="n">
        <v>0.0851945199863126</v>
      </c>
      <c r="W9" s="19" t="n">
        <v>0.0516918490563395</v>
      </c>
      <c r="X9" s="19" t="n">
        <v>0.0418060486239437</v>
      </c>
      <c r="Y9" s="19" t="n">
        <v>0.0580076932251828</v>
      </c>
      <c r="Z9" s="19"/>
      <c r="AA9" s="19" t="n">
        <v>0.0658951069170421</v>
      </c>
      <c r="AB9" s="19" t="n">
        <v>0.0437125682514696</v>
      </c>
      <c r="AC9" s="19" t="n">
        <v>0.04036547194512</v>
      </c>
      <c r="AD9" s="19" t="n">
        <v>0.0597673830714603</v>
      </c>
      <c r="AE9" s="19"/>
      <c r="AF9" s="19" t="n">
        <v>0.100362373378579</v>
      </c>
      <c r="AG9" s="19" t="n">
        <v>0.026728580589977</v>
      </c>
      <c r="AH9" s="19" t="n">
        <v>0.0682407214007618</v>
      </c>
      <c r="AI9" s="19" t="n">
        <v>0.0878491332810297</v>
      </c>
      <c r="AJ9" s="19" t="n">
        <v>0.0410274153163635</v>
      </c>
      <c r="AK9" s="19" t="n">
        <v>0.0939178542970512</v>
      </c>
      <c r="AL9" s="19" t="n">
        <v>0.123752841384099</v>
      </c>
      <c r="AM9" s="19" t="n">
        <v>0.465554238906898</v>
      </c>
      <c r="AN9" s="19" t="n">
        <v>0.0673415030983487</v>
      </c>
      <c r="AO9" s="19" t="n">
        <v>0.0453794876049934</v>
      </c>
      <c r="AP9" s="19" t="n">
        <v>0.0528310782487229</v>
      </c>
      <c r="AQ9" s="19" t="n">
        <v>0.0524305533576251</v>
      </c>
      <c r="AR9" s="19" t="n">
        <v>0</v>
      </c>
      <c r="AS9" s="19" t="n">
        <v>0</v>
      </c>
      <c r="AT9" s="19" t="n">
        <v>0</v>
      </c>
      <c r="AU9" s="19" t="n">
        <v>0</v>
      </c>
      <c r="AV9" s="19" t="n">
        <v>0.228232715694206</v>
      </c>
      <c r="AW9" s="19" t="n">
        <v>0</v>
      </c>
      <c r="AX9" s="19" t="n">
        <v>0.22054873140016</v>
      </c>
    </row>
    <row r="10">
      <c r="B10" s="20" t="s">
        <v>188</v>
      </c>
      <c r="C10" s="19" t="n">
        <v>0.152530742517584</v>
      </c>
      <c r="D10" s="19" t="n">
        <v>0.193373571977395</v>
      </c>
      <c r="E10" s="19" t="n">
        <v>0.189735048497962</v>
      </c>
      <c r="F10" s="19" t="n">
        <v>0.163623125502719</v>
      </c>
      <c r="G10" s="19" t="n">
        <v>0.153978099655882</v>
      </c>
      <c r="H10" s="19" t="n">
        <v>0.0995867432473399</v>
      </c>
      <c r="I10" s="19" t="n">
        <v>0.120718114633165</v>
      </c>
      <c r="J10" s="19"/>
      <c r="K10" s="19" t="n">
        <v>0.149457764807209</v>
      </c>
      <c r="L10" s="19" t="n">
        <v>0.155673846333392</v>
      </c>
      <c r="M10" s="19"/>
      <c r="N10" s="19" t="n">
        <v>0.218161666994323</v>
      </c>
      <c r="O10" s="19" t="n">
        <v>0.101184328598419</v>
      </c>
      <c r="P10" s="19" t="n">
        <v>0.152083522918461</v>
      </c>
      <c r="Q10" s="19" t="n">
        <v>0.171715327288958</v>
      </c>
      <c r="R10" s="19" t="n">
        <v>0.144808952431946</v>
      </c>
      <c r="S10" s="19" t="n">
        <v>0.176482361227434</v>
      </c>
      <c r="T10" s="19" t="n">
        <v>0.128173633841728</v>
      </c>
      <c r="U10" s="19" t="n">
        <v>0.195463801244502</v>
      </c>
      <c r="V10" s="19" t="n">
        <v>0.137878208482418</v>
      </c>
      <c r="W10" s="19" t="n">
        <v>0.137668364473483</v>
      </c>
      <c r="X10" s="19" t="n">
        <v>0.109913387842803</v>
      </c>
      <c r="Y10" s="19" t="n">
        <v>0.136171316990367</v>
      </c>
      <c r="Z10" s="19"/>
      <c r="AA10" s="19" t="n">
        <v>0.183557555062873</v>
      </c>
      <c r="AB10" s="19" t="n">
        <v>0.14367578081235</v>
      </c>
      <c r="AC10" s="19" t="n">
        <v>0.151722995057852</v>
      </c>
      <c r="AD10" s="19" t="n">
        <v>0.13281100575968</v>
      </c>
      <c r="AE10" s="19"/>
      <c r="AF10" s="19" t="n">
        <v>0.236651401212296</v>
      </c>
      <c r="AG10" s="19" t="n">
        <v>0.124913536949653</v>
      </c>
      <c r="AH10" s="19" t="n">
        <v>0.114164275691036</v>
      </c>
      <c r="AI10" s="19" t="n">
        <v>0.241553206688976</v>
      </c>
      <c r="AJ10" s="19" t="n">
        <v>0.0967912767895312</v>
      </c>
      <c r="AK10" s="19" t="n">
        <v>0.180458186396693</v>
      </c>
      <c r="AL10" s="19" t="n">
        <v>0.172444872676681</v>
      </c>
      <c r="AM10" s="19" t="n">
        <v>0</v>
      </c>
      <c r="AN10" s="19" t="n">
        <v>0.196472266183976</v>
      </c>
      <c r="AO10" s="19" t="n">
        <v>0.171293166743743</v>
      </c>
      <c r="AP10" s="19" t="n">
        <v>0.129153281095376</v>
      </c>
      <c r="AQ10" s="19" t="n">
        <v>0.100306048664024</v>
      </c>
      <c r="AR10" s="19" t="n">
        <v>0</v>
      </c>
      <c r="AS10" s="19" t="n">
        <v>0.307325459590196</v>
      </c>
      <c r="AT10" s="19" t="n">
        <v>0</v>
      </c>
      <c r="AU10" s="19" t="n">
        <v>0.495619982425437</v>
      </c>
      <c r="AV10" s="19" t="n">
        <v>0.612433315162957</v>
      </c>
      <c r="AW10" s="19" t="n">
        <v>0.705272611914786</v>
      </c>
      <c r="AX10" s="19" t="n">
        <v>0.501537184071583</v>
      </c>
    </row>
    <row r="11">
      <c r="B11" s="20" t="s">
        <v>189</v>
      </c>
      <c r="C11" s="19" t="n">
        <v>0.205565105121547</v>
      </c>
      <c r="D11" s="19" t="n">
        <v>0.248658037938875</v>
      </c>
      <c r="E11" s="19" t="n">
        <v>0.259504682840955</v>
      </c>
      <c r="F11" s="19" t="n">
        <v>0.228226286232439</v>
      </c>
      <c r="G11" s="19" t="n">
        <v>0.18998232090382</v>
      </c>
      <c r="H11" s="19" t="n">
        <v>0.169681296827852</v>
      </c>
      <c r="I11" s="19" t="n">
        <v>0.151692071377131</v>
      </c>
      <c r="J11" s="19"/>
      <c r="K11" s="19" t="n">
        <v>0.204400704788732</v>
      </c>
      <c r="L11" s="19" t="n">
        <v>0.206898360737382</v>
      </c>
      <c r="M11" s="19"/>
      <c r="N11" s="19" t="n">
        <v>0.239454456155117</v>
      </c>
      <c r="O11" s="19" t="n">
        <v>0.179217055331623</v>
      </c>
      <c r="P11" s="19" t="n">
        <v>0.184082118461003</v>
      </c>
      <c r="Q11" s="19" t="n">
        <v>0.227667695593522</v>
      </c>
      <c r="R11" s="19" t="n">
        <v>0.254578212661989</v>
      </c>
      <c r="S11" s="19" t="n">
        <v>0.192749677229778</v>
      </c>
      <c r="T11" s="19" t="n">
        <v>0.249439049092486</v>
      </c>
      <c r="U11" s="19" t="n">
        <v>0.200709197700421</v>
      </c>
      <c r="V11" s="19" t="n">
        <v>0.206324576056025</v>
      </c>
      <c r="W11" s="19" t="n">
        <v>0.128956051736932</v>
      </c>
      <c r="X11" s="19" t="n">
        <v>0.195308632535042</v>
      </c>
      <c r="Y11" s="19" t="n">
        <v>0.210708998328125</v>
      </c>
      <c r="Z11" s="19"/>
      <c r="AA11" s="19" t="n">
        <v>0.230140129141806</v>
      </c>
      <c r="AB11" s="19" t="n">
        <v>0.207851821275664</v>
      </c>
      <c r="AC11" s="19" t="n">
        <v>0.21040698661282</v>
      </c>
      <c r="AD11" s="19" t="n">
        <v>0.175716216316187</v>
      </c>
      <c r="AE11" s="19"/>
      <c r="AF11" s="19" t="n">
        <v>0.239291424913932</v>
      </c>
      <c r="AG11" s="19" t="n">
        <v>0.150056020327675</v>
      </c>
      <c r="AH11" s="19" t="n">
        <v>0.23365634624141</v>
      </c>
      <c r="AI11" s="19" t="n">
        <v>0.240252828551421</v>
      </c>
      <c r="AJ11" s="19" t="n">
        <v>0.226275375454794</v>
      </c>
      <c r="AK11" s="19" t="n">
        <v>0.272330529174123</v>
      </c>
      <c r="AL11" s="19" t="n">
        <v>0.264004103572102</v>
      </c>
      <c r="AM11" s="19" t="n">
        <v>0</v>
      </c>
      <c r="AN11" s="19" t="n">
        <v>0.248265041819161</v>
      </c>
      <c r="AO11" s="19" t="n">
        <v>0.254872086618194</v>
      </c>
      <c r="AP11" s="19" t="n">
        <v>0.460853436067815</v>
      </c>
      <c r="AQ11" s="19" t="n">
        <v>0.192473411062975</v>
      </c>
      <c r="AR11" s="19" t="n">
        <v>0.188304440022961</v>
      </c>
      <c r="AS11" s="19" t="n">
        <v>0.32333446565196</v>
      </c>
      <c r="AT11" s="19" t="n">
        <v>0.314801217298716</v>
      </c>
      <c r="AU11" s="19" t="n">
        <v>0</v>
      </c>
      <c r="AV11" s="19" t="n">
        <v>0.159333969142837</v>
      </c>
      <c r="AW11" s="19" t="n">
        <v>0.294727388085214</v>
      </c>
      <c r="AX11" s="19" t="n">
        <v>0</v>
      </c>
    </row>
    <row r="12">
      <c r="B12" s="20" t="s">
        <v>190</v>
      </c>
      <c r="C12" s="19" t="n">
        <v>0.206853528909026</v>
      </c>
      <c r="D12" s="19" t="n">
        <v>0.196402474237029</v>
      </c>
      <c r="E12" s="19" t="n">
        <v>0.225660498737137</v>
      </c>
      <c r="F12" s="19" t="n">
        <v>0.231991015463365</v>
      </c>
      <c r="G12" s="19" t="n">
        <v>0.236286856913635</v>
      </c>
      <c r="H12" s="19" t="n">
        <v>0.189223963429436</v>
      </c>
      <c r="I12" s="19" t="n">
        <v>0.166015660317283</v>
      </c>
      <c r="J12" s="19"/>
      <c r="K12" s="19" t="n">
        <v>0.223541167103031</v>
      </c>
      <c r="L12" s="19" t="n">
        <v>0.190781811387095</v>
      </c>
      <c r="M12" s="19"/>
      <c r="N12" s="19" t="n">
        <v>0.210095473541324</v>
      </c>
      <c r="O12" s="19" t="n">
        <v>0.218931494446287</v>
      </c>
      <c r="P12" s="19" t="n">
        <v>0.2262126769393</v>
      </c>
      <c r="Q12" s="19" t="n">
        <v>0.197932492848487</v>
      </c>
      <c r="R12" s="19" t="n">
        <v>0.206871502369258</v>
      </c>
      <c r="S12" s="19" t="n">
        <v>0.202400768319025</v>
      </c>
      <c r="T12" s="19" t="n">
        <v>0.202186855994166</v>
      </c>
      <c r="U12" s="19" t="n">
        <v>0.199722305070095</v>
      </c>
      <c r="V12" s="19" t="n">
        <v>0.178640934835816</v>
      </c>
      <c r="W12" s="19" t="n">
        <v>0.189189818851773</v>
      </c>
      <c r="X12" s="19" t="n">
        <v>0.197043472388764</v>
      </c>
      <c r="Y12" s="19" t="n">
        <v>0.323982160424106</v>
      </c>
      <c r="Z12" s="19"/>
      <c r="AA12" s="19" t="n">
        <v>0.197615187759364</v>
      </c>
      <c r="AB12" s="19" t="n">
        <v>0.221150098951253</v>
      </c>
      <c r="AC12" s="19" t="n">
        <v>0.236705718062578</v>
      </c>
      <c r="AD12" s="19" t="n">
        <v>0.177070856874571</v>
      </c>
      <c r="AE12" s="19"/>
      <c r="AF12" s="19" t="n">
        <v>0.198209985222297</v>
      </c>
      <c r="AG12" s="19" t="n">
        <v>0.208112126485306</v>
      </c>
      <c r="AH12" s="19" t="n">
        <v>0.216473414643247</v>
      </c>
      <c r="AI12" s="19" t="n">
        <v>0.227108580837139</v>
      </c>
      <c r="AJ12" s="19" t="n">
        <v>0.173214355754088</v>
      </c>
      <c r="AK12" s="19" t="n">
        <v>0.248512277422076</v>
      </c>
      <c r="AL12" s="19" t="n">
        <v>0.165184011273867</v>
      </c>
      <c r="AM12" s="19" t="n">
        <v>0</v>
      </c>
      <c r="AN12" s="19" t="n">
        <v>0.236894081292293</v>
      </c>
      <c r="AO12" s="19" t="n">
        <v>0.254327517802525</v>
      </c>
      <c r="AP12" s="19" t="n">
        <v>0.164576922362829</v>
      </c>
      <c r="AQ12" s="19" t="n">
        <v>0.168239938054271</v>
      </c>
      <c r="AR12" s="19" t="n">
        <v>0.197003454592722</v>
      </c>
      <c r="AS12" s="19" t="n">
        <v>0.172830092434916</v>
      </c>
      <c r="AT12" s="19" t="n">
        <v>0.389102592068026</v>
      </c>
      <c r="AU12" s="19" t="n">
        <v>0</v>
      </c>
      <c r="AV12" s="19" t="n">
        <v>0</v>
      </c>
      <c r="AW12" s="19" t="n">
        <v>0</v>
      </c>
      <c r="AX12" s="19" t="n">
        <v>0.277914084528257</v>
      </c>
    </row>
    <row r="13">
      <c r="B13" s="20" t="s">
        <v>191</v>
      </c>
      <c r="C13" s="19" t="n">
        <v>0.136620942938452</v>
      </c>
      <c r="D13" s="19" t="n">
        <v>0.109637681987604</v>
      </c>
      <c r="E13" s="19" t="n">
        <v>0.135633014632619</v>
      </c>
      <c r="F13" s="19" t="n">
        <v>0.108920535456004</v>
      </c>
      <c r="G13" s="19" t="n">
        <v>0.150196707697969</v>
      </c>
      <c r="H13" s="19" t="n">
        <v>0.148439442447651</v>
      </c>
      <c r="I13" s="19" t="n">
        <v>0.158700960110154</v>
      </c>
      <c r="J13" s="19"/>
      <c r="K13" s="19" t="n">
        <v>0.13405634373859</v>
      </c>
      <c r="L13" s="19" t="n">
        <v>0.139253044941497</v>
      </c>
      <c r="M13" s="19"/>
      <c r="N13" s="19" t="n">
        <v>0.0982799350568998</v>
      </c>
      <c r="O13" s="19" t="n">
        <v>0.16591527453671</v>
      </c>
      <c r="P13" s="19" t="n">
        <v>0.0995505489757817</v>
      </c>
      <c r="Q13" s="19" t="n">
        <v>0.105794313899995</v>
      </c>
      <c r="R13" s="19" t="n">
        <v>0.113822587585626</v>
      </c>
      <c r="S13" s="19" t="n">
        <v>0.154818399706097</v>
      </c>
      <c r="T13" s="19" t="n">
        <v>0.147663761059442</v>
      </c>
      <c r="U13" s="19" t="n">
        <v>0.126354110281604</v>
      </c>
      <c r="V13" s="19" t="n">
        <v>0.180556205796899</v>
      </c>
      <c r="W13" s="19" t="n">
        <v>0.144890848067661</v>
      </c>
      <c r="X13" s="19" t="n">
        <v>0.196856131646385</v>
      </c>
      <c r="Y13" s="19" t="n">
        <v>0.0751305489876293</v>
      </c>
      <c r="Z13" s="19"/>
      <c r="AA13" s="19" t="n">
        <v>0.118462259451629</v>
      </c>
      <c r="AB13" s="19" t="n">
        <v>0.155972012949757</v>
      </c>
      <c r="AC13" s="19" t="n">
        <v>0.125414837813098</v>
      </c>
      <c r="AD13" s="19" t="n">
        <v>0.145774796672814</v>
      </c>
      <c r="AE13" s="19"/>
      <c r="AF13" s="19" t="n">
        <v>0.113781011112233</v>
      </c>
      <c r="AG13" s="19" t="n">
        <v>0.157384141514963</v>
      </c>
      <c r="AH13" s="19" t="n">
        <v>0.119602186450499</v>
      </c>
      <c r="AI13" s="19" t="n">
        <v>0.125897272824857</v>
      </c>
      <c r="AJ13" s="19" t="n">
        <v>0.18621433587146</v>
      </c>
      <c r="AK13" s="19" t="n">
        <v>0.0456975562580043</v>
      </c>
      <c r="AL13" s="19" t="n">
        <v>0.175578536296163</v>
      </c>
      <c r="AM13" s="19" t="n">
        <v>0</v>
      </c>
      <c r="AN13" s="19" t="n">
        <v>0.103542515923687</v>
      </c>
      <c r="AO13" s="19" t="n">
        <v>0.0878210474398742</v>
      </c>
      <c r="AP13" s="19" t="n">
        <v>0</v>
      </c>
      <c r="AQ13" s="19" t="n">
        <v>0.149946255462729</v>
      </c>
      <c r="AR13" s="19" t="n">
        <v>0.399466494356149</v>
      </c>
      <c r="AS13" s="19" t="n">
        <v>0.108789265320331</v>
      </c>
      <c r="AT13" s="19" t="n">
        <v>0.296096190633258</v>
      </c>
      <c r="AU13" s="19" t="n">
        <v>0.504380017574563</v>
      </c>
      <c r="AV13" s="19" t="n">
        <v>0</v>
      </c>
      <c r="AW13" s="19" t="n">
        <v>0</v>
      </c>
      <c r="AX13" s="19" t="n">
        <v>0</v>
      </c>
    </row>
    <row r="14">
      <c r="B14" s="20" t="s">
        <v>192</v>
      </c>
      <c r="C14" s="19" t="n">
        <v>0.0756434947234037</v>
      </c>
      <c r="D14" s="19" t="n">
        <v>0.0635885521387691</v>
      </c>
      <c r="E14" s="19" t="n">
        <v>0.0436366804186242</v>
      </c>
      <c r="F14" s="19" t="n">
        <v>0.0675058496654608</v>
      </c>
      <c r="G14" s="19" t="n">
        <v>0.0819089855114136</v>
      </c>
      <c r="H14" s="19" t="n">
        <v>0.0957699892437991</v>
      </c>
      <c r="I14" s="19" t="n">
        <v>0.0976025065172869</v>
      </c>
      <c r="J14" s="19"/>
      <c r="K14" s="19" t="n">
        <v>0.0815916463880356</v>
      </c>
      <c r="L14" s="19" t="n">
        <v>0.0689538451305355</v>
      </c>
      <c r="M14" s="19"/>
      <c r="N14" s="19" t="n">
        <v>0.0494496434897733</v>
      </c>
      <c r="O14" s="19" t="n">
        <v>0.0923905690752723</v>
      </c>
      <c r="P14" s="19" t="n">
        <v>0.076995375313414</v>
      </c>
      <c r="Q14" s="19" t="n">
        <v>0.0538101080815068</v>
      </c>
      <c r="R14" s="19" t="n">
        <v>0.0696311486788131</v>
      </c>
      <c r="S14" s="19" t="n">
        <v>0.0749089952018994</v>
      </c>
      <c r="T14" s="19" t="n">
        <v>0.0636541704220747</v>
      </c>
      <c r="U14" s="19" t="n">
        <v>0.0686804540065522</v>
      </c>
      <c r="V14" s="19" t="n">
        <v>0.084929570696251</v>
      </c>
      <c r="W14" s="19" t="n">
        <v>0.114684180031517</v>
      </c>
      <c r="X14" s="19" t="n">
        <v>0.0712318362620864</v>
      </c>
      <c r="Y14" s="19" t="n">
        <v>0.100833567853876</v>
      </c>
      <c r="Z14" s="19"/>
      <c r="AA14" s="19" t="n">
        <v>0.0590878065420173</v>
      </c>
      <c r="AB14" s="19" t="n">
        <v>0.0770756124047104</v>
      </c>
      <c r="AC14" s="19" t="n">
        <v>0.080862226877484</v>
      </c>
      <c r="AD14" s="19" t="n">
        <v>0.0893754878823716</v>
      </c>
      <c r="AE14" s="19"/>
      <c r="AF14" s="19" t="n">
        <v>0.0776879493345324</v>
      </c>
      <c r="AG14" s="19" t="n">
        <v>0.094395059195802</v>
      </c>
      <c r="AH14" s="19" t="n">
        <v>0.0652758229615728</v>
      </c>
      <c r="AI14" s="19" t="n">
        <v>0.0265689823222138</v>
      </c>
      <c r="AJ14" s="19" t="n">
        <v>0.0617138471450257</v>
      </c>
      <c r="AK14" s="19" t="n">
        <v>0.050833750062905</v>
      </c>
      <c r="AL14" s="19" t="n">
        <v>0.035224822973098</v>
      </c>
      <c r="AM14" s="19" t="n">
        <v>0.534445761093102</v>
      </c>
      <c r="AN14" s="19" t="n">
        <v>0.0753796980748784</v>
      </c>
      <c r="AO14" s="19" t="n">
        <v>0.0590860646641681</v>
      </c>
      <c r="AP14" s="19" t="n">
        <v>0.0691284721027478</v>
      </c>
      <c r="AQ14" s="19" t="n">
        <v>0.0966758860990398</v>
      </c>
      <c r="AR14" s="19" t="n">
        <v>0</v>
      </c>
      <c r="AS14" s="19" t="n">
        <v>0</v>
      </c>
      <c r="AT14" s="19" t="n">
        <v>0</v>
      </c>
      <c r="AU14" s="19" t="n">
        <v>0</v>
      </c>
      <c r="AV14" s="19" t="n">
        <v>0</v>
      </c>
      <c r="AW14" s="19" t="n">
        <v>0</v>
      </c>
      <c r="AX14" s="19" t="n">
        <v>0</v>
      </c>
    </row>
    <row r="15">
      <c r="B15" s="20" t="s">
        <v>193</v>
      </c>
      <c r="C15" s="19" t="n">
        <v>0.0561547661541544</v>
      </c>
      <c r="D15" s="19" t="n">
        <v>0.0471763147425335</v>
      </c>
      <c r="E15" s="19" t="n">
        <v>0.0308921987985395</v>
      </c>
      <c r="F15" s="19" t="n">
        <v>0.0366798520769381</v>
      </c>
      <c r="G15" s="19" t="n">
        <v>0.0607301043453178</v>
      </c>
      <c r="H15" s="19" t="n">
        <v>0.0797662816924388</v>
      </c>
      <c r="I15" s="19" t="n">
        <v>0.078825579193726</v>
      </c>
      <c r="J15" s="19"/>
      <c r="K15" s="19" t="n">
        <v>0.0593611341550218</v>
      </c>
      <c r="L15" s="19" t="n">
        <v>0.0530825420500067</v>
      </c>
      <c r="M15" s="19"/>
      <c r="N15" s="19" t="n">
        <v>0.0243653810832936</v>
      </c>
      <c r="O15" s="19" t="n">
        <v>0.0716192916303874</v>
      </c>
      <c r="P15" s="19" t="n">
        <v>0.0700449342620794</v>
      </c>
      <c r="Q15" s="19" t="n">
        <v>0.0209457748889438</v>
      </c>
      <c r="R15" s="19" t="n">
        <v>0.0749845631440179</v>
      </c>
      <c r="S15" s="19" t="n">
        <v>0.0383864797457149</v>
      </c>
      <c r="T15" s="19" t="n">
        <v>0.071028562032049</v>
      </c>
      <c r="U15" s="19" t="n">
        <v>0.0446660093130425</v>
      </c>
      <c r="V15" s="19" t="n">
        <v>0.0509694828498407</v>
      </c>
      <c r="W15" s="19" t="n">
        <v>0.104793449264283</v>
      </c>
      <c r="X15" s="19" t="n">
        <v>0.0708048960221235</v>
      </c>
      <c r="Y15" s="19" t="n">
        <v>0.0393484046220716</v>
      </c>
      <c r="Z15" s="19"/>
      <c r="AA15" s="19" t="n">
        <v>0.052040188963961</v>
      </c>
      <c r="AB15" s="19" t="n">
        <v>0.0458703963981307</v>
      </c>
      <c r="AC15" s="19" t="n">
        <v>0.0532624421795297</v>
      </c>
      <c r="AD15" s="19" t="n">
        <v>0.0731581456497993</v>
      </c>
      <c r="AE15" s="19"/>
      <c r="AF15" s="19" t="n">
        <v>0.0211062723397697</v>
      </c>
      <c r="AG15" s="19" t="n">
        <v>0.0749660522089812</v>
      </c>
      <c r="AH15" s="19" t="n">
        <v>0.0370904374635414</v>
      </c>
      <c r="AI15" s="19" t="n">
        <v>0.0207203070293089</v>
      </c>
      <c r="AJ15" s="19" t="n">
        <v>0.0261959856628344</v>
      </c>
      <c r="AK15" s="19" t="n">
        <v>0.0767677880091061</v>
      </c>
      <c r="AL15" s="19" t="n">
        <v>0.0436711461942894</v>
      </c>
      <c r="AM15" s="19" t="n">
        <v>0</v>
      </c>
      <c r="AN15" s="19" t="n">
        <v>0.0447543721250438</v>
      </c>
      <c r="AO15" s="19" t="n">
        <v>0.0510524154194243</v>
      </c>
      <c r="AP15" s="19" t="n">
        <v>0.0733327854606877</v>
      </c>
      <c r="AQ15" s="19" t="n">
        <v>0.0528317382354682</v>
      </c>
      <c r="AR15" s="19" t="n">
        <v>0.215225611028168</v>
      </c>
      <c r="AS15" s="19" t="n">
        <v>0</v>
      </c>
      <c r="AT15" s="19" t="n">
        <v>0</v>
      </c>
      <c r="AU15" s="19" t="n">
        <v>0</v>
      </c>
      <c r="AV15" s="19" t="n">
        <v>0</v>
      </c>
      <c r="AW15" s="19" t="n">
        <v>0</v>
      </c>
      <c r="AX15" s="19" t="n">
        <v>0</v>
      </c>
    </row>
    <row r="16">
      <c r="B16" s="20" t="s">
        <v>77</v>
      </c>
      <c r="C16" s="21" t="n">
        <v>0.111997221019673</v>
      </c>
      <c r="D16" s="21" t="n">
        <v>0.0732636198554157</v>
      </c>
      <c r="E16" s="21" t="n">
        <v>0.0353918926221957</v>
      </c>
      <c r="F16" s="21" t="n">
        <v>0.0985945132961371</v>
      </c>
      <c r="G16" s="21" t="n">
        <v>0.0797359076618992</v>
      </c>
      <c r="H16" s="21" t="n">
        <v>0.180925468666057</v>
      </c>
      <c r="I16" s="21" t="n">
        <v>0.190613035993751</v>
      </c>
      <c r="J16" s="21"/>
      <c r="K16" s="21" t="n">
        <v>0.0880521438367707</v>
      </c>
      <c r="L16" s="21" t="n">
        <v>0.135452149686481</v>
      </c>
      <c r="M16" s="21"/>
      <c r="N16" s="21" t="n">
        <v>0.0784970782345241</v>
      </c>
      <c r="O16" s="21" t="n">
        <v>0.13495432998746</v>
      </c>
      <c r="P16" s="21" t="n">
        <v>0.120367255456922</v>
      </c>
      <c r="Q16" s="21" t="n">
        <v>0.19728153511079</v>
      </c>
      <c r="R16" s="21" t="n">
        <v>0.0948316224440268</v>
      </c>
      <c r="S16" s="21" t="n">
        <v>0.101346154356352</v>
      </c>
      <c r="T16" s="21" t="n">
        <v>0.102477330024927</v>
      </c>
      <c r="U16" s="21" t="n">
        <v>0.118237857896976</v>
      </c>
      <c r="V16" s="21" t="n">
        <v>0.0755065012964378</v>
      </c>
      <c r="W16" s="21" t="n">
        <v>0.128125438518011</v>
      </c>
      <c r="X16" s="21" t="n">
        <v>0.117035594678853</v>
      </c>
      <c r="Y16" s="21" t="n">
        <v>0.0558173095686424</v>
      </c>
      <c r="Z16" s="21"/>
      <c r="AA16" s="21" t="n">
        <v>0.0932017661613081</v>
      </c>
      <c r="AB16" s="21" t="n">
        <v>0.104691708956666</v>
      </c>
      <c r="AC16" s="21" t="n">
        <v>0.101259321451517</v>
      </c>
      <c r="AD16" s="21" t="n">
        <v>0.146326107773118</v>
      </c>
      <c r="AE16" s="21"/>
      <c r="AF16" s="21" t="n">
        <v>0.0129095824863623</v>
      </c>
      <c r="AG16" s="21" t="n">
        <v>0.163444482727643</v>
      </c>
      <c r="AH16" s="21" t="n">
        <v>0.145496795147932</v>
      </c>
      <c r="AI16" s="21" t="n">
        <v>0.030049688465054</v>
      </c>
      <c r="AJ16" s="21" t="n">
        <v>0.188567408005903</v>
      </c>
      <c r="AK16" s="21" t="n">
        <v>0.0314820583800408</v>
      </c>
      <c r="AL16" s="21" t="n">
        <v>0.0201396656297009</v>
      </c>
      <c r="AM16" s="21" t="n">
        <v>0</v>
      </c>
      <c r="AN16" s="21" t="n">
        <v>0.0273505214826117</v>
      </c>
      <c r="AO16" s="21" t="n">
        <v>0.0761682137070783</v>
      </c>
      <c r="AP16" s="21" t="n">
        <v>0.0501240246618216</v>
      </c>
      <c r="AQ16" s="21" t="n">
        <v>0.187096169063868</v>
      </c>
      <c r="AR16" s="21" t="n">
        <v>0</v>
      </c>
      <c r="AS16" s="21" t="n">
        <v>0.0877207170025964</v>
      </c>
      <c r="AT16" s="21" t="n">
        <v>0</v>
      </c>
      <c r="AU16" s="21" t="n">
        <v>0</v>
      </c>
      <c r="AV16" s="21" t="n">
        <v>0</v>
      </c>
      <c r="AW16" s="21" t="n">
        <v>0</v>
      </c>
      <c r="AX16" s="21" t="n">
        <v>0</v>
      </c>
    </row>
    <row r="17">
      <c r="B17" s="18"/>
    </row>
    <row r="18">
      <c r="B18" t="s">
        <v>80</v>
      </c>
    </row>
    <row r="19">
      <c r="B19" t="s">
        <v>81</v>
      </c>
    </row>
    <row r="21">
      <c r="B21" s="9" t="str">
        <f>=HYPERLINK("#'Contents'!A1", "Return to Contents")</f>
      </c>
    </row>
  </sheetData>
  <mergeCells count="6">
    <mergeCell ref="D5:I5"/>
    <mergeCell ref="K5:L5"/>
    <mergeCell ref="N5:Y5"/>
    <mergeCell ref="AA5:AD5"/>
    <mergeCell ref="AF5:AX5"/>
    <mergeCell ref="D2:AU2"/>
  </mergeCells>
  <pageMargins left="0.7" right="0.7" top="0.75" bottom="0.75" header="0.3" footer="0.3"/>
  <pageSetup paperSize="9" orientation="portrait" horizontalDpi="300" verticalDpi="300" r:id="rId2"/>
  <drawing r:id="rId1"/>
</worksheet>
</file>

<file path=xl/worksheets/sheet4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10.71" hidden="0" customWidth="1"/>
    <col min="8" max="8" width="10.71" hidden="0" customWidth="1"/>
    <col min="9" max="9" width="10.71" hidden="0" customWidth="1"/>
    <col min="10" max="10" width="2.2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10.71" hidden="0" customWidth="1"/>
    <col min="19" max="19" width="10.71" hidden="0" customWidth="1"/>
    <col min="20" max="20" width="10.71" hidden="0" customWidth="1"/>
    <col min="21" max="21" width="10.71" hidden="0" customWidth="1"/>
    <col min="22" max="22" width="10.71" hidden="0" customWidth="1"/>
    <col min="23" max="23" width="10.71" hidden="0" customWidth="1"/>
    <col min="24" max="24" width="10.71" hidden="0" customWidth="1"/>
    <col min="25" max="25" width="10.71" hidden="0" customWidth="1"/>
    <col min="26" max="26" width="2.2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10.71" hidden="0" customWidth="1"/>
    <col min="34" max="34" width="10.71" hidden="0" customWidth="1"/>
    <col min="35" max="35" width="10.7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10.71" hidden="0" customWidth="1"/>
    <col min="44" max="44" width="10.71" hidden="0" customWidth="1"/>
    <col min="45" max="45" width="10.71" hidden="0" customWidth="1"/>
    <col min="46" max="46" width="10.71" hidden="0" customWidth="1"/>
    <col min="47" max="47" width="10.71" hidden="0" customWidth="1"/>
    <col min="48" max="48" width="10.71" hidden="0" customWidth="1"/>
    <col min="49" max="49" width="10.71" hidden="0" customWidth="1"/>
    <col min="50" max="50" width="10.71" hidden="0" customWidth="1"/>
    <col min="51" max="51" width="2.21" hidden="0" customWidth="1"/>
  </cols>
  <sheetData>
    <row r="2" ht="40" customHeight="1">
      <c r="D2" s="16" t="s">
        <v>200</v>
      </c>
    </row>
    <row r="5" ht="30" customHeight="1">
      <c r="B5" s="17"/>
      <c r="C5" s="17"/>
      <c r="D5" s="17" t="s">
        <v>62</v>
      </c>
      <c r="E5" s="17"/>
      <c r="F5" s="17"/>
      <c r="G5" s="17"/>
      <c r="H5" s="17"/>
      <c r="I5" s="17"/>
      <c r="J5" s="17"/>
      <c r="K5" s="17" t="s">
        <v>63</v>
      </c>
      <c r="L5" s="17"/>
      <c r="M5" s="17"/>
      <c r="N5" s="17" t="s">
        <v>64</v>
      </c>
      <c r="O5" s="17"/>
      <c r="P5" s="17"/>
      <c r="Q5" s="17"/>
      <c r="R5" s="17"/>
      <c r="S5" s="17"/>
      <c r="T5" s="17"/>
      <c r="U5" s="17"/>
      <c r="V5" s="17"/>
      <c r="W5" s="17"/>
      <c r="X5" s="17"/>
      <c r="Y5" s="17"/>
      <c r="Z5" s="17"/>
      <c r="AA5" s="17" t="s">
        <v>65</v>
      </c>
      <c r="AB5" s="17"/>
      <c r="AC5" s="17"/>
      <c r="AD5" s="17"/>
      <c r="AE5" s="17"/>
      <c r="AF5" s="17" t="s">
        <v>66</v>
      </c>
      <c r="AG5" s="17"/>
      <c r="AH5" s="17"/>
      <c r="AI5" s="17"/>
      <c r="AJ5" s="17"/>
      <c r="AK5" s="17"/>
      <c r="AL5" s="17"/>
      <c r="AM5" s="17"/>
      <c r="AN5" s="17"/>
      <c r="AO5" s="17"/>
      <c r="AP5" s="17"/>
      <c r="AQ5" s="17"/>
      <c r="AR5" s="17"/>
      <c r="AS5" s="17"/>
      <c r="AT5" s="17"/>
      <c r="AU5" s="17"/>
      <c r="AV5" s="17"/>
      <c r="AW5" s="17"/>
      <c r="AX5" s="17"/>
    </row>
    <row r="6">
      <c r="B6" t="s">
        <v>15</v>
      </c>
      <c r="C6" s="10" t="s">
        <v>16</v>
      </c>
      <c r="D6" s="13" t="s">
        <v>17</v>
      </c>
      <c r="E6" s="13" t="s">
        <v>18</v>
      </c>
      <c r="F6" s="13" t="s">
        <v>19</v>
      </c>
      <c r="G6" s="13" t="s">
        <v>20</v>
      </c>
      <c r="H6" s="13" t="s">
        <v>21</v>
      </c>
      <c r="I6" s="13" t="s">
        <v>22</v>
      </c>
      <c r="K6" s="13" t="s">
        <v>25</v>
      </c>
      <c r="L6" s="13" t="s">
        <v>26</v>
      </c>
      <c r="N6" s="13" t="s">
        <v>27</v>
      </c>
      <c r="O6" s="13" t="s">
        <v>28</v>
      </c>
      <c r="P6" s="13" t="s">
        <v>29</v>
      </c>
      <c r="Q6" s="13" t="s">
        <v>30</v>
      </c>
      <c r="R6" s="13" t="s">
        <v>31</v>
      </c>
      <c r="S6" s="13" t="s">
        <v>32</v>
      </c>
      <c r="T6" s="13" t="s">
        <v>33</v>
      </c>
      <c r="U6" s="13" t="s">
        <v>34</v>
      </c>
      <c r="V6" s="13" t="s">
        <v>35</v>
      </c>
      <c r="W6" s="13" t="s">
        <v>36</v>
      </c>
      <c r="X6" s="13" t="s">
        <v>37</v>
      </c>
      <c r="Y6" s="13" t="s">
        <v>38</v>
      </c>
      <c r="AA6" s="13" t="s">
        <v>39</v>
      </c>
      <c r="AB6" s="13" t="s">
        <v>40</v>
      </c>
      <c r="AC6" s="13" t="s">
        <v>41</v>
      </c>
      <c r="AD6" s="13" t="s">
        <v>42</v>
      </c>
      <c r="AF6" s="13" t="s">
        <v>43</v>
      </c>
      <c r="AG6" s="13" t="s">
        <v>44</v>
      </c>
      <c r="AH6" s="13" t="s">
        <v>45</v>
      </c>
      <c r="AI6" s="13" t="s">
        <v>46</v>
      </c>
      <c r="AJ6" s="13" t="s">
        <v>47</v>
      </c>
      <c r="AK6" s="13" t="s">
        <v>48</v>
      </c>
      <c r="AL6" s="13" t="s">
        <v>49</v>
      </c>
      <c r="AM6" s="13" t="s">
        <v>50</v>
      </c>
      <c r="AN6" s="13" t="s">
        <v>51</v>
      </c>
      <c r="AO6" s="13" t="s">
        <v>52</v>
      </c>
      <c r="AP6" s="13" t="s">
        <v>53</v>
      </c>
      <c r="AQ6" s="13" t="s">
        <v>54</v>
      </c>
      <c r="AR6" s="13" t="s">
        <v>55</v>
      </c>
      <c r="AS6" s="13" t="s">
        <v>56</v>
      </c>
      <c r="AT6" s="13" t="s">
        <v>57</v>
      </c>
      <c r="AU6" s="13" t="s">
        <v>58</v>
      </c>
      <c r="AV6" s="13" t="s">
        <v>59</v>
      </c>
      <c r="AW6" s="13" t="s">
        <v>60</v>
      </c>
      <c r="AX6" s="13" t="s">
        <v>61</v>
      </c>
    </row>
    <row r="7" ht="30" customHeight="1">
      <c r="B7" s="11" t="s">
        <v>23</v>
      </c>
      <c r="C7" s="11" t="n">
        <v>2053</v>
      </c>
      <c r="D7" s="11" t="n">
        <v>282</v>
      </c>
      <c r="E7" s="11" t="n">
        <v>347</v>
      </c>
      <c r="F7" s="11" t="n">
        <v>347</v>
      </c>
      <c r="G7" s="11" t="n">
        <v>347</v>
      </c>
      <c r="H7" s="11" t="n">
        <v>295</v>
      </c>
      <c r="I7" s="11" t="n">
        <v>435</v>
      </c>
      <c r="J7" s="11"/>
      <c r="K7" s="11" t="n">
        <v>1018</v>
      </c>
      <c r="L7" s="11" t="n">
        <v>1034</v>
      </c>
      <c r="M7" s="11"/>
      <c r="N7" s="11" t="n">
        <v>284</v>
      </c>
      <c r="O7" s="11" t="n">
        <v>278</v>
      </c>
      <c r="P7" s="11" t="n">
        <v>169</v>
      </c>
      <c r="Q7" s="11" t="n">
        <v>188</v>
      </c>
      <c r="R7" s="11" t="n">
        <v>160</v>
      </c>
      <c r="S7" s="11" t="n">
        <v>187</v>
      </c>
      <c r="T7" s="11" t="n">
        <v>166</v>
      </c>
      <c r="U7" s="11" t="n">
        <v>87</v>
      </c>
      <c r="V7" s="11" t="n">
        <v>211</v>
      </c>
      <c r="W7" s="11" t="n">
        <v>174</v>
      </c>
      <c r="X7" s="11" t="n">
        <v>98</v>
      </c>
      <c r="Y7" s="11" t="n">
        <v>51</v>
      </c>
      <c r="Z7" s="11"/>
      <c r="AA7" s="11" t="n">
        <v>570</v>
      </c>
      <c r="AB7" s="11" t="n">
        <v>547</v>
      </c>
      <c r="AC7" s="11" t="n">
        <v>406</v>
      </c>
      <c r="AD7" s="11" t="n">
        <v>517</v>
      </c>
      <c r="AE7" s="11"/>
      <c r="AF7" s="11" t="n">
        <v>148</v>
      </c>
      <c r="AG7" s="11" t="n">
        <v>872</v>
      </c>
      <c r="AH7" s="11" t="n">
        <v>132</v>
      </c>
      <c r="AI7" s="11" t="n">
        <v>108</v>
      </c>
      <c r="AJ7" s="11" t="n">
        <v>65</v>
      </c>
      <c r="AK7" s="11" t="n">
        <v>65</v>
      </c>
      <c r="AL7" s="11" t="n">
        <v>139</v>
      </c>
      <c r="AM7" s="11" t="n">
        <v>2</v>
      </c>
      <c r="AN7" s="11" t="n">
        <v>139</v>
      </c>
      <c r="AO7" s="11" t="n">
        <v>159</v>
      </c>
      <c r="AP7" s="11" t="n">
        <v>39</v>
      </c>
      <c r="AQ7" s="11" t="n">
        <v>148</v>
      </c>
      <c r="AR7" s="11" t="n">
        <v>10</v>
      </c>
      <c r="AS7" s="11" t="n">
        <v>10</v>
      </c>
      <c r="AT7" s="11" t="n">
        <v>3</v>
      </c>
      <c r="AU7" s="11" t="n">
        <v>2</v>
      </c>
      <c r="AV7" s="11" t="n">
        <v>5</v>
      </c>
      <c r="AW7" s="11" t="n">
        <v>3</v>
      </c>
      <c r="AX7" s="11" t="n">
        <v>4</v>
      </c>
    </row>
    <row r="8" ht="30" customHeight="1">
      <c r="B8" s="12" t="s">
        <v>24</v>
      </c>
      <c r="C8" s="12" t="n">
        <v>2053</v>
      </c>
      <c r="D8" s="12" t="n">
        <v>284</v>
      </c>
      <c r="E8" s="12" t="n">
        <v>350</v>
      </c>
      <c r="F8" s="12" t="n">
        <v>349</v>
      </c>
      <c r="G8" s="12" t="n">
        <v>350</v>
      </c>
      <c r="H8" s="12" t="n">
        <v>289</v>
      </c>
      <c r="I8" s="12" t="n">
        <v>431</v>
      </c>
      <c r="J8" s="12"/>
      <c r="K8" s="12" t="n">
        <v>1013</v>
      </c>
      <c r="L8" s="12" t="n">
        <v>1039</v>
      </c>
      <c r="M8" s="12"/>
      <c r="N8" s="12" t="n">
        <v>287</v>
      </c>
      <c r="O8" s="12" t="n">
        <v>267</v>
      </c>
      <c r="P8" s="12" t="n">
        <v>164</v>
      </c>
      <c r="Q8" s="12" t="n">
        <v>185</v>
      </c>
      <c r="R8" s="12" t="n">
        <v>144</v>
      </c>
      <c r="S8" s="12" t="n">
        <v>185</v>
      </c>
      <c r="T8" s="12" t="n">
        <v>164</v>
      </c>
      <c r="U8" s="12" t="n">
        <v>82</v>
      </c>
      <c r="V8" s="12" t="n">
        <v>226</v>
      </c>
      <c r="W8" s="12" t="n">
        <v>185</v>
      </c>
      <c r="X8" s="12" t="n">
        <v>103</v>
      </c>
      <c r="Y8" s="12" t="n">
        <v>61</v>
      </c>
      <c r="Z8" s="12"/>
      <c r="AA8" s="12" t="n">
        <v>551</v>
      </c>
      <c r="AB8" s="12" t="n">
        <v>530</v>
      </c>
      <c r="AC8" s="12" t="n">
        <v>449</v>
      </c>
      <c r="AD8" s="12" t="n">
        <v>510</v>
      </c>
      <c r="AE8" s="12"/>
      <c r="AF8" s="12" t="n">
        <v>150</v>
      </c>
      <c r="AG8" s="12" t="n">
        <v>866</v>
      </c>
      <c r="AH8" s="12" t="n">
        <v>133</v>
      </c>
      <c r="AI8" s="12" t="n">
        <v>107</v>
      </c>
      <c r="AJ8" s="12" t="n">
        <v>66</v>
      </c>
      <c r="AK8" s="12" t="n">
        <v>64</v>
      </c>
      <c r="AL8" s="12" t="n">
        <v>140</v>
      </c>
      <c r="AM8" s="12" t="n">
        <v>2</v>
      </c>
      <c r="AN8" s="12" t="n">
        <v>140</v>
      </c>
      <c r="AO8" s="12" t="n">
        <v>160</v>
      </c>
      <c r="AP8" s="12" t="n">
        <v>39</v>
      </c>
      <c r="AQ8" s="12" t="n">
        <v>149</v>
      </c>
      <c r="AR8" s="12" t="n">
        <v>10</v>
      </c>
      <c r="AS8" s="12" t="n">
        <v>11</v>
      </c>
      <c r="AT8" s="12" t="n">
        <v>3</v>
      </c>
      <c r="AU8" s="12" t="n">
        <v>2</v>
      </c>
      <c r="AV8" s="12" t="n">
        <v>5</v>
      </c>
      <c r="AW8" s="12" t="n">
        <v>3</v>
      </c>
      <c r="AX8" s="12" t="n">
        <v>3</v>
      </c>
    </row>
    <row r="9">
      <c r="B9" s="20" t="s">
        <v>187</v>
      </c>
      <c r="C9" s="19" t="n">
        <v>0.0483754850469854</v>
      </c>
      <c r="D9" s="19" t="n">
        <v>0.0521047486864565</v>
      </c>
      <c r="E9" s="19" t="n">
        <v>0.0819061221533446</v>
      </c>
      <c r="F9" s="19" t="n">
        <v>0.0672102060045896</v>
      </c>
      <c r="G9" s="19" t="n">
        <v>0.0399836286138556</v>
      </c>
      <c r="H9" s="19" t="n">
        <v>0.0270850825792144</v>
      </c>
      <c r="I9" s="19" t="n">
        <v>0.0245098334642146</v>
      </c>
      <c r="J9" s="19"/>
      <c r="K9" s="19" t="n">
        <v>0.0618139789572705</v>
      </c>
      <c r="L9" s="19" t="n">
        <v>0.0353191747553028</v>
      </c>
      <c r="M9" s="19"/>
      <c r="N9" s="19" t="n">
        <v>0.107645478084035</v>
      </c>
      <c r="O9" s="19" t="n">
        <v>0.0273579073895708</v>
      </c>
      <c r="P9" s="19" t="n">
        <v>0.0293380999365183</v>
      </c>
      <c r="Q9" s="19" t="n">
        <v>0.042705859166988</v>
      </c>
      <c r="R9" s="19" t="n">
        <v>0.0435090213011478</v>
      </c>
      <c r="S9" s="19" t="n">
        <v>0.0527346189419526</v>
      </c>
      <c r="T9" s="19" t="n">
        <v>0.0280706872996926</v>
      </c>
      <c r="U9" s="19" t="n">
        <v>0.0360780328216551</v>
      </c>
      <c r="V9" s="19" t="n">
        <v>0.056667671756352</v>
      </c>
      <c r="W9" s="19" t="n">
        <v>0.0280723220158438</v>
      </c>
      <c r="X9" s="19" t="n">
        <v>0.0417186491850807</v>
      </c>
      <c r="Y9" s="19" t="n">
        <v>0.0413529943790025</v>
      </c>
      <c r="Z9" s="19"/>
      <c r="AA9" s="19" t="n">
        <v>0.0767770162935743</v>
      </c>
      <c r="AB9" s="19" t="n">
        <v>0.0342755529289543</v>
      </c>
      <c r="AC9" s="19" t="n">
        <v>0.0420354050349066</v>
      </c>
      <c r="AD9" s="19" t="n">
        <v>0.0351565135683813</v>
      </c>
      <c r="AE9" s="19"/>
      <c r="AF9" s="19" t="n">
        <v>0.080298401069659</v>
      </c>
      <c r="AG9" s="19" t="n">
        <v>0.0178928941993254</v>
      </c>
      <c r="AH9" s="19" t="n">
        <v>0.0735394312842971</v>
      </c>
      <c r="AI9" s="19" t="n">
        <v>0.159123929385393</v>
      </c>
      <c r="AJ9" s="19" t="n">
        <v>0.0442025716819168</v>
      </c>
      <c r="AK9" s="19" t="n">
        <v>0.0603045091734916</v>
      </c>
      <c r="AL9" s="19" t="n">
        <v>0.0812555863657092</v>
      </c>
      <c r="AM9" s="19" t="n">
        <v>0</v>
      </c>
      <c r="AN9" s="19" t="n">
        <v>0.089804781048956</v>
      </c>
      <c r="AO9" s="19" t="n">
        <v>0.0434511226207886</v>
      </c>
      <c r="AP9" s="19" t="n">
        <v>0.0271337395337361</v>
      </c>
      <c r="AQ9" s="19" t="n">
        <v>0.0267031923667742</v>
      </c>
      <c r="AR9" s="19" t="n">
        <v>0</v>
      </c>
      <c r="AS9" s="19" t="n">
        <v>0.0957280519601972</v>
      </c>
      <c r="AT9" s="19" t="n">
        <v>0</v>
      </c>
      <c r="AU9" s="19" t="n">
        <v>0</v>
      </c>
      <c r="AV9" s="19" t="n">
        <v>0.228232715694206</v>
      </c>
      <c r="AW9" s="19" t="n">
        <v>0</v>
      </c>
      <c r="AX9" s="19" t="n">
        <v>0</v>
      </c>
    </row>
    <row r="10">
      <c r="B10" s="20" t="s">
        <v>188</v>
      </c>
      <c r="C10" s="19" t="n">
        <v>0.11957850968309</v>
      </c>
      <c r="D10" s="19" t="n">
        <v>0.117861293312058</v>
      </c>
      <c r="E10" s="19" t="n">
        <v>0.157966345668386</v>
      </c>
      <c r="F10" s="19" t="n">
        <v>0.107866959749829</v>
      </c>
      <c r="G10" s="19" t="n">
        <v>0.105203204726823</v>
      </c>
      <c r="H10" s="19" t="n">
        <v>0.0671989484535513</v>
      </c>
      <c r="I10" s="19" t="n">
        <v>0.145811127613862</v>
      </c>
      <c r="J10" s="19"/>
      <c r="K10" s="19" t="n">
        <v>0.139386482769268</v>
      </c>
      <c r="L10" s="19" t="n">
        <v>0.100380347167041</v>
      </c>
      <c r="M10" s="19"/>
      <c r="N10" s="19" t="n">
        <v>0.139829006203299</v>
      </c>
      <c r="O10" s="19" t="n">
        <v>0.10435430821284</v>
      </c>
      <c r="P10" s="19" t="n">
        <v>0.135581326811504</v>
      </c>
      <c r="Q10" s="19" t="n">
        <v>0.135045294648906</v>
      </c>
      <c r="R10" s="19" t="n">
        <v>0.0974644098107267</v>
      </c>
      <c r="S10" s="19" t="n">
        <v>0.10954158037277</v>
      </c>
      <c r="T10" s="19" t="n">
        <v>0.113889016743987</v>
      </c>
      <c r="U10" s="19" t="n">
        <v>0.112427378672167</v>
      </c>
      <c r="V10" s="19" t="n">
        <v>0.132881643301064</v>
      </c>
      <c r="W10" s="19" t="n">
        <v>0.104507275607099</v>
      </c>
      <c r="X10" s="19" t="n">
        <v>0.0780236354157847</v>
      </c>
      <c r="Y10" s="19" t="n">
        <v>0.175127199069315</v>
      </c>
      <c r="Z10" s="19"/>
      <c r="AA10" s="19" t="n">
        <v>0.154673044373879</v>
      </c>
      <c r="AB10" s="19" t="n">
        <v>0.115141388390654</v>
      </c>
      <c r="AC10" s="19" t="n">
        <v>0.106493683842771</v>
      </c>
      <c r="AD10" s="19" t="n">
        <v>0.100841633405734</v>
      </c>
      <c r="AE10" s="19"/>
      <c r="AF10" s="19" t="n">
        <v>0.174639631115888</v>
      </c>
      <c r="AG10" s="19" t="n">
        <v>0.106754973242526</v>
      </c>
      <c r="AH10" s="19" t="n">
        <v>0.0668924217589934</v>
      </c>
      <c r="AI10" s="19" t="n">
        <v>0.192312439428774</v>
      </c>
      <c r="AJ10" s="19" t="n">
        <v>0.0973224229099744</v>
      </c>
      <c r="AK10" s="19" t="n">
        <v>0.209612333323878</v>
      </c>
      <c r="AL10" s="19" t="n">
        <v>0.125998552165472</v>
      </c>
      <c r="AM10" s="19" t="n">
        <v>0.465554238906898</v>
      </c>
      <c r="AN10" s="19" t="n">
        <v>0.142268196901658</v>
      </c>
      <c r="AO10" s="19" t="n">
        <v>0.0846242137667888</v>
      </c>
      <c r="AP10" s="19" t="n">
        <v>0.158979246250438</v>
      </c>
      <c r="AQ10" s="19" t="n">
        <v>0.068639567716419</v>
      </c>
      <c r="AR10" s="19" t="n">
        <v>0</v>
      </c>
      <c r="AS10" s="19" t="n">
        <v>0.211839995537022</v>
      </c>
      <c r="AT10" s="19" t="n">
        <v>0.296096190633258</v>
      </c>
      <c r="AU10" s="19" t="n">
        <v>0.495619982425437</v>
      </c>
      <c r="AV10" s="19" t="n">
        <v>0.392591767067897</v>
      </c>
      <c r="AW10" s="19" t="n">
        <v>0.381473957467181</v>
      </c>
      <c r="AX10" s="19" t="n">
        <v>0.479792883083338</v>
      </c>
    </row>
    <row r="11">
      <c r="B11" s="20" t="s">
        <v>189</v>
      </c>
      <c r="C11" s="19" t="n">
        <v>0.164075947502343</v>
      </c>
      <c r="D11" s="19" t="n">
        <v>0.211811360451445</v>
      </c>
      <c r="E11" s="19" t="n">
        <v>0.19660622126699</v>
      </c>
      <c r="F11" s="19" t="n">
        <v>0.171536004449151</v>
      </c>
      <c r="G11" s="19" t="n">
        <v>0.151310025549616</v>
      </c>
      <c r="H11" s="19" t="n">
        <v>0.12540304222601</v>
      </c>
      <c r="I11" s="19" t="n">
        <v>0.13643336904569</v>
      </c>
      <c r="J11" s="19"/>
      <c r="K11" s="19" t="n">
        <v>0.175921040830065</v>
      </c>
      <c r="L11" s="19" t="n">
        <v>0.152684650774735</v>
      </c>
      <c r="M11" s="19"/>
      <c r="N11" s="19" t="n">
        <v>0.202043778260721</v>
      </c>
      <c r="O11" s="19" t="n">
        <v>0.147978916998762</v>
      </c>
      <c r="P11" s="19" t="n">
        <v>0.12275666235206</v>
      </c>
      <c r="Q11" s="19" t="n">
        <v>0.195429210738844</v>
      </c>
      <c r="R11" s="19" t="n">
        <v>0.196657374651882</v>
      </c>
      <c r="S11" s="19" t="n">
        <v>0.137315503880186</v>
      </c>
      <c r="T11" s="19" t="n">
        <v>0.186139276736433</v>
      </c>
      <c r="U11" s="19" t="n">
        <v>0.130194187719488</v>
      </c>
      <c r="V11" s="19" t="n">
        <v>0.187232481790847</v>
      </c>
      <c r="W11" s="19" t="n">
        <v>0.121665976254211</v>
      </c>
      <c r="X11" s="19" t="n">
        <v>0.131493432497428</v>
      </c>
      <c r="Y11" s="19" t="n">
        <v>0.160188769017494</v>
      </c>
      <c r="Z11" s="19"/>
      <c r="AA11" s="19" t="n">
        <v>0.174343184300982</v>
      </c>
      <c r="AB11" s="19" t="n">
        <v>0.149851789390168</v>
      </c>
      <c r="AC11" s="19" t="n">
        <v>0.205606354048321</v>
      </c>
      <c r="AD11" s="19" t="n">
        <v>0.133485582857054</v>
      </c>
      <c r="AE11" s="19"/>
      <c r="AF11" s="19" t="n">
        <v>0.238337499199686</v>
      </c>
      <c r="AG11" s="19" t="n">
        <v>0.13421624960162</v>
      </c>
      <c r="AH11" s="19" t="n">
        <v>0.148496019729319</v>
      </c>
      <c r="AI11" s="19" t="n">
        <v>0.198678596115781</v>
      </c>
      <c r="AJ11" s="19" t="n">
        <v>0.182860453744749</v>
      </c>
      <c r="AK11" s="19" t="n">
        <v>0.197072084034161</v>
      </c>
      <c r="AL11" s="19" t="n">
        <v>0.188684909430429</v>
      </c>
      <c r="AM11" s="19" t="n">
        <v>0</v>
      </c>
      <c r="AN11" s="19" t="n">
        <v>0.209469437507602</v>
      </c>
      <c r="AO11" s="19" t="n">
        <v>0.174018737720597</v>
      </c>
      <c r="AP11" s="19" t="n">
        <v>0.278103705974857</v>
      </c>
      <c r="AQ11" s="19" t="n">
        <v>0.120670465640426</v>
      </c>
      <c r="AR11" s="19" t="n">
        <v>0.186667191355569</v>
      </c>
      <c r="AS11" s="19" t="n">
        <v>0.211554792741133</v>
      </c>
      <c r="AT11" s="19" t="n">
        <v>0</v>
      </c>
      <c r="AU11" s="19" t="n">
        <v>0</v>
      </c>
      <c r="AV11" s="19" t="n">
        <v>0.159333969142837</v>
      </c>
      <c r="AW11" s="19" t="n">
        <v>0.323798654447605</v>
      </c>
      <c r="AX11" s="19" t="n">
        <v>0.242293032388405</v>
      </c>
    </row>
    <row r="12">
      <c r="B12" s="20" t="s">
        <v>190</v>
      </c>
      <c r="C12" s="19" t="n">
        <v>0.201895721770594</v>
      </c>
      <c r="D12" s="19" t="n">
        <v>0.219658399839934</v>
      </c>
      <c r="E12" s="19" t="n">
        <v>0.205024056505483</v>
      </c>
      <c r="F12" s="19" t="n">
        <v>0.192423374621839</v>
      </c>
      <c r="G12" s="19" t="n">
        <v>0.191941963764631</v>
      </c>
      <c r="H12" s="19" t="n">
        <v>0.208242463892228</v>
      </c>
      <c r="I12" s="19" t="n">
        <v>0.199144886486041</v>
      </c>
      <c r="J12" s="19"/>
      <c r="K12" s="19" t="n">
        <v>0.202058149252282</v>
      </c>
      <c r="L12" s="19" t="n">
        <v>0.201931751706068</v>
      </c>
      <c r="M12" s="19"/>
      <c r="N12" s="19" t="n">
        <v>0.207132521416986</v>
      </c>
      <c r="O12" s="19" t="n">
        <v>0.212392351981633</v>
      </c>
      <c r="P12" s="19" t="n">
        <v>0.271806162250094</v>
      </c>
      <c r="Q12" s="19" t="n">
        <v>0.22582316283985</v>
      </c>
      <c r="R12" s="19" t="n">
        <v>0.201296953513207</v>
      </c>
      <c r="S12" s="19" t="n">
        <v>0.202482284231219</v>
      </c>
      <c r="T12" s="19" t="n">
        <v>0.185710864536847</v>
      </c>
      <c r="U12" s="19" t="n">
        <v>0.227218656791093</v>
      </c>
      <c r="V12" s="19" t="n">
        <v>0.124313377165605</v>
      </c>
      <c r="W12" s="19" t="n">
        <v>0.180674677103251</v>
      </c>
      <c r="X12" s="19" t="n">
        <v>0.225873228623801</v>
      </c>
      <c r="Y12" s="19" t="n">
        <v>0.191227925279257</v>
      </c>
      <c r="Z12" s="19"/>
      <c r="AA12" s="19" t="n">
        <v>0.194159358560498</v>
      </c>
      <c r="AB12" s="19" t="n">
        <v>0.194735078179251</v>
      </c>
      <c r="AC12" s="19" t="n">
        <v>0.219330229734006</v>
      </c>
      <c r="AD12" s="19" t="n">
        <v>0.199778516940764</v>
      </c>
      <c r="AE12" s="19"/>
      <c r="AF12" s="19" t="n">
        <v>0.189489318785771</v>
      </c>
      <c r="AG12" s="19" t="n">
        <v>0.206674802961314</v>
      </c>
      <c r="AH12" s="19" t="n">
        <v>0.164636887682582</v>
      </c>
      <c r="AI12" s="19" t="n">
        <v>0.203549431184815</v>
      </c>
      <c r="AJ12" s="19" t="n">
        <v>0.170892443882972</v>
      </c>
      <c r="AK12" s="19" t="n">
        <v>0.219580633962151</v>
      </c>
      <c r="AL12" s="19" t="n">
        <v>0.271419739211017</v>
      </c>
      <c r="AM12" s="19" t="n">
        <v>0.534445761093102</v>
      </c>
      <c r="AN12" s="19" t="n">
        <v>0.185949355979337</v>
      </c>
      <c r="AO12" s="19" t="n">
        <v>0.214978778842212</v>
      </c>
      <c r="AP12" s="19" t="n">
        <v>0.205159198290672</v>
      </c>
      <c r="AQ12" s="19" t="n">
        <v>0.167131794227293</v>
      </c>
      <c r="AR12" s="19" t="n">
        <v>0.100638579105013</v>
      </c>
      <c r="AS12" s="19" t="n">
        <v>0.186568259757407</v>
      </c>
      <c r="AT12" s="19" t="n">
        <v>0.314801217298716</v>
      </c>
      <c r="AU12" s="19" t="n">
        <v>0</v>
      </c>
      <c r="AV12" s="19" t="n">
        <v>0</v>
      </c>
      <c r="AW12" s="19" t="n">
        <v>0.294727388085214</v>
      </c>
      <c r="AX12" s="19" t="n">
        <v>0.277914084528257</v>
      </c>
    </row>
    <row r="13">
      <c r="B13" s="20" t="s">
        <v>191</v>
      </c>
      <c r="C13" s="19" t="n">
        <v>0.132794905368294</v>
      </c>
      <c r="D13" s="19" t="n">
        <v>0.107333284640439</v>
      </c>
      <c r="E13" s="19" t="n">
        <v>0.146388559327279</v>
      </c>
      <c r="F13" s="19" t="n">
        <v>0.107815071665284</v>
      </c>
      <c r="G13" s="19" t="n">
        <v>0.153123365278202</v>
      </c>
      <c r="H13" s="19" t="n">
        <v>0.145455682845933</v>
      </c>
      <c r="I13" s="19" t="n">
        <v>0.133770713957232</v>
      </c>
      <c r="J13" s="19"/>
      <c r="K13" s="19" t="n">
        <v>0.130097896504449</v>
      </c>
      <c r="L13" s="19" t="n">
        <v>0.135552426315942</v>
      </c>
      <c r="M13" s="19"/>
      <c r="N13" s="19" t="n">
        <v>0.110487011553626</v>
      </c>
      <c r="O13" s="19" t="n">
        <v>0.171829631387211</v>
      </c>
      <c r="P13" s="19" t="n">
        <v>0.107896292501936</v>
      </c>
      <c r="Q13" s="19" t="n">
        <v>0.0885978302972067</v>
      </c>
      <c r="R13" s="19" t="n">
        <v>0.167509292462798</v>
      </c>
      <c r="S13" s="19" t="n">
        <v>0.162294849601807</v>
      </c>
      <c r="T13" s="19" t="n">
        <v>0.148461901397569</v>
      </c>
      <c r="U13" s="19" t="n">
        <v>0.135576049754801</v>
      </c>
      <c r="V13" s="19" t="n">
        <v>0.119799467644055</v>
      </c>
      <c r="W13" s="19" t="n">
        <v>0.150324647946758</v>
      </c>
      <c r="X13" s="19" t="n">
        <v>0.100388887765921</v>
      </c>
      <c r="Y13" s="19" t="n">
        <v>0.100310284790714</v>
      </c>
      <c r="Z13" s="19"/>
      <c r="AA13" s="19" t="n">
        <v>0.123944788330512</v>
      </c>
      <c r="AB13" s="19" t="n">
        <v>0.152838370621691</v>
      </c>
      <c r="AC13" s="19" t="n">
        <v>0.130129891562319</v>
      </c>
      <c r="AD13" s="19" t="n">
        <v>0.127258244333368</v>
      </c>
      <c r="AE13" s="19"/>
      <c r="AF13" s="19" t="n">
        <v>0.139327893619907</v>
      </c>
      <c r="AG13" s="19" t="n">
        <v>0.138932966025717</v>
      </c>
      <c r="AH13" s="19" t="n">
        <v>0.122931915954138</v>
      </c>
      <c r="AI13" s="19" t="n">
        <v>0.0848455958988658</v>
      </c>
      <c r="AJ13" s="19" t="n">
        <v>0.174530437118617</v>
      </c>
      <c r="AK13" s="19" t="n">
        <v>0.107312761249229</v>
      </c>
      <c r="AL13" s="19" t="n">
        <v>0.121126582793436</v>
      </c>
      <c r="AM13" s="19" t="n">
        <v>0</v>
      </c>
      <c r="AN13" s="19" t="n">
        <v>0.106782577122297</v>
      </c>
      <c r="AO13" s="19" t="n">
        <v>0.146374980212323</v>
      </c>
      <c r="AP13" s="19" t="n">
        <v>0.0545015532816474</v>
      </c>
      <c r="AQ13" s="19" t="n">
        <v>0.188542039489888</v>
      </c>
      <c r="AR13" s="19" t="n">
        <v>0.104566768874257</v>
      </c>
      <c r="AS13" s="19" t="n">
        <v>0</v>
      </c>
      <c r="AT13" s="19" t="n">
        <v>0</v>
      </c>
      <c r="AU13" s="19" t="n">
        <v>0.504380017574563</v>
      </c>
      <c r="AV13" s="19" t="n">
        <v>0</v>
      </c>
      <c r="AW13" s="19" t="n">
        <v>0</v>
      </c>
      <c r="AX13" s="19" t="n">
        <v>0</v>
      </c>
    </row>
    <row r="14">
      <c r="B14" s="20" t="s">
        <v>192</v>
      </c>
      <c r="C14" s="19" t="n">
        <v>0.0874954713127336</v>
      </c>
      <c r="D14" s="19" t="n">
        <v>0.0701209735692959</v>
      </c>
      <c r="E14" s="19" t="n">
        <v>0.0924178663275893</v>
      </c>
      <c r="F14" s="19" t="n">
        <v>0.100520703680358</v>
      </c>
      <c r="G14" s="19" t="n">
        <v>0.0739033553716964</v>
      </c>
      <c r="H14" s="19" t="n">
        <v>0.114014998391842</v>
      </c>
      <c r="I14" s="19" t="n">
        <v>0.077655730154127</v>
      </c>
      <c r="J14" s="19"/>
      <c r="K14" s="19" t="n">
        <v>0.106065446623289</v>
      </c>
      <c r="L14" s="19" t="n">
        <v>0.0685106190157282</v>
      </c>
      <c r="M14" s="19"/>
      <c r="N14" s="19" t="n">
        <v>0.0730683541186436</v>
      </c>
      <c r="O14" s="19" t="n">
        <v>0.0898716896282229</v>
      </c>
      <c r="P14" s="19" t="n">
        <v>0.0773290281697461</v>
      </c>
      <c r="Q14" s="19" t="n">
        <v>0.0735936948672801</v>
      </c>
      <c r="R14" s="19" t="n">
        <v>0.0860506410552285</v>
      </c>
      <c r="S14" s="19" t="n">
        <v>0.0813445107142098</v>
      </c>
      <c r="T14" s="19" t="n">
        <v>0.0959470859773732</v>
      </c>
      <c r="U14" s="19" t="n">
        <v>0.0338639923822817</v>
      </c>
      <c r="V14" s="19" t="n">
        <v>0.106065140706523</v>
      </c>
      <c r="W14" s="19" t="n">
        <v>0.124924983271443</v>
      </c>
      <c r="X14" s="19" t="n">
        <v>0.112548554644965</v>
      </c>
      <c r="Y14" s="19" t="n">
        <v>0.0612910226942927</v>
      </c>
      <c r="Z14" s="19"/>
      <c r="AA14" s="19" t="n">
        <v>0.0702063282822612</v>
      </c>
      <c r="AB14" s="19" t="n">
        <v>0.100128607070099</v>
      </c>
      <c r="AC14" s="19" t="n">
        <v>0.0894295685783823</v>
      </c>
      <c r="AD14" s="19" t="n">
        <v>0.0935734856522938</v>
      </c>
      <c r="AE14" s="19"/>
      <c r="AF14" s="19" t="n">
        <v>0.0771914562777603</v>
      </c>
      <c r="AG14" s="19" t="n">
        <v>0.0941442421363841</v>
      </c>
      <c r="AH14" s="19" t="n">
        <v>0.1102753359471</v>
      </c>
      <c r="AI14" s="19" t="n">
        <v>0.0643920565454601</v>
      </c>
      <c r="AJ14" s="19" t="n">
        <v>0.0669113532329145</v>
      </c>
      <c r="AK14" s="19" t="n">
        <v>0.0486033830403184</v>
      </c>
      <c r="AL14" s="19" t="n">
        <v>0.101141941270189</v>
      </c>
      <c r="AM14" s="19" t="n">
        <v>0</v>
      </c>
      <c r="AN14" s="19" t="n">
        <v>0.0745214042713861</v>
      </c>
      <c r="AO14" s="19" t="n">
        <v>0.0716503393204731</v>
      </c>
      <c r="AP14" s="19" t="n">
        <v>0.100081753974655</v>
      </c>
      <c r="AQ14" s="19" t="n">
        <v>0.0959807526902658</v>
      </c>
      <c r="AR14" s="19" t="n">
        <v>0.208240410997885</v>
      </c>
      <c r="AS14" s="19" t="n">
        <v>0</v>
      </c>
      <c r="AT14" s="19" t="n">
        <v>0</v>
      </c>
      <c r="AU14" s="19" t="n">
        <v>0</v>
      </c>
      <c r="AV14" s="19" t="n">
        <v>0.21984154809506</v>
      </c>
      <c r="AW14" s="19" t="n">
        <v>0</v>
      </c>
      <c r="AX14" s="19" t="n">
        <v>0</v>
      </c>
    </row>
    <row r="15">
      <c r="B15" s="20" t="s">
        <v>193</v>
      </c>
      <c r="C15" s="19" t="n">
        <v>0.0631540692801461</v>
      </c>
      <c r="D15" s="19" t="n">
        <v>0.0397527354617151</v>
      </c>
      <c r="E15" s="19" t="n">
        <v>0.0350067298614714</v>
      </c>
      <c r="F15" s="19" t="n">
        <v>0.0892361409940337</v>
      </c>
      <c r="G15" s="19" t="n">
        <v>0.0895108669763562</v>
      </c>
      <c r="H15" s="19" t="n">
        <v>0.0868631889283146</v>
      </c>
      <c r="I15" s="19" t="n">
        <v>0.0430157493078957</v>
      </c>
      <c r="J15" s="19"/>
      <c r="K15" s="19" t="n">
        <v>0.0685481757483514</v>
      </c>
      <c r="L15" s="19" t="n">
        <v>0.0579554812954493</v>
      </c>
      <c r="M15" s="19"/>
      <c r="N15" s="19" t="n">
        <v>0.0321942185771688</v>
      </c>
      <c r="O15" s="19" t="n">
        <v>0.0675197895111715</v>
      </c>
      <c r="P15" s="19" t="n">
        <v>0.0576064007689069</v>
      </c>
      <c r="Q15" s="19" t="n">
        <v>0.0371995926635125</v>
      </c>
      <c r="R15" s="19" t="n">
        <v>0.0634282687834183</v>
      </c>
      <c r="S15" s="19" t="n">
        <v>0.0370376192924619</v>
      </c>
      <c r="T15" s="19" t="n">
        <v>0.0528707051376005</v>
      </c>
      <c r="U15" s="19" t="n">
        <v>0.0676577794185054</v>
      </c>
      <c r="V15" s="19" t="n">
        <v>0.0942100310568114</v>
      </c>
      <c r="W15" s="19" t="n">
        <v>0.0971976198844755</v>
      </c>
      <c r="X15" s="19" t="n">
        <v>0.104068432075428</v>
      </c>
      <c r="Y15" s="19" t="n">
        <v>0.0961170003968391</v>
      </c>
      <c r="Z15" s="19"/>
      <c r="AA15" s="19" t="n">
        <v>0.0568177440065194</v>
      </c>
      <c r="AB15" s="19" t="n">
        <v>0.0556347402393169</v>
      </c>
      <c r="AC15" s="19" t="n">
        <v>0.0520725098512507</v>
      </c>
      <c r="AD15" s="19" t="n">
        <v>0.0831491336161487</v>
      </c>
      <c r="AE15" s="19"/>
      <c r="AF15" s="19" t="n">
        <v>0.0207108556847191</v>
      </c>
      <c r="AG15" s="19" t="n">
        <v>0.0678063172843922</v>
      </c>
      <c r="AH15" s="19" t="n">
        <v>0.10022603533558</v>
      </c>
      <c r="AI15" s="19" t="n">
        <v>0.0487759302840588</v>
      </c>
      <c r="AJ15" s="19" t="n">
        <v>0.0464039566594195</v>
      </c>
      <c r="AK15" s="19" t="n">
        <v>0.0806987627718995</v>
      </c>
      <c r="AL15" s="19" t="n">
        <v>0.0213693827317492</v>
      </c>
      <c r="AM15" s="19" t="n">
        <v>0</v>
      </c>
      <c r="AN15" s="19" t="n">
        <v>0.0726316717775109</v>
      </c>
      <c r="AO15" s="19" t="n">
        <v>0.0557936528338712</v>
      </c>
      <c r="AP15" s="19" t="n">
        <v>0.0733327854606877</v>
      </c>
      <c r="AQ15" s="19" t="n">
        <v>0.0858570430827736</v>
      </c>
      <c r="AR15" s="19" t="n">
        <v>0.215225611028168</v>
      </c>
      <c r="AS15" s="19" t="n">
        <v>0.111537085003805</v>
      </c>
      <c r="AT15" s="19" t="n">
        <v>0</v>
      </c>
      <c r="AU15" s="19" t="n">
        <v>0</v>
      </c>
      <c r="AV15" s="19" t="n">
        <v>0</v>
      </c>
      <c r="AW15" s="19" t="n">
        <v>0</v>
      </c>
      <c r="AX15" s="19" t="n">
        <v>0</v>
      </c>
    </row>
    <row r="16">
      <c r="B16" s="20" t="s">
        <v>77</v>
      </c>
      <c r="C16" s="21" t="n">
        <v>0.182629890035814</v>
      </c>
      <c r="D16" s="21" t="n">
        <v>0.181357204038657</v>
      </c>
      <c r="E16" s="21" t="n">
        <v>0.0846840988894564</v>
      </c>
      <c r="F16" s="21" t="n">
        <v>0.163391538834915</v>
      </c>
      <c r="G16" s="21" t="n">
        <v>0.19502358971882</v>
      </c>
      <c r="H16" s="21" t="n">
        <v>0.225736592682906</v>
      </c>
      <c r="I16" s="21" t="n">
        <v>0.239658589970937</v>
      </c>
      <c r="J16" s="21"/>
      <c r="K16" s="21" t="n">
        <v>0.116108829315025</v>
      </c>
      <c r="L16" s="21" t="n">
        <v>0.247665548969733</v>
      </c>
      <c r="M16" s="21"/>
      <c r="N16" s="21" t="n">
        <v>0.127599631785521</v>
      </c>
      <c r="O16" s="21" t="n">
        <v>0.178695404890589</v>
      </c>
      <c r="P16" s="21" t="n">
        <v>0.197686027209235</v>
      </c>
      <c r="Q16" s="21" t="n">
        <v>0.201605354777412</v>
      </c>
      <c r="R16" s="21" t="n">
        <v>0.144084038421592</v>
      </c>
      <c r="S16" s="21" t="n">
        <v>0.217249032965395</v>
      </c>
      <c r="T16" s="21" t="n">
        <v>0.188910462170497</v>
      </c>
      <c r="U16" s="21" t="n">
        <v>0.25698392244001</v>
      </c>
      <c r="V16" s="21" t="n">
        <v>0.178830186578742</v>
      </c>
      <c r="W16" s="21" t="n">
        <v>0.19263249791692</v>
      </c>
      <c r="X16" s="21" t="n">
        <v>0.205885179791593</v>
      </c>
      <c r="Y16" s="21" t="n">
        <v>0.174384804373085</v>
      </c>
      <c r="Z16" s="21"/>
      <c r="AA16" s="21" t="n">
        <v>0.149078535851774</v>
      </c>
      <c r="AB16" s="21" t="n">
        <v>0.197394473179866</v>
      </c>
      <c r="AC16" s="21" t="n">
        <v>0.154902357348044</v>
      </c>
      <c r="AD16" s="21" t="n">
        <v>0.226756889626256</v>
      </c>
      <c r="AE16" s="21"/>
      <c r="AF16" s="21" t="n">
        <v>0.0800049442466109</v>
      </c>
      <c r="AG16" s="21" t="n">
        <v>0.233577554548721</v>
      </c>
      <c r="AH16" s="21" t="n">
        <v>0.213001952307991</v>
      </c>
      <c r="AI16" s="21" t="n">
        <v>0.0483220211568507</v>
      </c>
      <c r="AJ16" s="21" t="n">
        <v>0.216876360769437</v>
      </c>
      <c r="AK16" s="21" t="n">
        <v>0.076815532444872</v>
      </c>
      <c r="AL16" s="21" t="n">
        <v>0.0890033060319996</v>
      </c>
      <c r="AM16" s="21" t="n">
        <v>0</v>
      </c>
      <c r="AN16" s="21" t="n">
        <v>0.118572575391253</v>
      </c>
      <c r="AO16" s="21" t="n">
        <v>0.209108174682946</v>
      </c>
      <c r="AP16" s="21" t="n">
        <v>0.102708017233306</v>
      </c>
      <c r="AQ16" s="21" t="n">
        <v>0.246475144786161</v>
      </c>
      <c r="AR16" s="21" t="n">
        <v>0.184661438639109</v>
      </c>
      <c r="AS16" s="21" t="n">
        <v>0.182771815000437</v>
      </c>
      <c r="AT16" s="21" t="n">
        <v>0.389102592068026</v>
      </c>
      <c r="AU16" s="21" t="n">
        <v>0</v>
      </c>
      <c r="AV16" s="21" t="n">
        <v>0</v>
      </c>
      <c r="AW16" s="21" t="n">
        <v>0</v>
      </c>
      <c r="AX16" s="21" t="n">
        <v>0</v>
      </c>
    </row>
    <row r="17">
      <c r="B17" s="18"/>
    </row>
    <row r="18">
      <c r="B18" t="s">
        <v>80</v>
      </c>
    </row>
    <row r="19">
      <c r="B19" t="s">
        <v>81</v>
      </c>
    </row>
    <row r="21">
      <c r="B21" s="9" t="str">
        <f>=HYPERLINK("#'Contents'!A1", "Return to Contents")</f>
      </c>
    </row>
  </sheetData>
  <mergeCells count="6">
    <mergeCell ref="D5:I5"/>
    <mergeCell ref="K5:L5"/>
    <mergeCell ref="N5:Y5"/>
    <mergeCell ref="AA5:AD5"/>
    <mergeCell ref="AF5:AX5"/>
    <mergeCell ref="D2:AU2"/>
  </mergeCells>
  <pageMargins left="0.7" right="0.7" top="0.75" bottom="0.75" header="0.3" footer="0.3"/>
  <pageSetup paperSize="9" orientation="portrait" horizontalDpi="300" verticalDpi="300" r:id="rId2"/>
  <drawing r:id="rId1"/>
</worksheet>
</file>

<file path=xl/worksheets/sheet4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10.71" hidden="0" customWidth="1"/>
    <col min="8" max="8" width="10.71" hidden="0" customWidth="1"/>
    <col min="9" max="9" width="10.71" hidden="0" customWidth="1"/>
    <col min="10" max="10" width="2.2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10.71" hidden="0" customWidth="1"/>
    <col min="19" max="19" width="10.71" hidden="0" customWidth="1"/>
    <col min="20" max="20" width="10.71" hidden="0" customWidth="1"/>
    <col min="21" max="21" width="10.71" hidden="0" customWidth="1"/>
    <col min="22" max="22" width="10.71" hidden="0" customWidth="1"/>
    <col min="23" max="23" width="10.71" hidden="0" customWidth="1"/>
    <col min="24" max="24" width="10.71" hidden="0" customWidth="1"/>
    <col min="25" max="25" width="10.71" hidden="0" customWidth="1"/>
    <col min="26" max="26" width="2.2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10.71" hidden="0" customWidth="1"/>
    <col min="34" max="34" width="10.71" hidden="0" customWidth="1"/>
    <col min="35" max="35" width="10.7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10.71" hidden="0" customWidth="1"/>
    <col min="44" max="44" width="10.71" hidden="0" customWidth="1"/>
    <col min="45" max="45" width="10.71" hidden="0" customWidth="1"/>
    <col min="46" max="46" width="10.71" hidden="0" customWidth="1"/>
    <col min="47" max="47" width="10.71" hidden="0" customWidth="1"/>
    <col min="48" max="48" width="10.71" hidden="0" customWidth="1"/>
    <col min="49" max="49" width="10.71" hidden="0" customWidth="1"/>
    <col min="50" max="50" width="10.71" hidden="0" customWidth="1"/>
    <col min="51" max="51" width="2.21" hidden="0" customWidth="1"/>
  </cols>
  <sheetData>
    <row r="2" ht="40" customHeight="1">
      <c r="D2" s="16" t="s">
        <v>201</v>
      </c>
    </row>
    <row r="5" ht="30" customHeight="1">
      <c r="B5" s="17"/>
      <c r="C5" s="17"/>
      <c r="D5" s="17" t="s">
        <v>62</v>
      </c>
      <c r="E5" s="17"/>
      <c r="F5" s="17"/>
      <c r="G5" s="17"/>
      <c r="H5" s="17"/>
      <c r="I5" s="17"/>
      <c r="J5" s="17"/>
      <c r="K5" s="17" t="s">
        <v>63</v>
      </c>
      <c r="L5" s="17"/>
      <c r="M5" s="17"/>
      <c r="N5" s="17" t="s">
        <v>64</v>
      </c>
      <c r="O5" s="17"/>
      <c r="P5" s="17"/>
      <c r="Q5" s="17"/>
      <c r="R5" s="17"/>
      <c r="S5" s="17"/>
      <c r="T5" s="17"/>
      <c r="U5" s="17"/>
      <c r="V5" s="17"/>
      <c r="W5" s="17"/>
      <c r="X5" s="17"/>
      <c r="Y5" s="17"/>
      <c r="Z5" s="17"/>
      <c r="AA5" s="17" t="s">
        <v>65</v>
      </c>
      <c r="AB5" s="17"/>
      <c r="AC5" s="17"/>
      <c r="AD5" s="17"/>
      <c r="AE5" s="17"/>
      <c r="AF5" s="17" t="s">
        <v>66</v>
      </c>
      <c r="AG5" s="17"/>
      <c r="AH5" s="17"/>
      <c r="AI5" s="17"/>
      <c r="AJ5" s="17"/>
      <c r="AK5" s="17"/>
      <c r="AL5" s="17"/>
      <c r="AM5" s="17"/>
      <c r="AN5" s="17"/>
      <c r="AO5" s="17"/>
      <c r="AP5" s="17"/>
      <c r="AQ5" s="17"/>
      <c r="AR5" s="17"/>
      <c r="AS5" s="17"/>
      <c r="AT5" s="17"/>
      <c r="AU5" s="17"/>
      <c r="AV5" s="17"/>
      <c r="AW5" s="17"/>
      <c r="AX5" s="17"/>
    </row>
    <row r="6">
      <c r="B6" t="s">
        <v>15</v>
      </c>
      <c r="C6" s="10" t="s">
        <v>16</v>
      </c>
      <c r="D6" s="13" t="s">
        <v>17</v>
      </c>
      <c r="E6" s="13" t="s">
        <v>18</v>
      </c>
      <c r="F6" s="13" t="s">
        <v>19</v>
      </c>
      <c r="G6" s="13" t="s">
        <v>20</v>
      </c>
      <c r="H6" s="13" t="s">
        <v>21</v>
      </c>
      <c r="I6" s="13" t="s">
        <v>22</v>
      </c>
      <c r="K6" s="13" t="s">
        <v>25</v>
      </c>
      <c r="L6" s="13" t="s">
        <v>26</v>
      </c>
      <c r="N6" s="13" t="s">
        <v>27</v>
      </c>
      <c r="O6" s="13" t="s">
        <v>28</v>
      </c>
      <c r="P6" s="13" t="s">
        <v>29</v>
      </c>
      <c r="Q6" s="13" t="s">
        <v>30</v>
      </c>
      <c r="R6" s="13" t="s">
        <v>31</v>
      </c>
      <c r="S6" s="13" t="s">
        <v>32</v>
      </c>
      <c r="T6" s="13" t="s">
        <v>33</v>
      </c>
      <c r="U6" s="13" t="s">
        <v>34</v>
      </c>
      <c r="V6" s="13" t="s">
        <v>35</v>
      </c>
      <c r="W6" s="13" t="s">
        <v>36</v>
      </c>
      <c r="X6" s="13" t="s">
        <v>37</v>
      </c>
      <c r="Y6" s="13" t="s">
        <v>38</v>
      </c>
      <c r="AA6" s="13" t="s">
        <v>39</v>
      </c>
      <c r="AB6" s="13" t="s">
        <v>40</v>
      </c>
      <c r="AC6" s="13" t="s">
        <v>41</v>
      </c>
      <c r="AD6" s="13" t="s">
        <v>42</v>
      </c>
      <c r="AF6" s="13" t="s">
        <v>43</v>
      </c>
      <c r="AG6" s="13" t="s">
        <v>44</v>
      </c>
      <c r="AH6" s="13" t="s">
        <v>45</v>
      </c>
      <c r="AI6" s="13" t="s">
        <v>46</v>
      </c>
      <c r="AJ6" s="13" t="s">
        <v>47</v>
      </c>
      <c r="AK6" s="13" t="s">
        <v>48</v>
      </c>
      <c r="AL6" s="13" t="s">
        <v>49</v>
      </c>
      <c r="AM6" s="13" t="s">
        <v>50</v>
      </c>
      <c r="AN6" s="13" t="s">
        <v>51</v>
      </c>
      <c r="AO6" s="13" t="s">
        <v>52</v>
      </c>
      <c r="AP6" s="13" t="s">
        <v>53</v>
      </c>
      <c r="AQ6" s="13" t="s">
        <v>54</v>
      </c>
      <c r="AR6" s="13" t="s">
        <v>55</v>
      </c>
      <c r="AS6" s="13" t="s">
        <v>56</v>
      </c>
      <c r="AT6" s="13" t="s">
        <v>57</v>
      </c>
      <c r="AU6" s="13" t="s">
        <v>58</v>
      </c>
      <c r="AV6" s="13" t="s">
        <v>59</v>
      </c>
      <c r="AW6" s="13" t="s">
        <v>60</v>
      </c>
      <c r="AX6" s="13" t="s">
        <v>61</v>
      </c>
    </row>
    <row r="7" ht="30" customHeight="1">
      <c r="B7" s="11" t="s">
        <v>23</v>
      </c>
      <c r="C7" s="11" t="n">
        <v>2053</v>
      </c>
      <c r="D7" s="11" t="n">
        <v>282</v>
      </c>
      <c r="E7" s="11" t="n">
        <v>347</v>
      </c>
      <c r="F7" s="11" t="n">
        <v>347</v>
      </c>
      <c r="G7" s="11" t="n">
        <v>347</v>
      </c>
      <c r="H7" s="11" t="n">
        <v>295</v>
      </c>
      <c r="I7" s="11" t="n">
        <v>435</v>
      </c>
      <c r="J7" s="11"/>
      <c r="K7" s="11" t="n">
        <v>1018</v>
      </c>
      <c r="L7" s="11" t="n">
        <v>1034</v>
      </c>
      <c r="M7" s="11"/>
      <c r="N7" s="11" t="n">
        <v>284</v>
      </c>
      <c r="O7" s="11" t="n">
        <v>278</v>
      </c>
      <c r="P7" s="11" t="n">
        <v>169</v>
      </c>
      <c r="Q7" s="11" t="n">
        <v>188</v>
      </c>
      <c r="R7" s="11" t="n">
        <v>160</v>
      </c>
      <c r="S7" s="11" t="n">
        <v>187</v>
      </c>
      <c r="T7" s="11" t="n">
        <v>166</v>
      </c>
      <c r="U7" s="11" t="n">
        <v>87</v>
      </c>
      <c r="V7" s="11" t="n">
        <v>211</v>
      </c>
      <c r="W7" s="11" t="n">
        <v>174</v>
      </c>
      <c r="X7" s="11" t="n">
        <v>98</v>
      </c>
      <c r="Y7" s="11" t="n">
        <v>51</v>
      </c>
      <c r="Z7" s="11"/>
      <c r="AA7" s="11" t="n">
        <v>570</v>
      </c>
      <c r="AB7" s="11" t="n">
        <v>547</v>
      </c>
      <c r="AC7" s="11" t="n">
        <v>406</v>
      </c>
      <c r="AD7" s="11" t="n">
        <v>517</v>
      </c>
      <c r="AE7" s="11"/>
      <c r="AF7" s="11" t="n">
        <v>148</v>
      </c>
      <c r="AG7" s="11" t="n">
        <v>872</v>
      </c>
      <c r="AH7" s="11" t="n">
        <v>132</v>
      </c>
      <c r="AI7" s="11" t="n">
        <v>108</v>
      </c>
      <c r="AJ7" s="11" t="n">
        <v>65</v>
      </c>
      <c r="AK7" s="11" t="n">
        <v>65</v>
      </c>
      <c r="AL7" s="11" t="n">
        <v>139</v>
      </c>
      <c r="AM7" s="11" t="n">
        <v>2</v>
      </c>
      <c r="AN7" s="11" t="n">
        <v>139</v>
      </c>
      <c r="AO7" s="11" t="n">
        <v>159</v>
      </c>
      <c r="AP7" s="11" t="n">
        <v>39</v>
      </c>
      <c r="AQ7" s="11" t="n">
        <v>148</v>
      </c>
      <c r="AR7" s="11" t="n">
        <v>10</v>
      </c>
      <c r="AS7" s="11" t="n">
        <v>10</v>
      </c>
      <c r="AT7" s="11" t="n">
        <v>3</v>
      </c>
      <c r="AU7" s="11" t="n">
        <v>2</v>
      </c>
      <c r="AV7" s="11" t="n">
        <v>5</v>
      </c>
      <c r="AW7" s="11" t="n">
        <v>3</v>
      </c>
      <c r="AX7" s="11" t="n">
        <v>4</v>
      </c>
    </row>
    <row r="8" ht="30" customHeight="1">
      <c r="B8" s="12" t="s">
        <v>24</v>
      </c>
      <c r="C8" s="12" t="n">
        <v>2053</v>
      </c>
      <c r="D8" s="12" t="n">
        <v>284</v>
      </c>
      <c r="E8" s="12" t="n">
        <v>350</v>
      </c>
      <c r="F8" s="12" t="n">
        <v>349</v>
      </c>
      <c r="G8" s="12" t="n">
        <v>350</v>
      </c>
      <c r="H8" s="12" t="n">
        <v>289</v>
      </c>
      <c r="I8" s="12" t="n">
        <v>431</v>
      </c>
      <c r="J8" s="12"/>
      <c r="K8" s="12" t="n">
        <v>1013</v>
      </c>
      <c r="L8" s="12" t="n">
        <v>1039</v>
      </c>
      <c r="M8" s="12"/>
      <c r="N8" s="12" t="n">
        <v>287</v>
      </c>
      <c r="O8" s="12" t="n">
        <v>267</v>
      </c>
      <c r="P8" s="12" t="n">
        <v>164</v>
      </c>
      <c r="Q8" s="12" t="n">
        <v>185</v>
      </c>
      <c r="R8" s="12" t="n">
        <v>144</v>
      </c>
      <c r="S8" s="12" t="n">
        <v>185</v>
      </c>
      <c r="T8" s="12" t="n">
        <v>164</v>
      </c>
      <c r="U8" s="12" t="n">
        <v>82</v>
      </c>
      <c r="V8" s="12" t="n">
        <v>226</v>
      </c>
      <c r="W8" s="12" t="n">
        <v>185</v>
      </c>
      <c r="X8" s="12" t="n">
        <v>103</v>
      </c>
      <c r="Y8" s="12" t="n">
        <v>61</v>
      </c>
      <c r="Z8" s="12"/>
      <c r="AA8" s="12" t="n">
        <v>551</v>
      </c>
      <c r="AB8" s="12" t="n">
        <v>530</v>
      </c>
      <c r="AC8" s="12" t="n">
        <v>449</v>
      </c>
      <c r="AD8" s="12" t="n">
        <v>510</v>
      </c>
      <c r="AE8" s="12"/>
      <c r="AF8" s="12" t="n">
        <v>150</v>
      </c>
      <c r="AG8" s="12" t="n">
        <v>866</v>
      </c>
      <c r="AH8" s="12" t="n">
        <v>133</v>
      </c>
      <c r="AI8" s="12" t="n">
        <v>107</v>
      </c>
      <c r="AJ8" s="12" t="n">
        <v>66</v>
      </c>
      <c r="AK8" s="12" t="n">
        <v>64</v>
      </c>
      <c r="AL8" s="12" t="n">
        <v>140</v>
      </c>
      <c r="AM8" s="12" t="n">
        <v>2</v>
      </c>
      <c r="AN8" s="12" t="n">
        <v>140</v>
      </c>
      <c r="AO8" s="12" t="n">
        <v>160</v>
      </c>
      <c r="AP8" s="12" t="n">
        <v>39</v>
      </c>
      <c r="AQ8" s="12" t="n">
        <v>149</v>
      </c>
      <c r="AR8" s="12" t="n">
        <v>10</v>
      </c>
      <c r="AS8" s="12" t="n">
        <v>11</v>
      </c>
      <c r="AT8" s="12" t="n">
        <v>3</v>
      </c>
      <c r="AU8" s="12" t="n">
        <v>2</v>
      </c>
      <c r="AV8" s="12" t="n">
        <v>5</v>
      </c>
      <c r="AW8" s="12" t="n">
        <v>3</v>
      </c>
      <c r="AX8" s="12" t="n">
        <v>3</v>
      </c>
    </row>
    <row r="9">
      <c r="B9" s="20" t="s">
        <v>187</v>
      </c>
      <c r="C9" s="19" t="n">
        <v>0.0305862571751958</v>
      </c>
      <c r="D9" s="19" t="n">
        <v>0.0357764356484827</v>
      </c>
      <c r="E9" s="19" t="n">
        <v>0.0545492133124885</v>
      </c>
      <c r="F9" s="19" t="n">
        <v>0.0435787043074056</v>
      </c>
      <c r="G9" s="19" t="n">
        <v>0.0296001157475967</v>
      </c>
      <c r="H9" s="19" t="n">
        <v>0.0133146592178524</v>
      </c>
      <c r="I9" s="19" t="n">
        <v>0.00955335854359017</v>
      </c>
      <c r="J9" s="19"/>
      <c r="K9" s="19" t="n">
        <v>0.0333933915233001</v>
      </c>
      <c r="L9" s="19" t="n">
        <v>0.0278786771621057</v>
      </c>
      <c r="M9" s="19"/>
      <c r="N9" s="19" t="n">
        <v>0.0599405283994401</v>
      </c>
      <c r="O9" s="19" t="n">
        <v>0.0131730599214181</v>
      </c>
      <c r="P9" s="19" t="n">
        <v>0.0282822352476261</v>
      </c>
      <c r="Q9" s="19" t="n">
        <v>0.0272618297118005</v>
      </c>
      <c r="R9" s="19" t="n">
        <v>0.0368895763105318</v>
      </c>
      <c r="S9" s="19" t="n">
        <v>0.0231388505588623</v>
      </c>
      <c r="T9" s="19" t="n">
        <v>0.0458983765003288</v>
      </c>
      <c r="U9" s="19" t="n">
        <v>0.0257636208306024</v>
      </c>
      <c r="V9" s="19" t="n">
        <v>0.0371879556469049</v>
      </c>
      <c r="W9" s="19" t="n">
        <v>0</v>
      </c>
      <c r="X9" s="19" t="n">
        <v>0.0101856036139488</v>
      </c>
      <c r="Y9" s="19" t="n">
        <v>0.0607178444089783</v>
      </c>
      <c r="Z9" s="19"/>
      <c r="AA9" s="19" t="n">
        <v>0.037782153881175</v>
      </c>
      <c r="AB9" s="19" t="n">
        <v>0.0181359947233025</v>
      </c>
      <c r="AC9" s="19" t="n">
        <v>0.0384897106317564</v>
      </c>
      <c r="AD9" s="19" t="n">
        <v>0.0274933338957153</v>
      </c>
      <c r="AE9" s="19"/>
      <c r="AF9" s="19" t="n">
        <v>0.0617715097389874</v>
      </c>
      <c r="AG9" s="19" t="n">
        <v>0.00564026717280029</v>
      </c>
      <c r="AH9" s="19" t="n">
        <v>0.0446118963724621</v>
      </c>
      <c r="AI9" s="19" t="n">
        <v>0.0902211040264998</v>
      </c>
      <c r="AJ9" s="19" t="n">
        <v>0.0318391533550767</v>
      </c>
      <c r="AK9" s="19" t="n">
        <v>0.0509322246740128</v>
      </c>
      <c r="AL9" s="19" t="n">
        <v>0.0544560539996133</v>
      </c>
      <c r="AM9" s="19" t="n">
        <v>0</v>
      </c>
      <c r="AN9" s="19" t="n">
        <v>0.0760803989123767</v>
      </c>
      <c r="AO9" s="19" t="n">
        <v>0.0139469893353643</v>
      </c>
      <c r="AP9" s="19" t="n">
        <v>0.0271053266936632</v>
      </c>
      <c r="AQ9" s="19" t="n">
        <v>0.0285406487977107</v>
      </c>
      <c r="AR9" s="19" t="n">
        <v>0</v>
      </c>
      <c r="AS9" s="19" t="n">
        <v>0.0957280519601972</v>
      </c>
      <c r="AT9" s="19" t="n">
        <v>0</v>
      </c>
      <c r="AU9" s="19" t="n">
        <v>0</v>
      </c>
      <c r="AV9" s="19" t="n">
        <v>0</v>
      </c>
      <c r="AW9" s="19" t="n">
        <v>0</v>
      </c>
      <c r="AX9" s="19" t="n">
        <v>0.242293032388405</v>
      </c>
    </row>
    <row r="10">
      <c r="B10" s="20" t="s">
        <v>188</v>
      </c>
      <c r="C10" s="19" t="n">
        <v>0.0736328308219</v>
      </c>
      <c r="D10" s="19" t="n">
        <v>0.0738778195451644</v>
      </c>
      <c r="E10" s="19" t="n">
        <v>0.153898410272372</v>
      </c>
      <c r="F10" s="19" t="n">
        <v>0.11396171569656</v>
      </c>
      <c r="G10" s="19" t="n">
        <v>0.0731295879516197</v>
      </c>
      <c r="H10" s="19" t="n">
        <v>0.0134340773509884</v>
      </c>
      <c r="I10" s="19" t="n">
        <v>0.0163658218204967</v>
      </c>
      <c r="J10" s="19"/>
      <c r="K10" s="19" t="n">
        <v>0.0983979918470086</v>
      </c>
      <c r="L10" s="19" t="n">
        <v>0.049557037732408</v>
      </c>
      <c r="M10" s="19"/>
      <c r="N10" s="19" t="n">
        <v>0.144461550260671</v>
      </c>
      <c r="O10" s="19" t="n">
        <v>0.0353293190961611</v>
      </c>
      <c r="P10" s="19" t="n">
        <v>0.0654501703841595</v>
      </c>
      <c r="Q10" s="19" t="n">
        <v>0.0522788727290511</v>
      </c>
      <c r="R10" s="19" t="n">
        <v>0.0513345878670906</v>
      </c>
      <c r="S10" s="19" t="n">
        <v>0.0771982286174569</v>
      </c>
      <c r="T10" s="19" t="n">
        <v>0.0599991783774693</v>
      </c>
      <c r="U10" s="19" t="n">
        <v>0.0469232033575436</v>
      </c>
      <c r="V10" s="19" t="n">
        <v>0.0776567633042972</v>
      </c>
      <c r="W10" s="19" t="n">
        <v>0.0794195585596408</v>
      </c>
      <c r="X10" s="19" t="n">
        <v>0.0613169000019812</v>
      </c>
      <c r="Y10" s="19" t="n">
        <v>0.0975012106140006</v>
      </c>
      <c r="Z10" s="19"/>
      <c r="AA10" s="19" t="n">
        <v>0.10645793766062</v>
      </c>
      <c r="AB10" s="19" t="n">
        <v>0.0511875568163725</v>
      </c>
      <c r="AC10" s="19" t="n">
        <v>0.0720214767077438</v>
      </c>
      <c r="AD10" s="19" t="n">
        <v>0.0647898624939311</v>
      </c>
      <c r="AE10" s="19"/>
      <c r="AF10" s="19" t="n">
        <v>0.133726318604027</v>
      </c>
      <c r="AG10" s="19" t="n">
        <v>0.0230864823037281</v>
      </c>
      <c r="AH10" s="19" t="n">
        <v>0.0821286532994994</v>
      </c>
      <c r="AI10" s="19" t="n">
        <v>0.234626186973249</v>
      </c>
      <c r="AJ10" s="19" t="n">
        <v>0.100984470676282</v>
      </c>
      <c r="AK10" s="19" t="n">
        <v>0.107710780063432</v>
      </c>
      <c r="AL10" s="19" t="n">
        <v>0.110489502259975</v>
      </c>
      <c r="AM10" s="19" t="n">
        <v>0</v>
      </c>
      <c r="AN10" s="19" t="n">
        <v>0.143197963186699</v>
      </c>
      <c r="AO10" s="19" t="n">
        <v>0.0800394269778624</v>
      </c>
      <c r="AP10" s="19" t="n">
        <v>0.0808281452458501</v>
      </c>
      <c r="AQ10" s="19" t="n">
        <v>0.0254189914038401</v>
      </c>
      <c r="AR10" s="19" t="n">
        <v>0</v>
      </c>
      <c r="AS10" s="19" t="n">
        <v>0</v>
      </c>
      <c r="AT10" s="19" t="n">
        <v>0</v>
      </c>
      <c r="AU10" s="19" t="n">
        <v>0.495619982425437</v>
      </c>
      <c r="AV10" s="19" t="n">
        <v>0.583057795492095</v>
      </c>
      <c r="AW10" s="19" t="n">
        <v>0.381473957467181</v>
      </c>
      <c r="AX10" s="19" t="n">
        <v>0.259244151683178</v>
      </c>
    </row>
    <row r="11">
      <c r="B11" s="20" t="s">
        <v>189</v>
      </c>
      <c r="C11" s="19" t="n">
        <v>0.131600535613244</v>
      </c>
      <c r="D11" s="19" t="n">
        <v>0.178955621595996</v>
      </c>
      <c r="E11" s="19" t="n">
        <v>0.231117318637263</v>
      </c>
      <c r="F11" s="19" t="n">
        <v>0.126209367034436</v>
      </c>
      <c r="G11" s="19" t="n">
        <v>0.127130502374881</v>
      </c>
      <c r="H11" s="19" t="n">
        <v>0.0701979791816223</v>
      </c>
      <c r="I11" s="19" t="n">
        <v>0.0686979313000954</v>
      </c>
      <c r="J11" s="19"/>
      <c r="K11" s="19" t="n">
        <v>0.140236405119331</v>
      </c>
      <c r="L11" s="19" t="n">
        <v>0.123307047833825</v>
      </c>
      <c r="M11" s="19"/>
      <c r="N11" s="19" t="n">
        <v>0.18291929161376</v>
      </c>
      <c r="O11" s="19" t="n">
        <v>0.100812939915901</v>
      </c>
      <c r="P11" s="19" t="n">
        <v>0.0741987202952741</v>
      </c>
      <c r="Q11" s="19" t="n">
        <v>0.153996850441303</v>
      </c>
      <c r="R11" s="19" t="n">
        <v>0.154291939259497</v>
      </c>
      <c r="S11" s="19" t="n">
        <v>0.132681748421143</v>
      </c>
      <c r="T11" s="19" t="n">
        <v>0.106900229895409</v>
      </c>
      <c r="U11" s="19" t="n">
        <v>0.162786658126866</v>
      </c>
      <c r="V11" s="19" t="n">
        <v>0.152194569552359</v>
      </c>
      <c r="W11" s="19" t="n">
        <v>0.092265872321836</v>
      </c>
      <c r="X11" s="19" t="n">
        <v>0.0915283980549909</v>
      </c>
      <c r="Y11" s="19" t="n">
        <v>0.189583208311942</v>
      </c>
      <c r="Z11" s="19"/>
      <c r="AA11" s="19" t="n">
        <v>0.161945695617116</v>
      </c>
      <c r="AB11" s="19" t="n">
        <v>0.102671149331411</v>
      </c>
      <c r="AC11" s="19" t="n">
        <v>0.142149827046684</v>
      </c>
      <c r="AD11" s="19" t="n">
        <v>0.120986276909423</v>
      </c>
      <c r="AE11" s="19"/>
      <c r="AF11" s="19" t="n">
        <v>0.248538764677674</v>
      </c>
      <c r="AG11" s="19" t="n">
        <v>0.0711168615715268</v>
      </c>
      <c r="AH11" s="19" t="n">
        <v>0.0671513390584059</v>
      </c>
      <c r="AI11" s="19" t="n">
        <v>0.234742224386636</v>
      </c>
      <c r="AJ11" s="19" t="n">
        <v>0.16126903672908</v>
      </c>
      <c r="AK11" s="19" t="n">
        <v>0.25218629101141</v>
      </c>
      <c r="AL11" s="19" t="n">
        <v>0.157566418488511</v>
      </c>
      <c r="AM11" s="19" t="n">
        <v>0</v>
      </c>
      <c r="AN11" s="19" t="n">
        <v>0.182981857955864</v>
      </c>
      <c r="AO11" s="19" t="n">
        <v>0.190004331726279</v>
      </c>
      <c r="AP11" s="19" t="n">
        <v>0.241551696520144</v>
      </c>
      <c r="AQ11" s="19" t="n">
        <v>0.0995983186988751</v>
      </c>
      <c r="AR11" s="19" t="n">
        <v>0.093885666242706</v>
      </c>
      <c r="AS11" s="19" t="n">
        <v>0.289576375085231</v>
      </c>
      <c r="AT11" s="19" t="n">
        <v>0</v>
      </c>
      <c r="AU11" s="19" t="n">
        <v>0.504380017574563</v>
      </c>
      <c r="AV11" s="19" t="n">
        <v>0.197100656412845</v>
      </c>
      <c r="AW11" s="19" t="n">
        <v>0.618526042532819</v>
      </c>
      <c r="AX11" s="19" t="n">
        <v>0</v>
      </c>
    </row>
    <row r="12">
      <c r="B12" s="20" t="s">
        <v>190</v>
      </c>
      <c r="C12" s="19" t="n">
        <v>0.160386433480547</v>
      </c>
      <c r="D12" s="19" t="n">
        <v>0.197382588775641</v>
      </c>
      <c r="E12" s="19" t="n">
        <v>0.18455183744786</v>
      </c>
      <c r="F12" s="19" t="n">
        <v>0.161123461216397</v>
      </c>
      <c r="G12" s="19" t="n">
        <v>0.181975829909074</v>
      </c>
      <c r="H12" s="19" t="n">
        <v>0.150545992117791</v>
      </c>
      <c r="I12" s="19" t="n">
        <v>0.104826317851645</v>
      </c>
      <c r="J12" s="19"/>
      <c r="K12" s="19" t="n">
        <v>0.184911229938253</v>
      </c>
      <c r="L12" s="19" t="n">
        <v>0.136628535439861</v>
      </c>
      <c r="M12" s="19"/>
      <c r="N12" s="19" t="n">
        <v>0.159232580535803</v>
      </c>
      <c r="O12" s="19" t="n">
        <v>0.164771671116512</v>
      </c>
      <c r="P12" s="19" t="n">
        <v>0.156219006692581</v>
      </c>
      <c r="Q12" s="19" t="n">
        <v>0.18572264309866</v>
      </c>
      <c r="R12" s="19" t="n">
        <v>0.195090973125037</v>
      </c>
      <c r="S12" s="19" t="n">
        <v>0.138569150984442</v>
      </c>
      <c r="T12" s="19" t="n">
        <v>0.156045616044776</v>
      </c>
      <c r="U12" s="19" t="n">
        <v>0.1911575340101</v>
      </c>
      <c r="V12" s="19" t="n">
        <v>0.127597583513425</v>
      </c>
      <c r="W12" s="19" t="n">
        <v>0.174707267404554</v>
      </c>
      <c r="X12" s="19" t="n">
        <v>0.119832274617122</v>
      </c>
      <c r="Y12" s="19" t="n">
        <v>0.182076934563362</v>
      </c>
      <c r="Z12" s="19"/>
      <c r="AA12" s="19" t="n">
        <v>0.175782179123445</v>
      </c>
      <c r="AB12" s="19" t="n">
        <v>0.144721660348601</v>
      </c>
      <c r="AC12" s="19" t="n">
        <v>0.194123062917014</v>
      </c>
      <c r="AD12" s="19" t="n">
        <v>0.134418886282445</v>
      </c>
      <c r="AE12" s="19"/>
      <c r="AF12" s="19" t="n">
        <v>0.246465037277319</v>
      </c>
      <c r="AG12" s="19" t="n">
        <v>0.113830850480496</v>
      </c>
      <c r="AH12" s="19" t="n">
        <v>0.187810404883625</v>
      </c>
      <c r="AI12" s="19" t="n">
        <v>0.2252730046359</v>
      </c>
      <c r="AJ12" s="19" t="n">
        <v>0.168525163158116</v>
      </c>
      <c r="AK12" s="19" t="n">
        <v>0.264280188829068</v>
      </c>
      <c r="AL12" s="19" t="n">
        <v>0.199417155425884</v>
      </c>
      <c r="AM12" s="19" t="n">
        <v>0</v>
      </c>
      <c r="AN12" s="19" t="n">
        <v>0.167672993134448</v>
      </c>
      <c r="AO12" s="19" t="n">
        <v>0.136988592415512</v>
      </c>
      <c r="AP12" s="19" t="n">
        <v>0.171241159776826</v>
      </c>
      <c r="AQ12" s="19" t="n">
        <v>0.206899799842233</v>
      </c>
      <c r="AR12" s="19" t="n">
        <v>0.193420104217876</v>
      </c>
      <c r="AS12" s="19" t="n">
        <v>0.102765527420802</v>
      </c>
      <c r="AT12" s="19" t="n">
        <v>0.610897407931974</v>
      </c>
      <c r="AU12" s="19" t="n">
        <v>0</v>
      </c>
      <c r="AV12" s="19" t="n">
        <v>0</v>
      </c>
      <c r="AW12" s="19" t="n">
        <v>0</v>
      </c>
      <c r="AX12" s="19" t="n">
        <v>0.277914084528257</v>
      </c>
    </row>
    <row r="13">
      <c r="B13" s="20" t="s">
        <v>191</v>
      </c>
      <c r="C13" s="19" t="n">
        <v>0.135174723776595</v>
      </c>
      <c r="D13" s="19" t="n">
        <v>0.143798882561085</v>
      </c>
      <c r="E13" s="19" t="n">
        <v>0.120366951699543</v>
      </c>
      <c r="F13" s="19" t="n">
        <v>0.143543094546767</v>
      </c>
      <c r="G13" s="19" t="n">
        <v>0.111087023476577</v>
      </c>
      <c r="H13" s="19" t="n">
        <v>0.151271689901066</v>
      </c>
      <c r="I13" s="19" t="n">
        <v>0.143511225461835</v>
      </c>
      <c r="J13" s="19"/>
      <c r="K13" s="19" t="n">
        <v>0.144894394094631</v>
      </c>
      <c r="L13" s="19" t="n">
        <v>0.12582794280633</v>
      </c>
      <c r="M13" s="19"/>
      <c r="N13" s="19" t="n">
        <v>0.13179325998091</v>
      </c>
      <c r="O13" s="19" t="n">
        <v>0.170172301000957</v>
      </c>
      <c r="P13" s="19" t="n">
        <v>0.124898860269656</v>
      </c>
      <c r="Q13" s="19" t="n">
        <v>0.127899927597719</v>
      </c>
      <c r="R13" s="19" t="n">
        <v>0.132456392585452</v>
      </c>
      <c r="S13" s="19" t="n">
        <v>0.160984590500825</v>
      </c>
      <c r="T13" s="19" t="n">
        <v>0.129057145614549</v>
      </c>
      <c r="U13" s="19" t="n">
        <v>0.0779415921815109</v>
      </c>
      <c r="V13" s="19" t="n">
        <v>0.1443847438178</v>
      </c>
      <c r="W13" s="19" t="n">
        <v>0.122428053991959</v>
      </c>
      <c r="X13" s="19" t="n">
        <v>0.132005607039515</v>
      </c>
      <c r="Y13" s="19" t="n">
        <v>0.078998371012887</v>
      </c>
      <c r="Z13" s="19"/>
      <c r="AA13" s="19" t="n">
        <v>0.122718862938869</v>
      </c>
      <c r="AB13" s="19" t="n">
        <v>0.163702539293163</v>
      </c>
      <c r="AC13" s="19" t="n">
        <v>0.154239902905989</v>
      </c>
      <c r="AD13" s="19" t="n">
        <v>0.103734487560407</v>
      </c>
      <c r="AE13" s="19"/>
      <c r="AF13" s="19" t="n">
        <v>0.11077233613752</v>
      </c>
      <c r="AG13" s="19" t="n">
        <v>0.154751654652609</v>
      </c>
      <c r="AH13" s="19" t="n">
        <v>0.127402990381441</v>
      </c>
      <c r="AI13" s="19" t="n">
        <v>0.0294941686048008</v>
      </c>
      <c r="AJ13" s="19" t="n">
        <v>0.170578893200581</v>
      </c>
      <c r="AK13" s="19" t="n">
        <v>0.0630016595277702</v>
      </c>
      <c r="AL13" s="19" t="n">
        <v>0.181499192871845</v>
      </c>
      <c r="AM13" s="19" t="n">
        <v>0</v>
      </c>
      <c r="AN13" s="19" t="n">
        <v>0.144483870267618</v>
      </c>
      <c r="AO13" s="19" t="n">
        <v>0.136621708126962</v>
      </c>
      <c r="AP13" s="19" t="n">
        <v>0.124068200899279</v>
      </c>
      <c r="AQ13" s="19" t="n">
        <v>0.0994213959404199</v>
      </c>
      <c r="AR13" s="19" t="n">
        <v>0.104566768874257</v>
      </c>
      <c r="AS13" s="19" t="n">
        <v>0.217621145529529</v>
      </c>
      <c r="AT13" s="19" t="n">
        <v>0</v>
      </c>
      <c r="AU13" s="19" t="n">
        <v>0</v>
      </c>
      <c r="AV13" s="19" t="n">
        <v>0.21984154809506</v>
      </c>
      <c r="AW13" s="19" t="n">
        <v>0</v>
      </c>
      <c r="AX13" s="19" t="n">
        <v>0</v>
      </c>
    </row>
    <row r="14">
      <c r="B14" s="20" t="s">
        <v>192</v>
      </c>
      <c r="C14" s="19" t="n">
        <v>0.0877284560590043</v>
      </c>
      <c r="D14" s="19" t="n">
        <v>0.058936606946219</v>
      </c>
      <c r="E14" s="19" t="n">
        <v>0.0699843183163793</v>
      </c>
      <c r="F14" s="19" t="n">
        <v>0.0922850718633609</v>
      </c>
      <c r="G14" s="19" t="n">
        <v>0.0957448302514543</v>
      </c>
      <c r="H14" s="19" t="n">
        <v>0.11948108000098</v>
      </c>
      <c r="I14" s="19" t="n">
        <v>0.0896319442716224</v>
      </c>
      <c r="J14" s="19"/>
      <c r="K14" s="19" t="n">
        <v>0.105262225596029</v>
      </c>
      <c r="L14" s="19" t="n">
        <v>0.0707170349296277</v>
      </c>
      <c r="M14" s="19"/>
      <c r="N14" s="19" t="n">
        <v>0.0745750135146561</v>
      </c>
      <c r="O14" s="19" t="n">
        <v>0.116528695643761</v>
      </c>
      <c r="P14" s="19" t="n">
        <v>0.0941546311353735</v>
      </c>
      <c r="Q14" s="19" t="n">
        <v>0.0533067150977873</v>
      </c>
      <c r="R14" s="19" t="n">
        <v>0.0951050757361006</v>
      </c>
      <c r="S14" s="19" t="n">
        <v>0.063278247104969</v>
      </c>
      <c r="T14" s="19" t="n">
        <v>0.103824273438363</v>
      </c>
      <c r="U14" s="19" t="n">
        <v>0.0447963208466687</v>
      </c>
      <c r="V14" s="19" t="n">
        <v>0.0772273144200493</v>
      </c>
      <c r="W14" s="19" t="n">
        <v>0.113129936971747</v>
      </c>
      <c r="X14" s="19" t="n">
        <v>0.113074467416844</v>
      </c>
      <c r="Y14" s="19" t="n">
        <v>0.100930376366835</v>
      </c>
      <c r="Z14" s="19"/>
      <c r="AA14" s="19" t="n">
        <v>0.0731956036908398</v>
      </c>
      <c r="AB14" s="19" t="n">
        <v>0.0917855344675802</v>
      </c>
      <c r="AC14" s="19" t="n">
        <v>0.0934110321902688</v>
      </c>
      <c r="AD14" s="19" t="n">
        <v>0.0964467763416371</v>
      </c>
      <c r="AE14" s="19"/>
      <c r="AF14" s="19" t="n">
        <v>0.0319611092844685</v>
      </c>
      <c r="AG14" s="19" t="n">
        <v>0.0997878865969523</v>
      </c>
      <c r="AH14" s="19" t="n">
        <v>0.0802180242593876</v>
      </c>
      <c r="AI14" s="19" t="n">
        <v>0.0824052035144921</v>
      </c>
      <c r="AJ14" s="19" t="n">
        <v>0.0432886437524212</v>
      </c>
      <c r="AK14" s="19" t="n">
        <v>0.0992365100571844</v>
      </c>
      <c r="AL14" s="19" t="n">
        <v>0.0798406586716765</v>
      </c>
      <c r="AM14" s="19" t="n">
        <v>0</v>
      </c>
      <c r="AN14" s="19" t="n">
        <v>0.0827839895615638</v>
      </c>
      <c r="AO14" s="19" t="n">
        <v>0.0701980145473384</v>
      </c>
      <c r="AP14" s="19" t="n">
        <v>0.130954324029236</v>
      </c>
      <c r="AQ14" s="19" t="n">
        <v>0.122054897159918</v>
      </c>
      <c r="AR14" s="19" t="n">
        <v>0.104221929479858</v>
      </c>
      <c r="AS14" s="19" t="n">
        <v>0.111537085003805</v>
      </c>
      <c r="AT14" s="19" t="n">
        <v>0</v>
      </c>
      <c r="AU14" s="19" t="n">
        <v>0</v>
      </c>
      <c r="AV14" s="19" t="n">
        <v>0</v>
      </c>
      <c r="AW14" s="19" t="n">
        <v>0</v>
      </c>
      <c r="AX14" s="19" t="n">
        <v>0.22054873140016</v>
      </c>
    </row>
    <row r="15">
      <c r="B15" s="20" t="s">
        <v>193</v>
      </c>
      <c r="C15" s="19" t="n">
        <v>0.0783384641076762</v>
      </c>
      <c r="D15" s="19" t="n">
        <v>0.0522666106648471</v>
      </c>
      <c r="E15" s="19" t="n">
        <v>0.0558964670399728</v>
      </c>
      <c r="F15" s="19" t="n">
        <v>0.0547755960733374</v>
      </c>
      <c r="G15" s="19" t="n">
        <v>0.0919875461494167</v>
      </c>
      <c r="H15" s="19" t="n">
        <v>0.10312633090524</v>
      </c>
      <c r="I15" s="19" t="n">
        <v>0.105140034924421</v>
      </c>
      <c r="J15" s="19"/>
      <c r="K15" s="19" t="n">
        <v>0.0797805282350813</v>
      </c>
      <c r="L15" s="19" t="n">
        <v>0.0760449649833168</v>
      </c>
      <c r="M15" s="19"/>
      <c r="N15" s="19" t="n">
        <v>0.0510885281443233</v>
      </c>
      <c r="O15" s="19" t="n">
        <v>0.104135931576362</v>
      </c>
      <c r="P15" s="19" t="n">
        <v>0.0750581275098441</v>
      </c>
      <c r="Q15" s="19" t="n">
        <v>0.0514566194905541</v>
      </c>
      <c r="R15" s="19" t="n">
        <v>0.0686154345466802</v>
      </c>
      <c r="S15" s="19" t="n">
        <v>0.0687695170891011</v>
      </c>
      <c r="T15" s="19" t="n">
        <v>0.095605210857218</v>
      </c>
      <c r="U15" s="19" t="n">
        <v>0.0449626869262945</v>
      </c>
      <c r="V15" s="19" t="n">
        <v>0.0937414051727264</v>
      </c>
      <c r="W15" s="19" t="n">
        <v>0.0926734397517355</v>
      </c>
      <c r="X15" s="19" t="n">
        <v>0.123216503530114</v>
      </c>
      <c r="Y15" s="19" t="n">
        <v>0.0580831383701619</v>
      </c>
      <c r="Z15" s="19"/>
      <c r="AA15" s="19" t="n">
        <v>0.0683069378256674</v>
      </c>
      <c r="AB15" s="19" t="n">
        <v>0.0841542578165096</v>
      </c>
      <c r="AC15" s="19" t="n">
        <v>0.0690953729202448</v>
      </c>
      <c r="AD15" s="19" t="n">
        <v>0.0893436372181072</v>
      </c>
      <c r="AE15" s="19"/>
      <c r="AF15" s="19" t="n">
        <v>0.0557407386977764</v>
      </c>
      <c r="AG15" s="19" t="n">
        <v>0.108797809131707</v>
      </c>
      <c r="AH15" s="19" t="n">
        <v>0.0893473093951331</v>
      </c>
      <c r="AI15" s="19" t="n">
        <v>0.0475880110001496</v>
      </c>
      <c r="AJ15" s="19" t="n">
        <v>0.0496131536840394</v>
      </c>
      <c r="AK15" s="19" t="n">
        <v>0.0288032055573897</v>
      </c>
      <c r="AL15" s="19" t="n">
        <v>0.0449747335719645</v>
      </c>
      <c r="AM15" s="19" t="n">
        <v>0.465554238906898</v>
      </c>
      <c r="AN15" s="19" t="n">
        <v>0.0437144233671519</v>
      </c>
      <c r="AO15" s="19" t="n">
        <v>0.0550902907994629</v>
      </c>
      <c r="AP15" s="19" t="n">
        <v>0.0452978603482411</v>
      </c>
      <c r="AQ15" s="19" t="n">
        <v>0.0609513344272064</v>
      </c>
      <c r="AR15" s="19" t="n">
        <v>0.226075874483179</v>
      </c>
      <c r="AS15" s="19" t="n">
        <v>0.0877207170025964</v>
      </c>
      <c r="AT15" s="19" t="n">
        <v>0</v>
      </c>
      <c r="AU15" s="19" t="n">
        <v>0</v>
      </c>
      <c r="AV15" s="19" t="n">
        <v>0</v>
      </c>
      <c r="AW15" s="19" t="n">
        <v>0</v>
      </c>
      <c r="AX15" s="19" t="n">
        <v>0</v>
      </c>
    </row>
    <row r="16">
      <c r="B16" s="20" t="s">
        <v>77</v>
      </c>
      <c r="C16" s="21" t="n">
        <v>0.302552298965838</v>
      </c>
      <c r="D16" s="21" t="n">
        <v>0.259005434262565</v>
      </c>
      <c r="E16" s="21" t="n">
        <v>0.12963548327412</v>
      </c>
      <c r="F16" s="21" t="n">
        <v>0.264522989261736</v>
      </c>
      <c r="G16" s="21" t="n">
        <v>0.289344564139381</v>
      </c>
      <c r="H16" s="21" t="n">
        <v>0.378628191324461</v>
      </c>
      <c r="I16" s="21" t="n">
        <v>0.462273365826294</v>
      </c>
      <c r="J16" s="21"/>
      <c r="K16" s="21" t="n">
        <v>0.213123833646366</v>
      </c>
      <c r="L16" s="21" t="n">
        <v>0.390038759112526</v>
      </c>
      <c r="M16" s="21"/>
      <c r="N16" s="21" t="n">
        <v>0.195989247550436</v>
      </c>
      <c r="O16" s="21" t="n">
        <v>0.295076081728928</v>
      </c>
      <c r="P16" s="21" t="n">
        <v>0.381738248465486</v>
      </c>
      <c r="Q16" s="21" t="n">
        <v>0.348076541833125</v>
      </c>
      <c r="R16" s="21" t="n">
        <v>0.26621602056961</v>
      </c>
      <c r="S16" s="21" t="n">
        <v>0.335379666723202</v>
      </c>
      <c r="T16" s="21" t="n">
        <v>0.302669969271886</v>
      </c>
      <c r="U16" s="21" t="n">
        <v>0.405668383720413</v>
      </c>
      <c r="V16" s="21" t="n">
        <v>0.290009664572438</v>
      </c>
      <c r="W16" s="21" t="n">
        <v>0.325375870998528</v>
      </c>
      <c r="X16" s="21" t="n">
        <v>0.348840245725485</v>
      </c>
      <c r="Y16" s="21" t="n">
        <v>0.232108916351832</v>
      </c>
      <c r="Z16" s="21"/>
      <c r="AA16" s="21" t="n">
        <v>0.253810629262268</v>
      </c>
      <c r="AB16" s="21" t="n">
        <v>0.34364130720306</v>
      </c>
      <c r="AC16" s="21" t="n">
        <v>0.236469614680299</v>
      </c>
      <c r="AD16" s="21" t="n">
        <v>0.362786739298335</v>
      </c>
      <c r="AE16" s="21"/>
      <c r="AF16" s="21" t="n">
        <v>0.111024185582227</v>
      </c>
      <c r="AG16" s="21" t="n">
        <v>0.42298818809018</v>
      </c>
      <c r="AH16" s="21" t="n">
        <v>0.321329382350047</v>
      </c>
      <c r="AI16" s="21" t="n">
        <v>0.0556500968582721</v>
      </c>
      <c r="AJ16" s="21" t="n">
        <v>0.273901485444404</v>
      </c>
      <c r="AK16" s="21" t="n">
        <v>0.133849140279733</v>
      </c>
      <c r="AL16" s="21" t="n">
        <v>0.171756284710531</v>
      </c>
      <c r="AM16" s="21" t="n">
        <v>0.534445761093102</v>
      </c>
      <c r="AN16" s="21" t="n">
        <v>0.159084503614279</v>
      </c>
      <c r="AO16" s="21" t="n">
        <v>0.31711064607122</v>
      </c>
      <c r="AP16" s="21" t="n">
        <v>0.178953286486761</v>
      </c>
      <c r="AQ16" s="21" t="n">
        <v>0.357114613729797</v>
      </c>
      <c r="AR16" s="21" t="n">
        <v>0.277829656702124</v>
      </c>
      <c r="AS16" s="21" t="n">
        <v>0.0950510979978406</v>
      </c>
      <c r="AT16" s="21" t="n">
        <v>0.389102592068026</v>
      </c>
      <c r="AU16" s="21" t="n">
        <v>0</v>
      </c>
      <c r="AV16" s="21" t="n">
        <v>0</v>
      </c>
      <c r="AW16" s="21" t="n">
        <v>0</v>
      </c>
      <c r="AX16" s="21" t="n">
        <v>0</v>
      </c>
    </row>
    <row r="17">
      <c r="B17" s="18"/>
    </row>
    <row r="18">
      <c r="B18" t="s">
        <v>80</v>
      </c>
    </row>
    <row r="19">
      <c r="B19" t="s">
        <v>81</v>
      </c>
    </row>
    <row r="21">
      <c r="B21" s="9" t="str">
        <f>=HYPERLINK("#'Contents'!A1", "Return to Contents")</f>
      </c>
    </row>
  </sheetData>
  <mergeCells count="6">
    <mergeCell ref="D5:I5"/>
    <mergeCell ref="K5:L5"/>
    <mergeCell ref="N5:Y5"/>
    <mergeCell ref="AA5:AD5"/>
    <mergeCell ref="AF5:AX5"/>
    <mergeCell ref="D2:AU2"/>
  </mergeCells>
  <pageMargins left="0.7" right="0.7" top="0.75" bottom="0.75" header="0.3" footer="0.3"/>
  <pageSetup paperSize="9" orientation="portrait" horizontalDpi="300" verticalDpi="300" r:id="rId2"/>
  <drawing r:id="rId1"/>
</worksheet>
</file>

<file path=xl/worksheets/sheet4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10.71" hidden="0" customWidth="1"/>
    <col min="8" max="8" width="10.71" hidden="0" customWidth="1"/>
    <col min="9" max="9" width="10.71" hidden="0" customWidth="1"/>
    <col min="10" max="10" width="2.2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10.71" hidden="0" customWidth="1"/>
    <col min="19" max="19" width="10.71" hidden="0" customWidth="1"/>
    <col min="20" max="20" width="10.71" hidden="0" customWidth="1"/>
    <col min="21" max="21" width="10.71" hidden="0" customWidth="1"/>
    <col min="22" max="22" width="10.71" hidden="0" customWidth="1"/>
    <col min="23" max="23" width="10.71" hidden="0" customWidth="1"/>
    <col min="24" max="24" width="10.71" hidden="0" customWidth="1"/>
    <col min="25" max="25" width="10.71" hidden="0" customWidth="1"/>
    <col min="26" max="26" width="2.2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10.71" hidden="0" customWidth="1"/>
    <col min="34" max="34" width="10.71" hidden="0" customWidth="1"/>
    <col min="35" max="35" width="10.7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10.71" hidden="0" customWidth="1"/>
    <col min="44" max="44" width="10.71" hidden="0" customWidth="1"/>
    <col min="45" max="45" width="10.71" hidden="0" customWidth="1"/>
    <col min="46" max="46" width="10.71" hidden="0" customWidth="1"/>
    <col min="47" max="47" width="10.71" hidden="0" customWidth="1"/>
    <col min="48" max="48" width="10.71" hidden="0" customWidth="1"/>
    <col min="49" max="49" width="10.71" hidden="0" customWidth="1"/>
    <col min="50" max="50" width="10.71" hidden="0" customWidth="1"/>
    <col min="51" max="51" width="2.21" hidden="0" customWidth="1"/>
  </cols>
  <sheetData>
    <row r="2" ht="40" customHeight="1">
      <c r="D2" s="16" t="s">
        <v>202</v>
      </c>
    </row>
    <row r="5" ht="30" customHeight="1">
      <c r="B5" s="17"/>
      <c r="C5" s="17"/>
      <c r="D5" s="17" t="s">
        <v>62</v>
      </c>
      <c r="E5" s="17"/>
      <c r="F5" s="17"/>
      <c r="G5" s="17"/>
      <c r="H5" s="17"/>
      <c r="I5" s="17"/>
      <c r="J5" s="17"/>
      <c r="K5" s="17" t="s">
        <v>63</v>
      </c>
      <c r="L5" s="17"/>
      <c r="M5" s="17"/>
      <c r="N5" s="17" t="s">
        <v>64</v>
      </c>
      <c r="O5" s="17"/>
      <c r="P5" s="17"/>
      <c r="Q5" s="17"/>
      <c r="R5" s="17"/>
      <c r="S5" s="17"/>
      <c r="T5" s="17"/>
      <c r="U5" s="17"/>
      <c r="V5" s="17"/>
      <c r="W5" s="17"/>
      <c r="X5" s="17"/>
      <c r="Y5" s="17"/>
      <c r="Z5" s="17"/>
      <c r="AA5" s="17" t="s">
        <v>65</v>
      </c>
      <c r="AB5" s="17"/>
      <c r="AC5" s="17"/>
      <c r="AD5" s="17"/>
      <c r="AE5" s="17"/>
      <c r="AF5" s="17" t="s">
        <v>66</v>
      </c>
      <c r="AG5" s="17"/>
      <c r="AH5" s="17"/>
      <c r="AI5" s="17"/>
      <c r="AJ5" s="17"/>
      <c r="AK5" s="17"/>
      <c r="AL5" s="17"/>
      <c r="AM5" s="17"/>
      <c r="AN5" s="17"/>
      <c r="AO5" s="17"/>
      <c r="AP5" s="17"/>
      <c r="AQ5" s="17"/>
      <c r="AR5" s="17"/>
      <c r="AS5" s="17"/>
      <c r="AT5" s="17"/>
      <c r="AU5" s="17"/>
      <c r="AV5" s="17"/>
      <c r="AW5" s="17"/>
      <c r="AX5" s="17"/>
    </row>
    <row r="6">
      <c r="B6" t="s">
        <v>15</v>
      </c>
      <c r="C6" s="10" t="s">
        <v>16</v>
      </c>
      <c r="D6" s="13" t="s">
        <v>17</v>
      </c>
      <c r="E6" s="13" t="s">
        <v>18</v>
      </c>
      <c r="F6" s="13" t="s">
        <v>19</v>
      </c>
      <c r="G6" s="13" t="s">
        <v>20</v>
      </c>
      <c r="H6" s="13" t="s">
        <v>21</v>
      </c>
      <c r="I6" s="13" t="s">
        <v>22</v>
      </c>
      <c r="K6" s="13" t="s">
        <v>25</v>
      </c>
      <c r="L6" s="13" t="s">
        <v>26</v>
      </c>
      <c r="N6" s="13" t="s">
        <v>27</v>
      </c>
      <c r="O6" s="13" t="s">
        <v>28</v>
      </c>
      <c r="P6" s="13" t="s">
        <v>29</v>
      </c>
      <c r="Q6" s="13" t="s">
        <v>30</v>
      </c>
      <c r="R6" s="13" t="s">
        <v>31</v>
      </c>
      <c r="S6" s="13" t="s">
        <v>32</v>
      </c>
      <c r="T6" s="13" t="s">
        <v>33</v>
      </c>
      <c r="U6" s="13" t="s">
        <v>34</v>
      </c>
      <c r="V6" s="13" t="s">
        <v>35</v>
      </c>
      <c r="W6" s="13" t="s">
        <v>36</v>
      </c>
      <c r="X6" s="13" t="s">
        <v>37</v>
      </c>
      <c r="Y6" s="13" t="s">
        <v>38</v>
      </c>
      <c r="AA6" s="13" t="s">
        <v>39</v>
      </c>
      <c r="AB6" s="13" t="s">
        <v>40</v>
      </c>
      <c r="AC6" s="13" t="s">
        <v>41</v>
      </c>
      <c r="AD6" s="13" t="s">
        <v>42</v>
      </c>
      <c r="AF6" s="13" t="s">
        <v>43</v>
      </c>
      <c r="AG6" s="13" t="s">
        <v>44</v>
      </c>
      <c r="AH6" s="13" t="s">
        <v>45</v>
      </c>
      <c r="AI6" s="13" t="s">
        <v>46</v>
      </c>
      <c r="AJ6" s="13" t="s">
        <v>47</v>
      </c>
      <c r="AK6" s="13" t="s">
        <v>48</v>
      </c>
      <c r="AL6" s="13" t="s">
        <v>49</v>
      </c>
      <c r="AM6" s="13" t="s">
        <v>50</v>
      </c>
      <c r="AN6" s="13" t="s">
        <v>51</v>
      </c>
      <c r="AO6" s="13" t="s">
        <v>52</v>
      </c>
      <c r="AP6" s="13" t="s">
        <v>53</v>
      </c>
      <c r="AQ6" s="13" t="s">
        <v>54</v>
      </c>
      <c r="AR6" s="13" t="s">
        <v>55</v>
      </c>
      <c r="AS6" s="13" t="s">
        <v>56</v>
      </c>
      <c r="AT6" s="13" t="s">
        <v>57</v>
      </c>
      <c r="AU6" s="13" t="s">
        <v>58</v>
      </c>
      <c r="AV6" s="13" t="s">
        <v>59</v>
      </c>
      <c r="AW6" s="13" t="s">
        <v>60</v>
      </c>
      <c r="AX6" s="13" t="s">
        <v>61</v>
      </c>
    </row>
    <row r="7" ht="30" customHeight="1">
      <c r="B7" s="11" t="s">
        <v>23</v>
      </c>
      <c r="C7" s="11" t="n">
        <v>2053</v>
      </c>
      <c r="D7" s="11" t="n">
        <v>282</v>
      </c>
      <c r="E7" s="11" t="n">
        <v>347</v>
      </c>
      <c r="F7" s="11" t="n">
        <v>347</v>
      </c>
      <c r="G7" s="11" t="n">
        <v>347</v>
      </c>
      <c r="H7" s="11" t="n">
        <v>295</v>
      </c>
      <c r="I7" s="11" t="n">
        <v>435</v>
      </c>
      <c r="J7" s="11"/>
      <c r="K7" s="11" t="n">
        <v>1018</v>
      </c>
      <c r="L7" s="11" t="n">
        <v>1034</v>
      </c>
      <c r="M7" s="11"/>
      <c r="N7" s="11" t="n">
        <v>284</v>
      </c>
      <c r="O7" s="11" t="n">
        <v>278</v>
      </c>
      <c r="P7" s="11" t="n">
        <v>169</v>
      </c>
      <c r="Q7" s="11" t="n">
        <v>188</v>
      </c>
      <c r="R7" s="11" t="n">
        <v>160</v>
      </c>
      <c r="S7" s="11" t="n">
        <v>187</v>
      </c>
      <c r="T7" s="11" t="n">
        <v>166</v>
      </c>
      <c r="U7" s="11" t="n">
        <v>87</v>
      </c>
      <c r="V7" s="11" t="n">
        <v>211</v>
      </c>
      <c r="W7" s="11" t="n">
        <v>174</v>
      </c>
      <c r="X7" s="11" t="n">
        <v>98</v>
      </c>
      <c r="Y7" s="11" t="n">
        <v>51</v>
      </c>
      <c r="Z7" s="11"/>
      <c r="AA7" s="11" t="n">
        <v>570</v>
      </c>
      <c r="AB7" s="11" t="n">
        <v>547</v>
      </c>
      <c r="AC7" s="11" t="n">
        <v>406</v>
      </c>
      <c r="AD7" s="11" t="n">
        <v>517</v>
      </c>
      <c r="AE7" s="11"/>
      <c r="AF7" s="11" t="n">
        <v>148</v>
      </c>
      <c r="AG7" s="11" t="n">
        <v>872</v>
      </c>
      <c r="AH7" s="11" t="n">
        <v>132</v>
      </c>
      <c r="AI7" s="11" t="n">
        <v>108</v>
      </c>
      <c r="AJ7" s="11" t="n">
        <v>65</v>
      </c>
      <c r="AK7" s="11" t="n">
        <v>65</v>
      </c>
      <c r="AL7" s="11" t="n">
        <v>139</v>
      </c>
      <c r="AM7" s="11" t="n">
        <v>2</v>
      </c>
      <c r="AN7" s="11" t="n">
        <v>139</v>
      </c>
      <c r="AO7" s="11" t="n">
        <v>159</v>
      </c>
      <c r="AP7" s="11" t="n">
        <v>39</v>
      </c>
      <c r="AQ7" s="11" t="n">
        <v>148</v>
      </c>
      <c r="AR7" s="11" t="n">
        <v>10</v>
      </c>
      <c r="AS7" s="11" t="n">
        <v>10</v>
      </c>
      <c r="AT7" s="11" t="n">
        <v>3</v>
      </c>
      <c r="AU7" s="11" t="n">
        <v>2</v>
      </c>
      <c r="AV7" s="11" t="n">
        <v>5</v>
      </c>
      <c r="AW7" s="11" t="n">
        <v>3</v>
      </c>
      <c r="AX7" s="11" t="n">
        <v>4</v>
      </c>
    </row>
    <row r="8" ht="30" customHeight="1">
      <c r="B8" s="12" t="s">
        <v>24</v>
      </c>
      <c r="C8" s="12" t="n">
        <v>2053</v>
      </c>
      <c r="D8" s="12" t="n">
        <v>284</v>
      </c>
      <c r="E8" s="12" t="n">
        <v>350</v>
      </c>
      <c r="F8" s="12" t="n">
        <v>349</v>
      </c>
      <c r="G8" s="12" t="n">
        <v>350</v>
      </c>
      <c r="H8" s="12" t="n">
        <v>289</v>
      </c>
      <c r="I8" s="12" t="n">
        <v>431</v>
      </c>
      <c r="J8" s="12"/>
      <c r="K8" s="12" t="n">
        <v>1013</v>
      </c>
      <c r="L8" s="12" t="n">
        <v>1039</v>
      </c>
      <c r="M8" s="12"/>
      <c r="N8" s="12" t="n">
        <v>287</v>
      </c>
      <c r="O8" s="12" t="n">
        <v>267</v>
      </c>
      <c r="P8" s="12" t="n">
        <v>164</v>
      </c>
      <c r="Q8" s="12" t="n">
        <v>185</v>
      </c>
      <c r="R8" s="12" t="n">
        <v>144</v>
      </c>
      <c r="S8" s="12" t="n">
        <v>185</v>
      </c>
      <c r="T8" s="12" t="n">
        <v>164</v>
      </c>
      <c r="U8" s="12" t="n">
        <v>82</v>
      </c>
      <c r="V8" s="12" t="n">
        <v>226</v>
      </c>
      <c r="W8" s="12" t="n">
        <v>185</v>
      </c>
      <c r="X8" s="12" t="n">
        <v>103</v>
      </c>
      <c r="Y8" s="12" t="n">
        <v>61</v>
      </c>
      <c r="Z8" s="12"/>
      <c r="AA8" s="12" t="n">
        <v>551</v>
      </c>
      <c r="AB8" s="12" t="n">
        <v>530</v>
      </c>
      <c r="AC8" s="12" t="n">
        <v>449</v>
      </c>
      <c r="AD8" s="12" t="n">
        <v>510</v>
      </c>
      <c r="AE8" s="12"/>
      <c r="AF8" s="12" t="n">
        <v>150</v>
      </c>
      <c r="AG8" s="12" t="n">
        <v>866</v>
      </c>
      <c r="AH8" s="12" t="n">
        <v>133</v>
      </c>
      <c r="AI8" s="12" t="n">
        <v>107</v>
      </c>
      <c r="AJ8" s="12" t="n">
        <v>66</v>
      </c>
      <c r="AK8" s="12" t="n">
        <v>64</v>
      </c>
      <c r="AL8" s="12" t="n">
        <v>140</v>
      </c>
      <c r="AM8" s="12" t="n">
        <v>2</v>
      </c>
      <c r="AN8" s="12" t="n">
        <v>140</v>
      </c>
      <c r="AO8" s="12" t="n">
        <v>160</v>
      </c>
      <c r="AP8" s="12" t="n">
        <v>39</v>
      </c>
      <c r="AQ8" s="12" t="n">
        <v>149</v>
      </c>
      <c r="AR8" s="12" t="n">
        <v>10</v>
      </c>
      <c r="AS8" s="12" t="n">
        <v>11</v>
      </c>
      <c r="AT8" s="12" t="n">
        <v>3</v>
      </c>
      <c r="AU8" s="12" t="n">
        <v>2</v>
      </c>
      <c r="AV8" s="12" t="n">
        <v>5</v>
      </c>
      <c r="AW8" s="12" t="n">
        <v>3</v>
      </c>
      <c r="AX8" s="12" t="n">
        <v>3</v>
      </c>
    </row>
    <row r="9">
      <c r="B9" s="20" t="s">
        <v>187</v>
      </c>
      <c r="C9" s="19" t="n">
        <v>0.0596787115473588</v>
      </c>
      <c r="D9" s="19" t="n">
        <v>0.0693257400463434</v>
      </c>
      <c r="E9" s="19" t="n">
        <v>0.0894032008104005</v>
      </c>
      <c r="F9" s="19" t="n">
        <v>0.0695302400544925</v>
      </c>
      <c r="G9" s="19" t="n">
        <v>0.0459712811276449</v>
      </c>
      <c r="H9" s="19" t="n">
        <v>0.0405277977363163</v>
      </c>
      <c r="I9" s="19" t="n">
        <v>0.0451637428187804</v>
      </c>
      <c r="J9" s="19"/>
      <c r="K9" s="19" t="n">
        <v>0.0712969387184992</v>
      </c>
      <c r="L9" s="19" t="n">
        <v>0.0484080935130517</v>
      </c>
      <c r="M9" s="19"/>
      <c r="N9" s="19" t="n">
        <v>0.115828519141911</v>
      </c>
      <c r="O9" s="19" t="n">
        <v>0.0244482005042092</v>
      </c>
      <c r="P9" s="19" t="n">
        <v>0.0543463622751169</v>
      </c>
      <c r="Q9" s="19" t="n">
        <v>0.0741436321395426</v>
      </c>
      <c r="R9" s="19" t="n">
        <v>0.0536640824246027</v>
      </c>
      <c r="S9" s="19" t="n">
        <v>0.0524156148311586</v>
      </c>
      <c r="T9" s="19" t="n">
        <v>0.0418298466595522</v>
      </c>
      <c r="U9" s="19" t="n">
        <v>0.0334555284052174</v>
      </c>
      <c r="V9" s="19" t="n">
        <v>0.0553440032357188</v>
      </c>
      <c r="W9" s="19" t="n">
        <v>0.0506778269569198</v>
      </c>
      <c r="X9" s="19" t="n">
        <v>0.0601185750139415</v>
      </c>
      <c r="Y9" s="19" t="n">
        <v>0.0822307832098368</v>
      </c>
      <c r="Z9" s="19"/>
      <c r="AA9" s="19" t="n">
        <v>0.0796630229676264</v>
      </c>
      <c r="AB9" s="19" t="n">
        <v>0.0454320647652076</v>
      </c>
      <c r="AC9" s="19" t="n">
        <v>0.0572141130191802</v>
      </c>
      <c r="AD9" s="19" t="n">
        <v>0.0545056401020934</v>
      </c>
      <c r="AE9" s="19"/>
      <c r="AF9" s="19" t="n">
        <v>0.0987648829470548</v>
      </c>
      <c r="AG9" s="19" t="n">
        <v>0.0377138104573722</v>
      </c>
      <c r="AH9" s="19" t="n">
        <v>0.0569914799129874</v>
      </c>
      <c r="AI9" s="19" t="n">
        <v>0.135814539729619</v>
      </c>
      <c r="AJ9" s="19" t="n">
        <v>0.0621221082300655</v>
      </c>
      <c r="AK9" s="19" t="n">
        <v>0.047881770329737</v>
      </c>
      <c r="AL9" s="19" t="n">
        <v>0.102228265077994</v>
      </c>
      <c r="AM9" s="19" t="n">
        <v>0.465554238906898</v>
      </c>
      <c r="AN9" s="19" t="n">
        <v>0.0760007228725111</v>
      </c>
      <c r="AO9" s="19" t="n">
        <v>0.0535305799527266</v>
      </c>
      <c r="AP9" s="19" t="n">
        <v>0.0261263017127716</v>
      </c>
      <c r="AQ9" s="19" t="n">
        <v>0.0443442572966707</v>
      </c>
      <c r="AR9" s="19" t="n">
        <v>0</v>
      </c>
      <c r="AS9" s="19" t="n">
        <v>0.0957280519601972</v>
      </c>
      <c r="AT9" s="19" t="n">
        <v>0</v>
      </c>
      <c r="AU9" s="19" t="n">
        <v>0</v>
      </c>
      <c r="AV9" s="19" t="n">
        <v>0</v>
      </c>
      <c r="AW9" s="19" t="n">
        <v>0.323798654447605</v>
      </c>
      <c r="AX9" s="19" t="n">
        <v>0.479792883083338</v>
      </c>
    </row>
    <row r="10">
      <c r="B10" s="20" t="s">
        <v>188</v>
      </c>
      <c r="C10" s="19" t="n">
        <v>0.174282977447505</v>
      </c>
      <c r="D10" s="19" t="n">
        <v>0.114914697236266</v>
      </c>
      <c r="E10" s="19" t="n">
        <v>0.197220506372946</v>
      </c>
      <c r="F10" s="19" t="n">
        <v>0.138806269059184</v>
      </c>
      <c r="G10" s="19" t="n">
        <v>0.157326847187984</v>
      </c>
      <c r="H10" s="19" t="n">
        <v>0.185359072722087</v>
      </c>
      <c r="I10" s="19" t="n">
        <v>0.229872589489544</v>
      </c>
      <c r="J10" s="19"/>
      <c r="K10" s="19" t="n">
        <v>0.186409270082457</v>
      </c>
      <c r="L10" s="19" t="n">
        <v>0.162627332025213</v>
      </c>
      <c r="M10" s="19"/>
      <c r="N10" s="19" t="n">
        <v>0.180283042519842</v>
      </c>
      <c r="O10" s="19" t="n">
        <v>0.16606461135051</v>
      </c>
      <c r="P10" s="19" t="n">
        <v>0.227805819396807</v>
      </c>
      <c r="Q10" s="19" t="n">
        <v>0.158062110397933</v>
      </c>
      <c r="R10" s="19" t="n">
        <v>0.150793114452521</v>
      </c>
      <c r="S10" s="19" t="n">
        <v>0.123294838525069</v>
      </c>
      <c r="T10" s="19" t="n">
        <v>0.253950943384411</v>
      </c>
      <c r="U10" s="19" t="n">
        <v>0.138309154396927</v>
      </c>
      <c r="V10" s="19" t="n">
        <v>0.177371241580125</v>
      </c>
      <c r="W10" s="19" t="n">
        <v>0.221710308120597</v>
      </c>
      <c r="X10" s="19" t="n">
        <v>0.102298029737195</v>
      </c>
      <c r="Y10" s="19" t="n">
        <v>0.0978456152915935</v>
      </c>
      <c r="Z10" s="19"/>
      <c r="AA10" s="19" t="n">
        <v>0.214913474237863</v>
      </c>
      <c r="AB10" s="19" t="n">
        <v>0.169217337433702</v>
      </c>
      <c r="AC10" s="19" t="n">
        <v>0.167075487302143</v>
      </c>
      <c r="AD10" s="19" t="n">
        <v>0.140824716314949</v>
      </c>
      <c r="AE10" s="19"/>
      <c r="AF10" s="19" t="n">
        <v>0.144908200881988</v>
      </c>
      <c r="AG10" s="19" t="n">
        <v>0.19937977043796</v>
      </c>
      <c r="AH10" s="19" t="n">
        <v>0.121721902665626</v>
      </c>
      <c r="AI10" s="19" t="n">
        <v>0.257227053658339</v>
      </c>
      <c r="AJ10" s="19" t="n">
        <v>0.112333772979255</v>
      </c>
      <c r="AK10" s="19" t="n">
        <v>0.213940364658383</v>
      </c>
      <c r="AL10" s="19" t="n">
        <v>0.184934098288005</v>
      </c>
      <c r="AM10" s="19" t="n">
        <v>0</v>
      </c>
      <c r="AN10" s="19" t="n">
        <v>0.184145488698208</v>
      </c>
      <c r="AO10" s="19" t="n">
        <v>0.110429930999274</v>
      </c>
      <c r="AP10" s="19" t="n">
        <v>0.174362083034686</v>
      </c>
      <c r="AQ10" s="19" t="n">
        <v>0.0813097016935558</v>
      </c>
      <c r="AR10" s="19" t="n">
        <v>0.0944187737802553</v>
      </c>
      <c r="AS10" s="19" t="n">
        <v>0.409614006066798</v>
      </c>
      <c r="AT10" s="19" t="n">
        <v>0</v>
      </c>
      <c r="AU10" s="19" t="n">
        <v>0</v>
      </c>
      <c r="AV10" s="19" t="n">
        <v>0.583057795492095</v>
      </c>
      <c r="AW10" s="19" t="n">
        <v>0.381473957467181</v>
      </c>
      <c r="AX10" s="19" t="n">
        <v>0.242293032388405</v>
      </c>
    </row>
    <row r="11">
      <c r="B11" s="20" t="s">
        <v>189</v>
      </c>
      <c r="C11" s="19" t="n">
        <v>0.220146266136881</v>
      </c>
      <c r="D11" s="19" t="n">
        <v>0.2499956147784</v>
      </c>
      <c r="E11" s="19" t="n">
        <v>0.2273640250316</v>
      </c>
      <c r="F11" s="19" t="n">
        <v>0.193211892040326</v>
      </c>
      <c r="G11" s="19" t="n">
        <v>0.213691571851048</v>
      </c>
      <c r="H11" s="19" t="n">
        <v>0.162905947833826</v>
      </c>
      <c r="I11" s="19" t="n">
        <v>0.260049765290209</v>
      </c>
      <c r="J11" s="19"/>
      <c r="K11" s="19" t="n">
        <v>0.220384156101568</v>
      </c>
      <c r="L11" s="19" t="n">
        <v>0.220126291196554</v>
      </c>
      <c r="M11" s="19"/>
      <c r="N11" s="19" t="n">
        <v>0.199917863499053</v>
      </c>
      <c r="O11" s="19" t="n">
        <v>0.22014273747542</v>
      </c>
      <c r="P11" s="19" t="n">
        <v>0.231097879812056</v>
      </c>
      <c r="Q11" s="19" t="n">
        <v>0.26315140330556</v>
      </c>
      <c r="R11" s="19" t="n">
        <v>0.250383631627111</v>
      </c>
      <c r="S11" s="19" t="n">
        <v>0.19953966819485</v>
      </c>
      <c r="T11" s="19" t="n">
        <v>0.187797456926573</v>
      </c>
      <c r="U11" s="19" t="n">
        <v>0.324357394000113</v>
      </c>
      <c r="V11" s="19" t="n">
        <v>0.186993672245918</v>
      </c>
      <c r="W11" s="19" t="n">
        <v>0.175406789353429</v>
      </c>
      <c r="X11" s="19" t="n">
        <v>0.252845295920639</v>
      </c>
      <c r="Y11" s="19" t="n">
        <v>0.296789885849295</v>
      </c>
      <c r="Z11" s="19"/>
      <c r="AA11" s="19" t="n">
        <v>0.218430061152381</v>
      </c>
      <c r="AB11" s="19" t="n">
        <v>0.237084237398452</v>
      </c>
      <c r="AC11" s="19" t="n">
        <v>0.237708483083546</v>
      </c>
      <c r="AD11" s="19" t="n">
        <v>0.194548168545811</v>
      </c>
      <c r="AE11" s="19"/>
      <c r="AF11" s="19" t="n">
        <v>0.245418365488275</v>
      </c>
      <c r="AG11" s="19" t="n">
        <v>0.21619662815667</v>
      </c>
      <c r="AH11" s="19" t="n">
        <v>0.273919901794279</v>
      </c>
      <c r="AI11" s="19" t="n">
        <v>0.23003295980269</v>
      </c>
      <c r="AJ11" s="19" t="n">
        <v>0.266219314512889</v>
      </c>
      <c r="AK11" s="19" t="n">
        <v>0.300341249438702</v>
      </c>
      <c r="AL11" s="19" t="n">
        <v>0.194140739163783</v>
      </c>
      <c r="AM11" s="19" t="n">
        <v>0</v>
      </c>
      <c r="AN11" s="19" t="n">
        <v>0.180464991179441</v>
      </c>
      <c r="AO11" s="19" t="n">
        <v>0.223524516379141</v>
      </c>
      <c r="AP11" s="19" t="n">
        <v>0.339024678109347</v>
      </c>
      <c r="AQ11" s="19" t="n">
        <v>0.158366137109331</v>
      </c>
      <c r="AR11" s="19" t="n">
        <v>0.093885666242706</v>
      </c>
      <c r="AS11" s="19" t="n">
        <v>0.108831880209197</v>
      </c>
      <c r="AT11" s="19" t="n">
        <v>0</v>
      </c>
      <c r="AU11" s="19" t="n">
        <v>0.504380017574563</v>
      </c>
      <c r="AV11" s="19" t="n">
        <v>0.197100656412845</v>
      </c>
      <c r="AW11" s="19" t="n">
        <v>0.294727388085214</v>
      </c>
      <c r="AX11" s="19" t="n">
        <v>0</v>
      </c>
    </row>
    <row r="12">
      <c r="B12" s="20" t="s">
        <v>190</v>
      </c>
      <c r="C12" s="19" t="n">
        <v>0.225099191131399</v>
      </c>
      <c r="D12" s="19" t="n">
        <v>0.210590707629885</v>
      </c>
      <c r="E12" s="19" t="n">
        <v>0.195808860312919</v>
      </c>
      <c r="F12" s="19" t="n">
        <v>0.210117515120715</v>
      </c>
      <c r="G12" s="19" t="n">
        <v>0.245667207270304</v>
      </c>
      <c r="H12" s="19" t="n">
        <v>0.247935058842156</v>
      </c>
      <c r="I12" s="19" t="n">
        <v>0.238578751801912</v>
      </c>
      <c r="J12" s="19"/>
      <c r="K12" s="19" t="n">
        <v>0.212479641752939</v>
      </c>
      <c r="L12" s="19" t="n">
        <v>0.237620331564107</v>
      </c>
      <c r="M12" s="19"/>
      <c r="N12" s="19" t="n">
        <v>0.185052393421962</v>
      </c>
      <c r="O12" s="19" t="n">
        <v>0.247539695661636</v>
      </c>
      <c r="P12" s="19" t="n">
        <v>0.25904484065322</v>
      </c>
      <c r="Q12" s="19" t="n">
        <v>0.27334604687079</v>
      </c>
      <c r="R12" s="19" t="n">
        <v>0.233290166000169</v>
      </c>
      <c r="S12" s="19" t="n">
        <v>0.225444590286626</v>
      </c>
      <c r="T12" s="19" t="n">
        <v>0.212882526909346</v>
      </c>
      <c r="U12" s="19" t="n">
        <v>0.23632885913261</v>
      </c>
      <c r="V12" s="19" t="n">
        <v>0.214630358465886</v>
      </c>
      <c r="W12" s="19" t="n">
        <v>0.216398151141749</v>
      </c>
      <c r="X12" s="19" t="n">
        <v>0.225315207209343</v>
      </c>
      <c r="Y12" s="19" t="n">
        <v>0.13991638936473</v>
      </c>
      <c r="Z12" s="19"/>
      <c r="AA12" s="19" t="n">
        <v>0.230114084055352</v>
      </c>
      <c r="AB12" s="19" t="n">
        <v>0.238996861704833</v>
      </c>
      <c r="AC12" s="19" t="n">
        <v>0.220177436767379</v>
      </c>
      <c r="AD12" s="19" t="n">
        <v>0.211449916822978</v>
      </c>
      <c r="AE12" s="19"/>
      <c r="AF12" s="19" t="n">
        <v>0.231635803945504</v>
      </c>
      <c r="AG12" s="19" t="n">
        <v>0.245789511651966</v>
      </c>
      <c r="AH12" s="19" t="n">
        <v>0.208797195884358</v>
      </c>
      <c r="AI12" s="19" t="n">
        <v>0.155959881313258</v>
      </c>
      <c r="AJ12" s="19" t="n">
        <v>0.178691558682404</v>
      </c>
      <c r="AK12" s="19" t="n">
        <v>0.157383744755522</v>
      </c>
      <c r="AL12" s="19" t="n">
        <v>0.20426362670717</v>
      </c>
      <c r="AM12" s="19" t="n">
        <v>0.534445761093102</v>
      </c>
      <c r="AN12" s="19" t="n">
        <v>0.237960336119587</v>
      </c>
      <c r="AO12" s="19" t="n">
        <v>0.218144736468545</v>
      </c>
      <c r="AP12" s="19" t="n">
        <v>0.111610984305574</v>
      </c>
      <c r="AQ12" s="19" t="n">
        <v>0.263401513718378</v>
      </c>
      <c r="AR12" s="19" t="n">
        <v>0.391609440364</v>
      </c>
      <c r="AS12" s="19" t="n">
        <v>0.0777789944370755</v>
      </c>
      <c r="AT12" s="19" t="n">
        <v>0.389102592068026</v>
      </c>
      <c r="AU12" s="19" t="n">
        <v>0</v>
      </c>
      <c r="AV12" s="19" t="n">
        <v>0</v>
      </c>
      <c r="AW12" s="19" t="n">
        <v>0</v>
      </c>
      <c r="AX12" s="19" t="n">
        <v>0.277914084528257</v>
      </c>
    </row>
    <row r="13">
      <c r="B13" s="20" t="s">
        <v>191</v>
      </c>
      <c r="C13" s="19" t="n">
        <v>0.12452606112855</v>
      </c>
      <c r="D13" s="19" t="n">
        <v>0.117425561414761</v>
      </c>
      <c r="E13" s="19" t="n">
        <v>0.132824332962413</v>
      </c>
      <c r="F13" s="19" t="n">
        <v>0.13798389790394</v>
      </c>
      <c r="G13" s="19" t="n">
        <v>0.135045871528813</v>
      </c>
      <c r="H13" s="19" t="n">
        <v>0.118582999976731</v>
      </c>
      <c r="I13" s="19" t="n">
        <v>0.107004143861257</v>
      </c>
      <c r="J13" s="19"/>
      <c r="K13" s="19" t="n">
        <v>0.123891019224074</v>
      </c>
      <c r="L13" s="19" t="n">
        <v>0.12430226883527</v>
      </c>
      <c r="M13" s="19"/>
      <c r="N13" s="19" t="n">
        <v>0.120805276070093</v>
      </c>
      <c r="O13" s="19" t="n">
        <v>0.151925495317873</v>
      </c>
      <c r="P13" s="19" t="n">
        <v>0.0840595812958257</v>
      </c>
      <c r="Q13" s="19" t="n">
        <v>0.0985276364719657</v>
      </c>
      <c r="R13" s="19" t="n">
        <v>0.129933494964361</v>
      </c>
      <c r="S13" s="19" t="n">
        <v>0.171623436760638</v>
      </c>
      <c r="T13" s="19" t="n">
        <v>0.0726931693289916</v>
      </c>
      <c r="U13" s="19" t="n">
        <v>0.12282471724117</v>
      </c>
      <c r="V13" s="19" t="n">
        <v>0.129866887287552</v>
      </c>
      <c r="W13" s="19" t="n">
        <v>0.156947604067581</v>
      </c>
      <c r="X13" s="19" t="n">
        <v>0.0919208977388729</v>
      </c>
      <c r="Y13" s="19" t="n">
        <v>0.132737989442534</v>
      </c>
      <c r="Z13" s="19"/>
      <c r="AA13" s="19" t="n">
        <v>0.104387367184059</v>
      </c>
      <c r="AB13" s="19" t="n">
        <v>0.145791945776234</v>
      </c>
      <c r="AC13" s="19" t="n">
        <v>0.129567889022649</v>
      </c>
      <c r="AD13" s="19" t="n">
        <v>0.120811884042357</v>
      </c>
      <c r="AE13" s="19"/>
      <c r="AF13" s="19" t="n">
        <v>0.136767505145206</v>
      </c>
      <c r="AG13" s="19" t="n">
        <v>0.115899155410986</v>
      </c>
      <c r="AH13" s="19" t="n">
        <v>0.119162210057241</v>
      </c>
      <c r="AI13" s="19" t="n">
        <v>0.101367712104839</v>
      </c>
      <c r="AJ13" s="19" t="n">
        <v>0.103077435184394</v>
      </c>
      <c r="AK13" s="19" t="n">
        <v>0.140998965814373</v>
      </c>
      <c r="AL13" s="19" t="n">
        <v>0.116861539815799</v>
      </c>
      <c r="AM13" s="19" t="n">
        <v>0</v>
      </c>
      <c r="AN13" s="19" t="n">
        <v>0.13771910672635</v>
      </c>
      <c r="AO13" s="19" t="n">
        <v>0.155700663558538</v>
      </c>
      <c r="AP13" s="19" t="n">
        <v>0.0945807327221101</v>
      </c>
      <c r="AQ13" s="19" t="n">
        <v>0.159552839308095</v>
      </c>
      <c r="AR13" s="19" t="n">
        <v>0.204860508584871</v>
      </c>
      <c r="AS13" s="19" t="n">
        <v>0.108789265320331</v>
      </c>
      <c r="AT13" s="19" t="n">
        <v>0</v>
      </c>
      <c r="AU13" s="19" t="n">
        <v>0.495619982425437</v>
      </c>
      <c r="AV13" s="19" t="n">
        <v>0</v>
      </c>
      <c r="AW13" s="19" t="n">
        <v>0</v>
      </c>
      <c r="AX13" s="19" t="n">
        <v>0</v>
      </c>
    </row>
    <row r="14">
      <c r="B14" s="20" t="s">
        <v>192</v>
      </c>
      <c r="C14" s="19" t="n">
        <v>0.0544775093859515</v>
      </c>
      <c r="D14" s="19" t="n">
        <v>0.0245985392941814</v>
      </c>
      <c r="E14" s="19" t="n">
        <v>0.064266762221041</v>
      </c>
      <c r="F14" s="19" t="n">
        <v>0.0842452703131416</v>
      </c>
      <c r="G14" s="19" t="n">
        <v>0.0409752590043584</v>
      </c>
      <c r="H14" s="19" t="n">
        <v>0.0802191026264042</v>
      </c>
      <c r="I14" s="19" t="n">
        <v>0.0358138244390243</v>
      </c>
      <c r="J14" s="19"/>
      <c r="K14" s="19" t="n">
        <v>0.0684623201474061</v>
      </c>
      <c r="L14" s="19" t="n">
        <v>0.040894401100828</v>
      </c>
      <c r="M14" s="19"/>
      <c r="N14" s="19" t="n">
        <v>0.0597630301255952</v>
      </c>
      <c r="O14" s="19" t="n">
        <v>0.0496431282299797</v>
      </c>
      <c r="P14" s="19" t="n">
        <v>0.0180003439272453</v>
      </c>
      <c r="Q14" s="19" t="n">
        <v>0.0370419371895746</v>
      </c>
      <c r="R14" s="19" t="n">
        <v>0.057161600933004</v>
      </c>
      <c r="S14" s="19" t="n">
        <v>0.0635992001252327</v>
      </c>
      <c r="T14" s="19" t="n">
        <v>0.0769967060745446</v>
      </c>
      <c r="U14" s="19" t="n">
        <v>0.0787508701062932</v>
      </c>
      <c r="V14" s="19" t="n">
        <v>0.062029220522633</v>
      </c>
      <c r="W14" s="19" t="n">
        <v>0.0163801516302863</v>
      </c>
      <c r="X14" s="19" t="n">
        <v>0.0827098475206147</v>
      </c>
      <c r="Y14" s="19" t="n">
        <v>0.114408409695444</v>
      </c>
      <c r="Z14" s="19"/>
      <c r="AA14" s="19" t="n">
        <v>0.0387044309028428</v>
      </c>
      <c r="AB14" s="19" t="n">
        <v>0.0454657168809889</v>
      </c>
      <c r="AC14" s="19" t="n">
        <v>0.0475379791593643</v>
      </c>
      <c r="AD14" s="19" t="n">
        <v>0.0864702729497131</v>
      </c>
      <c r="AE14" s="19"/>
      <c r="AF14" s="19" t="n">
        <v>0.0810469929017796</v>
      </c>
      <c r="AG14" s="19" t="n">
        <v>0.0465484246489413</v>
      </c>
      <c r="AH14" s="19" t="n">
        <v>0.0669111373101878</v>
      </c>
      <c r="AI14" s="19" t="n">
        <v>0.0626929472256384</v>
      </c>
      <c r="AJ14" s="19" t="n">
        <v>0.0281923353019952</v>
      </c>
      <c r="AK14" s="19" t="n">
        <v>0.0782552399420228</v>
      </c>
      <c r="AL14" s="19" t="n">
        <v>0.0348594459271116</v>
      </c>
      <c r="AM14" s="19" t="n">
        <v>0</v>
      </c>
      <c r="AN14" s="19" t="n">
        <v>0.0603786790977211</v>
      </c>
      <c r="AO14" s="19" t="n">
        <v>0.0459021113508989</v>
      </c>
      <c r="AP14" s="19" t="n">
        <v>0.0247853631175268</v>
      </c>
      <c r="AQ14" s="19" t="n">
        <v>0.0756724568606129</v>
      </c>
      <c r="AR14" s="19" t="n">
        <v>0.215225611028168</v>
      </c>
      <c r="AS14" s="19" t="n">
        <v>0.0877207170025964</v>
      </c>
      <c r="AT14" s="19" t="n">
        <v>0.296096190633258</v>
      </c>
      <c r="AU14" s="19" t="n">
        <v>0</v>
      </c>
      <c r="AV14" s="19" t="n">
        <v>0</v>
      </c>
      <c r="AW14" s="19" t="n">
        <v>0</v>
      </c>
      <c r="AX14" s="19" t="n">
        <v>0</v>
      </c>
    </row>
    <row r="15">
      <c r="B15" s="20" t="s">
        <v>193</v>
      </c>
      <c r="C15" s="19" t="n">
        <v>0.053254204994529</v>
      </c>
      <c r="D15" s="19" t="n">
        <v>0.0511620354305492</v>
      </c>
      <c r="E15" s="19" t="n">
        <v>0.0407118295545369</v>
      </c>
      <c r="F15" s="19" t="n">
        <v>0.0594475293698141</v>
      </c>
      <c r="G15" s="19" t="n">
        <v>0.0752464954485838</v>
      </c>
      <c r="H15" s="19" t="n">
        <v>0.0687860630111386</v>
      </c>
      <c r="I15" s="19" t="n">
        <v>0.0315279057437752</v>
      </c>
      <c r="J15" s="19"/>
      <c r="K15" s="19" t="n">
        <v>0.0634212113891013</v>
      </c>
      <c r="L15" s="19" t="n">
        <v>0.0433923799063365</v>
      </c>
      <c r="M15" s="19"/>
      <c r="N15" s="19" t="n">
        <v>0.0529782829704787</v>
      </c>
      <c r="O15" s="19" t="n">
        <v>0.0463834785257125</v>
      </c>
      <c r="P15" s="19" t="n">
        <v>0.0593670886955211</v>
      </c>
      <c r="Q15" s="19" t="n">
        <v>0.0216085150961896</v>
      </c>
      <c r="R15" s="19" t="n">
        <v>0.0764093585962185</v>
      </c>
      <c r="S15" s="19" t="n">
        <v>0.0207977108788607</v>
      </c>
      <c r="T15" s="19" t="n">
        <v>0.0538924143730131</v>
      </c>
      <c r="U15" s="19" t="n">
        <v>0.0108143918540584</v>
      </c>
      <c r="V15" s="19" t="n">
        <v>0.0755746589916592</v>
      </c>
      <c r="W15" s="19" t="n">
        <v>0.0594393341343083</v>
      </c>
      <c r="X15" s="19" t="n">
        <v>0.102058292428224</v>
      </c>
      <c r="Y15" s="19" t="n">
        <v>0.0794124465440525</v>
      </c>
      <c r="Z15" s="19"/>
      <c r="AA15" s="19" t="n">
        <v>0.0565052710249071</v>
      </c>
      <c r="AB15" s="19" t="n">
        <v>0.0373978977396249</v>
      </c>
      <c r="AC15" s="19" t="n">
        <v>0.0641062221756</v>
      </c>
      <c r="AD15" s="19" t="n">
        <v>0.0558912567772629</v>
      </c>
      <c r="AE15" s="19"/>
      <c r="AF15" s="19" t="n">
        <v>0.0356971596205645</v>
      </c>
      <c r="AG15" s="19" t="n">
        <v>0.0533090249112275</v>
      </c>
      <c r="AH15" s="19" t="n">
        <v>0.0594319818452969</v>
      </c>
      <c r="AI15" s="19" t="n">
        <v>0.0199889258655956</v>
      </c>
      <c r="AJ15" s="19" t="n">
        <v>0.0329216377234396</v>
      </c>
      <c r="AK15" s="19" t="n">
        <v>0.0611986650612601</v>
      </c>
      <c r="AL15" s="19" t="n">
        <v>0.0726705236094498</v>
      </c>
      <c r="AM15" s="19" t="n">
        <v>0</v>
      </c>
      <c r="AN15" s="19" t="n">
        <v>0.0793198414252647</v>
      </c>
      <c r="AO15" s="19" t="n">
        <v>0.0317301983578058</v>
      </c>
      <c r="AP15" s="19" t="n">
        <v>0.0725175305068404</v>
      </c>
      <c r="AQ15" s="19" t="n">
        <v>0.0685542448627545</v>
      </c>
      <c r="AR15" s="19" t="n">
        <v>0</v>
      </c>
      <c r="AS15" s="19" t="n">
        <v>0.111537085003805</v>
      </c>
      <c r="AT15" s="19" t="n">
        <v>0</v>
      </c>
      <c r="AU15" s="19" t="n">
        <v>0</v>
      </c>
      <c r="AV15" s="19" t="n">
        <v>0.21984154809506</v>
      </c>
      <c r="AW15" s="19" t="n">
        <v>0</v>
      </c>
      <c r="AX15" s="19" t="n">
        <v>0</v>
      </c>
    </row>
    <row r="16">
      <c r="B16" s="20" t="s">
        <v>77</v>
      </c>
      <c r="C16" s="21" t="n">
        <v>0.0885350782278255</v>
      </c>
      <c r="D16" s="21" t="n">
        <v>0.161987104169614</v>
      </c>
      <c r="E16" s="21" t="n">
        <v>0.0524004827341438</v>
      </c>
      <c r="F16" s="21" t="n">
        <v>0.106657386138386</v>
      </c>
      <c r="G16" s="21" t="n">
        <v>0.0860754665812638</v>
      </c>
      <c r="H16" s="21" t="n">
        <v>0.0956839572513415</v>
      </c>
      <c r="I16" s="21" t="n">
        <v>0.051989276555498</v>
      </c>
      <c r="J16" s="21"/>
      <c r="K16" s="21" t="n">
        <v>0.0536554425839546</v>
      </c>
      <c r="L16" s="21" t="n">
        <v>0.12262890185864</v>
      </c>
      <c r="M16" s="21"/>
      <c r="N16" s="21" t="n">
        <v>0.0853715922510652</v>
      </c>
      <c r="O16" s="21" t="n">
        <v>0.0938526529346592</v>
      </c>
      <c r="P16" s="21" t="n">
        <v>0.0662780839442081</v>
      </c>
      <c r="Q16" s="21" t="n">
        <v>0.0741187185284437</v>
      </c>
      <c r="R16" s="21" t="n">
        <v>0.048364551002013</v>
      </c>
      <c r="S16" s="21" t="n">
        <v>0.143284940397565</v>
      </c>
      <c r="T16" s="21" t="n">
        <v>0.0999569363435685</v>
      </c>
      <c r="U16" s="21" t="n">
        <v>0.0551590848636113</v>
      </c>
      <c r="V16" s="21" t="n">
        <v>0.0981899576705074</v>
      </c>
      <c r="W16" s="21" t="n">
        <v>0.103039834595129</v>
      </c>
      <c r="X16" s="21" t="n">
        <v>0.0827338544311704</v>
      </c>
      <c r="Y16" s="21" t="n">
        <v>0.0566584806025138</v>
      </c>
      <c r="Z16" s="21"/>
      <c r="AA16" s="21" t="n">
        <v>0.0572822884749684</v>
      </c>
      <c r="AB16" s="21" t="n">
        <v>0.0806139383009573</v>
      </c>
      <c r="AC16" s="21" t="n">
        <v>0.0766123894701385</v>
      </c>
      <c r="AD16" s="21" t="n">
        <v>0.135498144444836</v>
      </c>
      <c r="AE16" s="21"/>
      <c r="AF16" s="21" t="n">
        <v>0.0257610890696274</v>
      </c>
      <c r="AG16" s="21" t="n">
        <v>0.085163674324877</v>
      </c>
      <c r="AH16" s="21" t="n">
        <v>0.0930641905300239</v>
      </c>
      <c r="AI16" s="21" t="n">
        <v>0.0369159803000213</v>
      </c>
      <c r="AJ16" s="21" t="n">
        <v>0.216441837385558</v>
      </c>
      <c r="AK16" s="21" t="n">
        <v>0</v>
      </c>
      <c r="AL16" s="21" t="n">
        <v>0.0900417614106874</v>
      </c>
      <c r="AM16" s="21" t="n">
        <v>0</v>
      </c>
      <c r="AN16" s="21" t="n">
        <v>0.0440108338809175</v>
      </c>
      <c r="AO16" s="21" t="n">
        <v>0.161037262933071</v>
      </c>
      <c r="AP16" s="21" t="n">
        <v>0.156992326491144</v>
      </c>
      <c r="AQ16" s="21" t="n">
        <v>0.148798849150601</v>
      </c>
      <c r="AR16" s="21" t="n">
        <v>0</v>
      </c>
      <c r="AS16" s="21" t="n">
        <v>0</v>
      </c>
      <c r="AT16" s="21" t="n">
        <v>0.314801217298716</v>
      </c>
      <c r="AU16" s="21" t="n">
        <v>0</v>
      </c>
      <c r="AV16" s="21" t="n">
        <v>0</v>
      </c>
      <c r="AW16" s="21" t="n">
        <v>0</v>
      </c>
      <c r="AX16" s="21" t="n">
        <v>0</v>
      </c>
    </row>
    <row r="17">
      <c r="B17" s="18"/>
    </row>
    <row r="18">
      <c r="B18" t="s">
        <v>80</v>
      </c>
    </row>
    <row r="19">
      <c r="B19" t="s">
        <v>81</v>
      </c>
    </row>
    <row r="21">
      <c r="B21" s="9" t="str">
        <f>=HYPERLINK("#'Contents'!A1", "Return to Contents")</f>
      </c>
    </row>
  </sheetData>
  <mergeCells count="6">
    <mergeCell ref="D5:I5"/>
    <mergeCell ref="K5:L5"/>
    <mergeCell ref="N5:Y5"/>
    <mergeCell ref="AA5:AD5"/>
    <mergeCell ref="AF5:AX5"/>
    <mergeCell ref="D2:AU2"/>
  </mergeCells>
  <pageMargins left="0.7" right="0.7" top="0.75" bottom="0.75" header="0.3" footer="0.3"/>
  <pageSetup paperSize="9" orientation="portrait" horizontalDpi="300" verticalDpi="300" r:id="rId2"/>
  <drawing r:id="rId1"/>
</worksheet>
</file>

<file path=xl/worksheets/sheet4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10.71" hidden="0" customWidth="1"/>
    <col min="8" max="8" width="10.71" hidden="0" customWidth="1"/>
    <col min="9" max="9" width="10.71" hidden="0" customWidth="1"/>
    <col min="10" max="10" width="2.2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10.71" hidden="0" customWidth="1"/>
    <col min="19" max="19" width="10.71" hidden="0" customWidth="1"/>
    <col min="20" max="20" width="10.71" hidden="0" customWidth="1"/>
    <col min="21" max="21" width="10.71" hidden="0" customWidth="1"/>
    <col min="22" max="22" width="10.71" hidden="0" customWidth="1"/>
    <col min="23" max="23" width="10.71" hidden="0" customWidth="1"/>
    <col min="24" max="24" width="10.71" hidden="0" customWidth="1"/>
    <col min="25" max="25" width="10.71" hidden="0" customWidth="1"/>
    <col min="26" max="26" width="2.2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10.71" hidden="0" customWidth="1"/>
    <col min="34" max="34" width="10.71" hidden="0" customWidth="1"/>
    <col min="35" max="35" width="10.7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10.71" hidden="0" customWidth="1"/>
    <col min="44" max="44" width="10.71" hidden="0" customWidth="1"/>
    <col min="45" max="45" width="10.71" hidden="0" customWidth="1"/>
    <col min="46" max="46" width="10.71" hidden="0" customWidth="1"/>
    <col min="47" max="47" width="10.71" hidden="0" customWidth="1"/>
    <col min="48" max="48" width="10.71" hidden="0" customWidth="1"/>
    <col min="49" max="49" width="10.71" hidden="0" customWidth="1"/>
    <col min="50" max="50" width="10.71" hidden="0" customWidth="1"/>
    <col min="51" max="51" width="2.21" hidden="0" customWidth="1"/>
  </cols>
  <sheetData>
    <row r="2" ht="40" customHeight="1">
      <c r="D2" s="16" t="s">
        <v>203</v>
      </c>
    </row>
    <row r="5" ht="30" customHeight="1">
      <c r="B5" s="17"/>
      <c r="C5" s="17"/>
      <c r="D5" s="17" t="s">
        <v>62</v>
      </c>
      <c r="E5" s="17"/>
      <c r="F5" s="17"/>
      <c r="G5" s="17"/>
      <c r="H5" s="17"/>
      <c r="I5" s="17"/>
      <c r="J5" s="17"/>
      <c r="K5" s="17" t="s">
        <v>63</v>
      </c>
      <c r="L5" s="17"/>
      <c r="M5" s="17"/>
      <c r="N5" s="17" t="s">
        <v>64</v>
      </c>
      <c r="O5" s="17"/>
      <c r="P5" s="17"/>
      <c r="Q5" s="17"/>
      <c r="R5" s="17"/>
      <c r="S5" s="17"/>
      <c r="T5" s="17"/>
      <c r="U5" s="17"/>
      <c r="V5" s="17"/>
      <c r="W5" s="17"/>
      <c r="X5" s="17"/>
      <c r="Y5" s="17"/>
      <c r="Z5" s="17"/>
      <c r="AA5" s="17" t="s">
        <v>65</v>
      </c>
      <c r="AB5" s="17"/>
      <c r="AC5" s="17"/>
      <c r="AD5" s="17"/>
      <c r="AE5" s="17"/>
      <c r="AF5" s="17" t="s">
        <v>66</v>
      </c>
      <c r="AG5" s="17"/>
      <c r="AH5" s="17"/>
      <c r="AI5" s="17"/>
      <c r="AJ5" s="17"/>
      <c r="AK5" s="17"/>
      <c r="AL5" s="17"/>
      <c r="AM5" s="17"/>
      <c r="AN5" s="17"/>
      <c r="AO5" s="17"/>
      <c r="AP5" s="17"/>
      <c r="AQ5" s="17"/>
      <c r="AR5" s="17"/>
      <c r="AS5" s="17"/>
      <c r="AT5" s="17"/>
      <c r="AU5" s="17"/>
      <c r="AV5" s="17"/>
      <c r="AW5" s="17"/>
      <c r="AX5" s="17"/>
    </row>
    <row r="6">
      <c r="B6" t="s">
        <v>15</v>
      </c>
      <c r="C6" s="10" t="s">
        <v>16</v>
      </c>
      <c r="D6" s="13" t="s">
        <v>17</v>
      </c>
      <c r="E6" s="13" t="s">
        <v>18</v>
      </c>
      <c r="F6" s="13" t="s">
        <v>19</v>
      </c>
      <c r="G6" s="13" t="s">
        <v>20</v>
      </c>
      <c r="H6" s="13" t="s">
        <v>21</v>
      </c>
      <c r="I6" s="13" t="s">
        <v>22</v>
      </c>
      <c r="K6" s="13" t="s">
        <v>25</v>
      </c>
      <c r="L6" s="13" t="s">
        <v>26</v>
      </c>
      <c r="N6" s="13" t="s">
        <v>27</v>
      </c>
      <c r="O6" s="13" t="s">
        <v>28</v>
      </c>
      <c r="P6" s="13" t="s">
        <v>29</v>
      </c>
      <c r="Q6" s="13" t="s">
        <v>30</v>
      </c>
      <c r="R6" s="13" t="s">
        <v>31</v>
      </c>
      <c r="S6" s="13" t="s">
        <v>32</v>
      </c>
      <c r="T6" s="13" t="s">
        <v>33</v>
      </c>
      <c r="U6" s="13" t="s">
        <v>34</v>
      </c>
      <c r="V6" s="13" t="s">
        <v>35</v>
      </c>
      <c r="W6" s="13" t="s">
        <v>36</v>
      </c>
      <c r="X6" s="13" t="s">
        <v>37</v>
      </c>
      <c r="Y6" s="13" t="s">
        <v>38</v>
      </c>
      <c r="AA6" s="13" t="s">
        <v>39</v>
      </c>
      <c r="AB6" s="13" t="s">
        <v>40</v>
      </c>
      <c r="AC6" s="13" t="s">
        <v>41</v>
      </c>
      <c r="AD6" s="13" t="s">
        <v>42</v>
      </c>
      <c r="AF6" s="13" t="s">
        <v>43</v>
      </c>
      <c r="AG6" s="13" t="s">
        <v>44</v>
      </c>
      <c r="AH6" s="13" t="s">
        <v>45</v>
      </c>
      <c r="AI6" s="13" t="s">
        <v>46</v>
      </c>
      <c r="AJ6" s="13" t="s">
        <v>47</v>
      </c>
      <c r="AK6" s="13" t="s">
        <v>48</v>
      </c>
      <c r="AL6" s="13" t="s">
        <v>49</v>
      </c>
      <c r="AM6" s="13" t="s">
        <v>50</v>
      </c>
      <c r="AN6" s="13" t="s">
        <v>51</v>
      </c>
      <c r="AO6" s="13" t="s">
        <v>52</v>
      </c>
      <c r="AP6" s="13" t="s">
        <v>53</v>
      </c>
      <c r="AQ6" s="13" t="s">
        <v>54</v>
      </c>
      <c r="AR6" s="13" t="s">
        <v>55</v>
      </c>
      <c r="AS6" s="13" t="s">
        <v>56</v>
      </c>
      <c r="AT6" s="13" t="s">
        <v>57</v>
      </c>
      <c r="AU6" s="13" t="s">
        <v>58</v>
      </c>
      <c r="AV6" s="13" t="s">
        <v>59</v>
      </c>
      <c r="AW6" s="13" t="s">
        <v>60</v>
      </c>
      <c r="AX6" s="13" t="s">
        <v>61</v>
      </c>
    </row>
    <row r="7" ht="30" customHeight="1">
      <c r="B7" s="11" t="s">
        <v>23</v>
      </c>
      <c r="C7" s="11" t="n">
        <v>2053</v>
      </c>
      <c r="D7" s="11" t="n">
        <v>282</v>
      </c>
      <c r="E7" s="11" t="n">
        <v>347</v>
      </c>
      <c r="F7" s="11" t="n">
        <v>347</v>
      </c>
      <c r="G7" s="11" t="n">
        <v>347</v>
      </c>
      <c r="H7" s="11" t="n">
        <v>295</v>
      </c>
      <c r="I7" s="11" t="n">
        <v>435</v>
      </c>
      <c r="J7" s="11"/>
      <c r="K7" s="11" t="n">
        <v>1018</v>
      </c>
      <c r="L7" s="11" t="n">
        <v>1034</v>
      </c>
      <c r="M7" s="11"/>
      <c r="N7" s="11" t="n">
        <v>284</v>
      </c>
      <c r="O7" s="11" t="n">
        <v>278</v>
      </c>
      <c r="P7" s="11" t="n">
        <v>169</v>
      </c>
      <c r="Q7" s="11" t="n">
        <v>188</v>
      </c>
      <c r="R7" s="11" t="n">
        <v>160</v>
      </c>
      <c r="S7" s="11" t="n">
        <v>187</v>
      </c>
      <c r="T7" s="11" t="n">
        <v>166</v>
      </c>
      <c r="U7" s="11" t="n">
        <v>87</v>
      </c>
      <c r="V7" s="11" t="n">
        <v>211</v>
      </c>
      <c r="W7" s="11" t="n">
        <v>174</v>
      </c>
      <c r="X7" s="11" t="n">
        <v>98</v>
      </c>
      <c r="Y7" s="11" t="n">
        <v>51</v>
      </c>
      <c r="Z7" s="11"/>
      <c r="AA7" s="11" t="n">
        <v>570</v>
      </c>
      <c r="AB7" s="11" t="n">
        <v>547</v>
      </c>
      <c r="AC7" s="11" t="n">
        <v>406</v>
      </c>
      <c r="AD7" s="11" t="n">
        <v>517</v>
      </c>
      <c r="AE7" s="11"/>
      <c r="AF7" s="11" t="n">
        <v>148</v>
      </c>
      <c r="AG7" s="11" t="n">
        <v>872</v>
      </c>
      <c r="AH7" s="11" t="n">
        <v>132</v>
      </c>
      <c r="AI7" s="11" t="n">
        <v>108</v>
      </c>
      <c r="AJ7" s="11" t="n">
        <v>65</v>
      </c>
      <c r="AK7" s="11" t="n">
        <v>65</v>
      </c>
      <c r="AL7" s="11" t="n">
        <v>139</v>
      </c>
      <c r="AM7" s="11" t="n">
        <v>2</v>
      </c>
      <c r="AN7" s="11" t="n">
        <v>139</v>
      </c>
      <c r="AO7" s="11" t="n">
        <v>159</v>
      </c>
      <c r="AP7" s="11" t="n">
        <v>39</v>
      </c>
      <c r="AQ7" s="11" t="n">
        <v>148</v>
      </c>
      <c r="AR7" s="11" t="n">
        <v>10</v>
      </c>
      <c r="AS7" s="11" t="n">
        <v>10</v>
      </c>
      <c r="AT7" s="11" t="n">
        <v>3</v>
      </c>
      <c r="AU7" s="11" t="n">
        <v>2</v>
      </c>
      <c r="AV7" s="11" t="n">
        <v>5</v>
      </c>
      <c r="AW7" s="11" t="n">
        <v>3</v>
      </c>
      <c r="AX7" s="11" t="n">
        <v>4</v>
      </c>
    </row>
    <row r="8" ht="30" customHeight="1">
      <c r="B8" s="12" t="s">
        <v>24</v>
      </c>
      <c r="C8" s="12" t="n">
        <v>2053</v>
      </c>
      <c r="D8" s="12" t="n">
        <v>284</v>
      </c>
      <c r="E8" s="12" t="n">
        <v>350</v>
      </c>
      <c r="F8" s="12" t="n">
        <v>349</v>
      </c>
      <c r="G8" s="12" t="n">
        <v>350</v>
      </c>
      <c r="H8" s="12" t="n">
        <v>289</v>
      </c>
      <c r="I8" s="12" t="n">
        <v>431</v>
      </c>
      <c r="J8" s="12"/>
      <c r="K8" s="12" t="n">
        <v>1013</v>
      </c>
      <c r="L8" s="12" t="n">
        <v>1039</v>
      </c>
      <c r="M8" s="12"/>
      <c r="N8" s="12" t="n">
        <v>287</v>
      </c>
      <c r="O8" s="12" t="n">
        <v>267</v>
      </c>
      <c r="P8" s="12" t="n">
        <v>164</v>
      </c>
      <c r="Q8" s="12" t="n">
        <v>185</v>
      </c>
      <c r="R8" s="12" t="n">
        <v>144</v>
      </c>
      <c r="S8" s="12" t="n">
        <v>185</v>
      </c>
      <c r="T8" s="12" t="n">
        <v>164</v>
      </c>
      <c r="U8" s="12" t="n">
        <v>82</v>
      </c>
      <c r="V8" s="12" t="n">
        <v>226</v>
      </c>
      <c r="W8" s="12" t="n">
        <v>185</v>
      </c>
      <c r="X8" s="12" t="n">
        <v>103</v>
      </c>
      <c r="Y8" s="12" t="n">
        <v>61</v>
      </c>
      <c r="Z8" s="12"/>
      <c r="AA8" s="12" t="n">
        <v>551</v>
      </c>
      <c r="AB8" s="12" t="n">
        <v>530</v>
      </c>
      <c r="AC8" s="12" t="n">
        <v>449</v>
      </c>
      <c r="AD8" s="12" t="n">
        <v>510</v>
      </c>
      <c r="AE8" s="12"/>
      <c r="AF8" s="12" t="n">
        <v>150</v>
      </c>
      <c r="AG8" s="12" t="n">
        <v>866</v>
      </c>
      <c r="AH8" s="12" t="n">
        <v>133</v>
      </c>
      <c r="AI8" s="12" t="n">
        <v>107</v>
      </c>
      <c r="AJ8" s="12" t="n">
        <v>66</v>
      </c>
      <c r="AK8" s="12" t="n">
        <v>64</v>
      </c>
      <c r="AL8" s="12" t="n">
        <v>140</v>
      </c>
      <c r="AM8" s="12" t="n">
        <v>2</v>
      </c>
      <c r="AN8" s="12" t="n">
        <v>140</v>
      </c>
      <c r="AO8" s="12" t="n">
        <v>160</v>
      </c>
      <c r="AP8" s="12" t="n">
        <v>39</v>
      </c>
      <c r="AQ8" s="12" t="n">
        <v>149</v>
      </c>
      <c r="AR8" s="12" t="n">
        <v>10</v>
      </c>
      <c r="AS8" s="12" t="n">
        <v>11</v>
      </c>
      <c r="AT8" s="12" t="n">
        <v>3</v>
      </c>
      <c r="AU8" s="12" t="n">
        <v>2</v>
      </c>
      <c r="AV8" s="12" t="n">
        <v>5</v>
      </c>
      <c r="AW8" s="12" t="n">
        <v>3</v>
      </c>
      <c r="AX8" s="12" t="n">
        <v>3</v>
      </c>
    </row>
    <row r="9">
      <c r="B9" s="20" t="s">
        <v>187</v>
      </c>
      <c r="C9" s="19" t="n">
        <v>0.0451486158205795</v>
      </c>
      <c r="D9" s="19" t="n">
        <v>0.0411232732585811</v>
      </c>
      <c r="E9" s="19" t="n">
        <v>0.0805918783421724</v>
      </c>
      <c r="F9" s="19" t="n">
        <v>0.0524211516843279</v>
      </c>
      <c r="G9" s="19" t="n">
        <v>0.0317710191886818</v>
      </c>
      <c r="H9" s="19" t="n">
        <v>0.0263001584182395</v>
      </c>
      <c r="I9" s="19" t="n">
        <v>0.0366200404079392</v>
      </c>
      <c r="J9" s="19"/>
      <c r="K9" s="19" t="n">
        <v>0.0539831813758392</v>
      </c>
      <c r="L9" s="19" t="n">
        <v>0.0365781513930252</v>
      </c>
      <c r="M9" s="19"/>
      <c r="N9" s="19" t="n">
        <v>0.0908856412785722</v>
      </c>
      <c r="O9" s="19" t="n">
        <v>0.024997742782311</v>
      </c>
      <c r="P9" s="19" t="n">
        <v>0.029875572295624</v>
      </c>
      <c r="Q9" s="19" t="n">
        <v>0.0405242658490595</v>
      </c>
      <c r="R9" s="19" t="n">
        <v>0.0365894326910715</v>
      </c>
      <c r="S9" s="19" t="n">
        <v>0.0419364129521438</v>
      </c>
      <c r="T9" s="19" t="n">
        <v>0.0296337406728091</v>
      </c>
      <c r="U9" s="19" t="n">
        <v>0.0603890088297235</v>
      </c>
      <c r="V9" s="19" t="n">
        <v>0.0569672193685194</v>
      </c>
      <c r="W9" s="19" t="n">
        <v>0.0445908816041184</v>
      </c>
      <c r="X9" s="19" t="n">
        <v>0.0101856036139488</v>
      </c>
      <c r="Y9" s="19" t="n">
        <v>0.0413529943790025</v>
      </c>
      <c r="Z9" s="19"/>
      <c r="AA9" s="19" t="n">
        <v>0.0600268840509261</v>
      </c>
      <c r="AB9" s="19" t="n">
        <v>0.0436861302384245</v>
      </c>
      <c r="AC9" s="19" t="n">
        <v>0.0370464568594032</v>
      </c>
      <c r="AD9" s="19" t="n">
        <v>0.0369546581350391</v>
      </c>
      <c r="AE9" s="19"/>
      <c r="AF9" s="19" t="n">
        <v>0.0664133283809855</v>
      </c>
      <c r="AG9" s="19" t="n">
        <v>0.0222515676387239</v>
      </c>
      <c r="AH9" s="19" t="n">
        <v>0.0597953854363674</v>
      </c>
      <c r="AI9" s="19" t="n">
        <v>0.126518696421433</v>
      </c>
      <c r="AJ9" s="19" t="n">
        <v>0.0596706931776597</v>
      </c>
      <c r="AK9" s="19" t="n">
        <v>0.0286742078995374</v>
      </c>
      <c r="AL9" s="19" t="n">
        <v>0.0717606137524521</v>
      </c>
      <c r="AM9" s="19" t="n">
        <v>0.465554238906898</v>
      </c>
      <c r="AN9" s="19" t="n">
        <v>0.0732813127047822</v>
      </c>
      <c r="AO9" s="19" t="n">
        <v>0.0409039196078772</v>
      </c>
      <c r="AP9" s="19" t="n">
        <v>0.0280457151311961</v>
      </c>
      <c r="AQ9" s="19" t="n">
        <v>0.035015252725608</v>
      </c>
      <c r="AR9" s="19" t="n">
        <v>0</v>
      </c>
      <c r="AS9" s="19" t="n">
        <v>0.0957280519601972</v>
      </c>
      <c r="AT9" s="19" t="n">
        <v>0</v>
      </c>
      <c r="AU9" s="19" t="n">
        <v>0.495619982425437</v>
      </c>
      <c r="AV9" s="19" t="n">
        <v>0</v>
      </c>
      <c r="AW9" s="19" t="n">
        <v>0</v>
      </c>
      <c r="AX9" s="19" t="n">
        <v>0</v>
      </c>
    </row>
    <row r="10">
      <c r="B10" s="20" t="s">
        <v>188</v>
      </c>
      <c r="C10" s="19" t="n">
        <v>0.114688903497396</v>
      </c>
      <c r="D10" s="19" t="n">
        <v>0.128059765421597</v>
      </c>
      <c r="E10" s="19" t="n">
        <v>0.154914555755515</v>
      </c>
      <c r="F10" s="19" t="n">
        <v>0.0938623401032955</v>
      </c>
      <c r="G10" s="19" t="n">
        <v>0.0963589244863391</v>
      </c>
      <c r="H10" s="19" t="n">
        <v>0.078644945565655</v>
      </c>
      <c r="I10" s="19" t="n">
        <v>0.129121714671563</v>
      </c>
      <c r="J10" s="19"/>
      <c r="K10" s="19" t="n">
        <v>0.137144818065715</v>
      </c>
      <c r="L10" s="19" t="n">
        <v>0.0929042193103914</v>
      </c>
      <c r="M10" s="19"/>
      <c r="N10" s="19" t="n">
        <v>0.172298212098599</v>
      </c>
      <c r="O10" s="19" t="n">
        <v>0.103447459069709</v>
      </c>
      <c r="P10" s="19" t="n">
        <v>0.147104344959787</v>
      </c>
      <c r="Q10" s="19" t="n">
        <v>0.136130527228313</v>
      </c>
      <c r="R10" s="19" t="n">
        <v>0.106877355212833</v>
      </c>
      <c r="S10" s="19" t="n">
        <v>0.0952508012793316</v>
      </c>
      <c r="T10" s="19" t="n">
        <v>0.107202023881535</v>
      </c>
      <c r="U10" s="19" t="n">
        <v>0.102215336457096</v>
      </c>
      <c r="V10" s="19" t="n">
        <v>0.116437194220808</v>
      </c>
      <c r="W10" s="19" t="n">
        <v>0.052922115801624</v>
      </c>
      <c r="X10" s="19" t="n">
        <v>0.0808331048395777</v>
      </c>
      <c r="Y10" s="19" t="n">
        <v>0.0929559257568937</v>
      </c>
      <c r="Z10" s="19"/>
      <c r="AA10" s="19" t="n">
        <v>0.140476058594226</v>
      </c>
      <c r="AB10" s="19" t="n">
        <v>0.0948213110828023</v>
      </c>
      <c r="AC10" s="19" t="n">
        <v>0.127601620271533</v>
      </c>
      <c r="AD10" s="19" t="n">
        <v>0.0970875793148796</v>
      </c>
      <c r="AE10" s="19"/>
      <c r="AF10" s="19" t="n">
        <v>0.197166172238166</v>
      </c>
      <c r="AG10" s="19" t="n">
        <v>0.0964716259470235</v>
      </c>
      <c r="AH10" s="19" t="n">
        <v>0.083173795134287</v>
      </c>
      <c r="AI10" s="19" t="n">
        <v>0.193610449323272</v>
      </c>
      <c r="AJ10" s="19" t="n">
        <v>0.0965119274933347</v>
      </c>
      <c r="AK10" s="19" t="n">
        <v>0.183538341472069</v>
      </c>
      <c r="AL10" s="19" t="n">
        <v>0.104263108915362</v>
      </c>
      <c r="AM10" s="19" t="n">
        <v>0</v>
      </c>
      <c r="AN10" s="19" t="n">
        <v>0.147703538410566</v>
      </c>
      <c r="AO10" s="19" t="n">
        <v>0.0644499712480389</v>
      </c>
      <c r="AP10" s="19" t="n">
        <v>0.19071953421296</v>
      </c>
      <c r="AQ10" s="19" t="n">
        <v>0.061430920607878</v>
      </c>
      <c r="AR10" s="19" t="n">
        <v>0.093885666242706</v>
      </c>
      <c r="AS10" s="19" t="n">
        <v>0.211597407629999</v>
      </c>
      <c r="AT10" s="19" t="n">
        <v>0</v>
      </c>
      <c r="AU10" s="19" t="n">
        <v>0</v>
      </c>
      <c r="AV10" s="19" t="n">
        <v>0.78015845190494</v>
      </c>
      <c r="AW10" s="19" t="n">
        <v>0.676201345552395</v>
      </c>
      <c r="AX10" s="19" t="n">
        <v>0.242293032388405</v>
      </c>
    </row>
    <row r="11">
      <c r="B11" s="20" t="s">
        <v>189</v>
      </c>
      <c r="C11" s="19" t="n">
        <v>0.160231665965822</v>
      </c>
      <c r="D11" s="19" t="n">
        <v>0.202726146312186</v>
      </c>
      <c r="E11" s="19" t="n">
        <v>0.200662661141588</v>
      </c>
      <c r="F11" s="19" t="n">
        <v>0.190632230603379</v>
      </c>
      <c r="G11" s="19" t="n">
        <v>0.129431157448554</v>
      </c>
      <c r="H11" s="19" t="n">
        <v>0.112623120441018</v>
      </c>
      <c r="I11" s="19" t="n">
        <v>0.131682653464957</v>
      </c>
      <c r="J11" s="19"/>
      <c r="K11" s="19" t="n">
        <v>0.166206917836767</v>
      </c>
      <c r="L11" s="19" t="n">
        <v>0.154559919649338</v>
      </c>
      <c r="M11" s="19"/>
      <c r="N11" s="19" t="n">
        <v>0.190400259730298</v>
      </c>
      <c r="O11" s="19" t="n">
        <v>0.144064118717084</v>
      </c>
      <c r="P11" s="19" t="n">
        <v>0.149429577255055</v>
      </c>
      <c r="Q11" s="19" t="n">
        <v>0.174825547701087</v>
      </c>
      <c r="R11" s="19" t="n">
        <v>0.153191009578157</v>
      </c>
      <c r="S11" s="19" t="n">
        <v>0.127126624004576</v>
      </c>
      <c r="T11" s="19" t="n">
        <v>0.152516025630929</v>
      </c>
      <c r="U11" s="19" t="n">
        <v>0.104221868240138</v>
      </c>
      <c r="V11" s="19" t="n">
        <v>0.212778781886047</v>
      </c>
      <c r="W11" s="19" t="n">
        <v>0.137320967395505</v>
      </c>
      <c r="X11" s="19" t="n">
        <v>0.150680536493557</v>
      </c>
      <c r="Y11" s="19" t="n">
        <v>0.177803601250566</v>
      </c>
      <c r="Z11" s="19"/>
      <c r="AA11" s="19" t="n">
        <v>0.191204178605027</v>
      </c>
      <c r="AB11" s="19" t="n">
        <v>0.159714058959075</v>
      </c>
      <c r="AC11" s="19" t="n">
        <v>0.153434233868613</v>
      </c>
      <c r="AD11" s="19" t="n">
        <v>0.133544108893334</v>
      </c>
      <c r="AE11" s="19"/>
      <c r="AF11" s="19" t="n">
        <v>0.206506370410194</v>
      </c>
      <c r="AG11" s="19" t="n">
        <v>0.119248417211054</v>
      </c>
      <c r="AH11" s="19" t="n">
        <v>0.14831546957117</v>
      </c>
      <c r="AI11" s="19" t="n">
        <v>0.250608303743774</v>
      </c>
      <c r="AJ11" s="19" t="n">
        <v>0.126194095611096</v>
      </c>
      <c r="AK11" s="19" t="n">
        <v>0.21787952863295</v>
      </c>
      <c r="AL11" s="19" t="n">
        <v>0.171953385762162</v>
      </c>
      <c r="AM11" s="19" t="n">
        <v>0</v>
      </c>
      <c r="AN11" s="19" t="n">
        <v>0.200095058620572</v>
      </c>
      <c r="AO11" s="19" t="n">
        <v>0.234579341051485</v>
      </c>
      <c r="AP11" s="19" t="n">
        <v>0.226347991513334</v>
      </c>
      <c r="AQ11" s="19" t="n">
        <v>0.15375131081441</v>
      </c>
      <c r="AR11" s="19" t="n">
        <v>0</v>
      </c>
      <c r="AS11" s="19" t="n">
        <v>0.1807871097649</v>
      </c>
      <c r="AT11" s="19" t="n">
        <v>0</v>
      </c>
      <c r="AU11" s="19" t="n">
        <v>0</v>
      </c>
      <c r="AV11" s="19" t="n">
        <v>0</v>
      </c>
      <c r="AW11" s="19" t="n">
        <v>0.323798654447605</v>
      </c>
      <c r="AX11" s="19" t="n">
        <v>0.479792883083338</v>
      </c>
    </row>
    <row r="12">
      <c r="B12" s="20" t="s">
        <v>190</v>
      </c>
      <c r="C12" s="19" t="n">
        <v>0.183980436236904</v>
      </c>
      <c r="D12" s="19" t="n">
        <v>0.173209734907271</v>
      </c>
      <c r="E12" s="19" t="n">
        <v>0.206417238699664</v>
      </c>
      <c r="F12" s="19" t="n">
        <v>0.169788439070483</v>
      </c>
      <c r="G12" s="19" t="n">
        <v>0.201313656802608</v>
      </c>
      <c r="H12" s="19" t="n">
        <v>0.184739611667729</v>
      </c>
      <c r="I12" s="19" t="n">
        <v>0.169760645705406</v>
      </c>
      <c r="J12" s="19"/>
      <c r="K12" s="19" t="n">
        <v>0.197751311478982</v>
      </c>
      <c r="L12" s="19" t="n">
        <v>0.170730616381686</v>
      </c>
      <c r="M12" s="19"/>
      <c r="N12" s="19" t="n">
        <v>0.172380228112741</v>
      </c>
      <c r="O12" s="19" t="n">
        <v>0.19542452150475</v>
      </c>
      <c r="P12" s="19" t="n">
        <v>0.182571116023328</v>
      </c>
      <c r="Q12" s="19" t="n">
        <v>0.219932534134523</v>
      </c>
      <c r="R12" s="19" t="n">
        <v>0.232507361862389</v>
      </c>
      <c r="S12" s="19" t="n">
        <v>0.227929280618185</v>
      </c>
      <c r="T12" s="19" t="n">
        <v>0.193501467911951</v>
      </c>
      <c r="U12" s="19" t="n">
        <v>0.258798567505896</v>
      </c>
      <c r="V12" s="19" t="n">
        <v>0.0975874741685665</v>
      </c>
      <c r="W12" s="19" t="n">
        <v>0.15003915530287</v>
      </c>
      <c r="X12" s="19" t="n">
        <v>0.169680562553383</v>
      </c>
      <c r="Y12" s="19" t="n">
        <v>0.156376226837397</v>
      </c>
      <c r="Z12" s="19"/>
      <c r="AA12" s="19" t="n">
        <v>0.192558938708721</v>
      </c>
      <c r="AB12" s="19" t="n">
        <v>0.171394304267948</v>
      </c>
      <c r="AC12" s="19" t="n">
        <v>0.216640046141667</v>
      </c>
      <c r="AD12" s="19" t="n">
        <v>0.161829453559512</v>
      </c>
      <c r="AE12" s="19"/>
      <c r="AF12" s="19" t="n">
        <v>0.200717793437603</v>
      </c>
      <c r="AG12" s="19" t="n">
        <v>0.18706820522626</v>
      </c>
      <c r="AH12" s="19" t="n">
        <v>0.156327052318563</v>
      </c>
      <c r="AI12" s="19" t="n">
        <v>0.176493125398885</v>
      </c>
      <c r="AJ12" s="19" t="n">
        <v>0.288522414517684</v>
      </c>
      <c r="AK12" s="19" t="n">
        <v>0.202338382181272</v>
      </c>
      <c r="AL12" s="19" t="n">
        <v>0.208987238808182</v>
      </c>
      <c r="AM12" s="19" t="n">
        <v>0</v>
      </c>
      <c r="AN12" s="19" t="n">
        <v>0.16941798643881</v>
      </c>
      <c r="AO12" s="19" t="n">
        <v>0.156585344042594</v>
      </c>
      <c r="AP12" s="19" t="n">
        <v>0.201220518081938</v>
      </c>
      <c r="AQ12" s="19" t="n">
        <v>0.154041987957645</v>
      </c>
      <c r="AR12" s="19" t="n">
        <v>0.193420104217876</v>
      </c>
      <c r="AS12" s="19" t="n">
        <v>0.217578530640662</v>
      </c>
      <c r="AT12" s="19" t="n">
        <v>0</v>
      </c>
      <c r="AU12" s="19" t="n">
        <v>0</v>
      </c>
      <c r="AV12" s="19" t="n">
        <v>0</v>
      </c>
      <c r="AW12" s="19" t="n">
        <v>0</v>
      </c>
      <c r="AX12" s="19" t="n">
        <v>0.277914084528257</v>
      </c>
    </row>
    <row r="13">
      <c r="B13" s="20" t="s">
        <v>191</v>
      </c>
      <c r="C13" s="19" t="n">
        <v>0.144250319776047</v>
      </c>
      <c r="D13" s="19" t="n">
        <v>0.155791992922157</v>
      </c>
      <c r="E13" s="19" t="n">
        <v>0.147603058868826</v>
      </c>
      <c r="F13" s="19" t="n">
        <v>0.16157772440173</v>
      </c>
      <c r="G13" s="19" t="n">
        <v>0.143286869388406</v>
      </c>
      <c r="H13" s="19" t="n">
        <v>0.141057621446458</v>
      </c>
      <c r="I13" s="19" t="n">
        <v>0.122803759737904</v>
      </c>
      <c r="J13" s="19"/>
      <c r="K13" s="19" t="n">
        <v>0.144120535458479</v>
      </c>
      <c r="L13" s="19" t="n">
        <v>0.14451575848813</v>
      </c>
      <c r="M13" s="19"/>
      <c r="N13" s="19" t="n">
        <v>0.126712117651595</v>
      </c>
      <c r="O13" s="19" t="n">
        <v>0.191742641577657</v>
      </c>
      <c r="P13" s="19" t="n">
        <v>0.136119668984945</v>
      </c>
      <c r="Q13" s="19" t="n">
        <v>0.113320085471576</v>
      </c>
      <c r="R13" s="19" t="n">
        <v>0.126456376149273</v>
      </c>
      <c r="S13" s="19" t="n">
        <v>0.16519916109303</v>
      </c>
      <c r="T13" s="19" t="n">
        <v>0.147052957482405</v>
      </c>
      <c r="U13" s="19" t="n">
        <v>0.112233469843325</v>
      </c>
      <c r="V13" s="19" t="n">
        <v>0.128286720401105</v>
      </c>
      <c r="W13" s="19" t="n">
        <v>0.170811196300319</v>
      </c>
      <c r="X13" s="19" t="n">
        <v>0.125002565379403</v>
      </c>
      <c r="Y13" s="19" t="n">
        <v>0.159625155083717</v>
      </c>
      <c r="Z13" s="19"/>
      <c r="AA13" s="19" t="n">
        <v>0.119617068248081</v>
      </c>
      <c r="AB13" s="19" t="n">
        <v>0.154767493213701</v>
      </c>
      <c r="AC13" s="19" t="n">
        <v>0.140148800162604</v>
      </c>
      <c r="AD13" s="19" t="n">
        <v>0.165310501316083</v>
      </c>
      <c r="AE13" s="19"/>
      <c r="AF13" s="19" t="n">
        <v>0.13779526456693</v>
      </c>
      <c r="AG13" s="19" t="n">
        <v>0.142264046291884</v>
      </c>
      <c r="AH13" s="19" t="n">
        <v>0.11044140983324</v>
      </c>
      <c r="AI13" s="19" t="n">
        <v>0.0743179852940874</v>
      </c>
      <c r="AJ13" s="19" t="n">
        <v>0.149099632020685</v>
      </c>
      <c r="AK13" s="19" t="n">
        <v>0.176862976901726</v>
      </c>
      <c r="AL13" s="19" t="n">
        <v>0.196121824194402</v>
      </c>
      <c r="AM13" s="19" t="n">
        <v>0</v>
      </c>
      <c r="AN13" s="19" t="n">
        <v>0.143157164864061</v>
      </c>
      <c r="AO13" s="19" t="n">
        <v>0.184320906107648</v>
      </c>
      <c r="AP13" s="19" t="n">
        <v>0.0781106085706824</v>
      </c>
      <c r="AQ13" s="19" t="n">
        <v>0.156972445689811</v>
      </c>
      <c r="AR13" s="19" t="n">
        <v>0.104566768874257</v>
      </c>
      <c r="AS13" s="19" t="n">
        <v>0.0950510979978406</v>
      </c>
      <c r="AT13" s="19" t="n">
        <v>0.296096190633258</v>
      </c>
      <c r="AU13" s="19" t="n">
        <v>0.504380017574563</v>
      </c>
      <c r="AV13" s="19" t="n">
        <v>0.21984154809506</v>
      </c>
      <c r="AW13" s="19" t="n">
        <v>0</v>
      </c>
      <c r="AX13" s="19" t="n">
        <v>0</v>
      </c>
    </row>
    <row r="14">
      <c r="B14" s="20" t="s">
        <v>192</v>
      </c>
      <c r="C14" s="19" t="n">
        <v>0.0751878074857068</v>
      </c>
      <c r="D14" s="19" t="n">
        <v>0.045898960445722</v>
      </c>
      <c r="E14" s="19" t="n">
        <v>0.0688809876933435</v>
      </c>
      <c r="F14" s="19" t="n">
        <v>0.0765451236415975</v>
      </c>
      <c r="G14" s="19" t="n">
        <v>0.0833225908484986</v>
      </c>
      <c r="H14" s="19" t="n">
        <v>0.0983327971551209</v>
      </c>
      <c r="I14" s="19" t="n">
        <v>0.0763941912186348</v>
      </c>
      <c r="J14" s="19"/>
      <c r="K14" s="19" t="n">
        <v>0.0852992239977037</v>
      </c>
      <c r="L14" s="19" t="n">
        <v>0.0644384248478761</v>
      </c>
      <c r="M14" s="19"/>
      <c r="N14" s="19" t="n">
        <v>0.073826735559868</v>
      </c>
      <c r="O14" s="19" t="n">
        <v>0.0724534112461239</v>
      </c>
      <c r="P14" s="19" t="n">
        <v>0.0665693348514745</v>
      </c>
      <c r="Q14" s="19" t="n">
        <v>0.0259533433531107</v>
      </c>
      <c r="R14" s="19" t="n">
        <v>0.0704203094665146</v>
      </c>
      <c r="S14" s="19" t="n">
        <v>0.0900006225275597</v>
      </c>
      <c r="T14" s="19" t="n">
        <v>0.0738502850869428</v>
      </c>
      <c r="U14" s="19" t="n">
        <v>0.057257105652823</v>
      </c>
      <c r="V14" s="19" t="n">
        <v>0.114673434849428</v>
      </c>
      <c r="W14" s="19" t="n">
        <v>0.0815713909822889</v>
      </c>
      <c r="X14" s="19" t="n">
        <v>0.0832454079156901</v>
      </c>
      <c r="Y14" s="19" t="n">
        <v>0.0808090222614157</v>
      </c>
      <c r="Z14" s="19"/>
      <c r="AA14" s="19" t="n">
        <v>0.0651411053503573</v>
      </c>
      <c r="AB14" s="19" t="n">
        <v>0.0805691625219611</v>
      </c>
      <c r="AC14" s="19" t="n">
        <v>0.0912097716030511</v>
      </c>
      <c r="AD14" s="19" t="n">
        <v>0.0682607375170585</v>
      </c>
      <c r="AE14" s="19"/>
      <c r="AF14" s="19" t="n">
        <v>0.0534684899646281</v>
      </c>
      <c r="AG14" s="19" t="n">
        <v>0.0787468573165922</v>
      </c>
      <c r="AH14" s="19" t="n">
        <v>0.0872700018486977</v>
      </c>
      <c r="AI14" s="19" t="n">
        <v>0.086258790083012</v>
      </c>
      <c r="AJ14" s="19" t="n">
        <v>0.0333282276614782</v>
      </c>
      <c r="AK14" s="19" t="n">
        <v>0.064136390127218</v>
      </c>
      <c r="AL14" s="19" t="n">
        <v>0.0648380396353638</v>
      </c>
      <c r="AM14" s="19" t="n">
        <v>0</v>
      </c>
      <c r="AN14" s="19" t="n">
        <v>0.0690287918571722</v>
      </c>
      <c r="AO14" s="19" t="n">
        <v>0.0612180525040525</v>
      </c>
      <c r="AP14" s="19" t="n">
        <v>0.0482059197887157</v>
      </c>
      <c r="AQ14" s="19" t="n">
        <v>0.116340736812933</v>
      </c>
      <c r="AR14" s="19" t="n">
        <v>0.208240410997885</v>
      </c>
      <c r="AS14" s="19" t="n">
        <v>0.111537085003805</v>
      </c>
      <c r="AT14" s="19" t="n">
        <v>0</v>
      </c>
      <c r="AU14" s="19" t="n">
        <v>0</v>
      </c>
      <c r="AV14" s="19" t="n">
        <v>0</v>
      </c>
      <c r="AW14" s="19" t="n">
        <v>0</v>
      </c>
      <c r="AX14" s="19" t="n">
        <v>0</v>
      </c>
    </row>
    <row r="15">
      <c r="B15" s="20" t="s">
        <v>193</v>
      </c>
      <c r="C15" s="19" t="n">
        <v>0.0705652340446657</v>
      </c>
      <c r="D15" s="19" t="n">
        <v>0.0715254375269332</v>
      </c>
      <c r="E15" s="19" t="n">
        <v>0.0406090686758564</v>
      </c>
      <c r="F15" s="19" t="n">
        <v>0.0897679715288319</v>
      </c>
      <c r="G15" s="19" t="n">
        <v>0.093493968622554</v>
      </c>
      <c r="H15" s="19" t="n">
        <v>0.0848467091609247</v>
      </c>
      <c r="I15" s="19" t="n">
        <v>0.0505142204392227</v>
      </c>
      <c r="J15" s="19"/>
      <c r="K15" s="19" t="n">
        <v>0.0811593322926364</v>
      </c>
      <c r="L15" s="19" t="n">
        <v>0.0603036514263185</v>
      </c>
      <c r="M15" s="19"/>
      <c r="N15" s="19" t="n">
        <v>0.0398394739895975</v>
      </c>
      <c r="O15" s="19" t="n">
        <v>0.0684329937680154</v>
      </c>
      <c r="P15" s="19" t="n">
        <v>0.0701551888861359</v>
      </c>
      <c r="Q15" s="19" t="n">
        <v>0.032096053468549</v>
      </c>
      <c r="R15" s="19" t="n">
        <v>0.0758442893782115</v>
      </c>
      <c r="S15" s="19" t="n">
        <v>0.0437293825240055</v>
      </c>
      <c r="T15" s="19" t="n">
        <v>0.0841520992303156</v>
      </c>
      <c r="U15" s="19" t="n">
        <v>0.0813221369758941</v>
      </c>
      <c r="V15" s="19" t="n">
        <v>0.0853182212725158</v>
      </c>
      <c r="W15" s="19" t="n">
        <v>0.114542639976883</v>
      </c>
      <c r="X15" s="19" t="n">
        <v>0.09061454371066</v>
      </c>
      <c r="Y15" s="19" t="n">
        <v>0.138289130682425</v>
      </c>
      <c r="Z15" s="19"/>
      <c r="AA15" s="19" t="n">
        <v>0.0646437972698078</v>
      </c>
      <c r="AB15" s="19" t="n">
        <v>0.0587982806276321</v>
      </c>
      <c r="AC15" s="19" t="n">
        <v>0.0692144638598065</v>
      </c>
      <c r="AD15" s="19" t="n">
        <v>0.084069703281859</v>
      </c>
      <c r="AE15" s="19"/>
      <c r="AF15" s="19" t="n">
        <v>0.053828021364914</v>
      </c>
      <c r="AG15" s="19" t="n">
        <v>0.0806306153901313</v>
      </c>
      <c r="AH15" s="19" t="n">
        <v>0.0896205348827093</v>
      </c>
      <c r="AI15" s="19" t="n">
        <v>0.0282029056907287</v>
      </c>
      <c r="AJ15" s="19" t="n">
        <v>0.0169255185941359</v>
      </c>
      <c r="AK15" s="19" t="n">
        <v>0.0698014042711082</v>
      </c>
      <c r="AL15" s="19" t="n">
        <v>0.0731237717992017</v>
      </c>
      <c r="AM15" s="19" t="n">
        <v>0</v>
      </c>
      <c r="AN15" s="19" t="n">
        <v>0.0515827083952129</v>
      </c>
      <c r="AO15" s="19" t="n">
        <v>0.0571302258936123</v>
      </c>
      <c r="AP15" s="19" t="n">
        <v>0.0988863753610535</v>
      </c>
      <c r="AQ15" s="19" t="n">
        <v>0.0931055570320963</v>
      </c>
      <c r="AR15" s="19" t="n">
        <v>0.215225611028168</v>
      </c>
      <c r="AS15" s="19" t="n">
        <v>0</v>
      </c>
      <c r="AT15" s="19" t="n">
        <v>0</v>
      </c>
      <c r="AU15" s="19" t="n">
        <v>0</v>
      </c>
      <c r="AV15" s="19" t="n">
        <v>0</v>
      </c>
      <c r="AW15" s="19" t="n">
        <v>0</v>
      </c>
      <c r="AX15" s="19" t="n">
        <v>0</v>
      </c>
    </row>
    <row r="16">
      <c r="B16" s="20" t="s">
        <v>77</v>
      </c>
      <c r="C16" s="21" t="n">
        <v>0.205947017172878</v>
      </c>
      <c r="D16" s="21" t="n">
        <v>0.181664689205552</v>
      </c>
      <c r="E16" s="21" t="n">
        <v>0.100320550823034</v>
      </c>
      <c r="F16" s="21" t="n">
        <v>0.165405018966355</v>
      </c>
      <c r="G16" s="21" t="n">
        <v>0.221021813214359</v>
      </c>
      <c r="H16" s="21" t="n">
        <v>0.273455036144854</v>
      </c>
      <c r="I16" s="21" t="n">
        <v>0.283102774354373</v>
      </c>
      <c r="J16" s="21"/>
      <c r="K16" s="21" t="n">
        <v>0.134334679493877</v>
      </c>
      <c r="L16" s="21" t="n">
        <v>0.275969258503235</v>
      </c>
      <c r="M16" s="21"/>
      <c r="N16" s="21" t="n">
        <v>0.13365733157873</v>
      </c>
      <c r="O16" s="21" t="n">
        <v>0.199437111334349</v>
      </c>
      <c r="P16" s="21" t="n">
        <v>0.21817519674365</v>
      </c>
      <c r="Q16" s="21" t="n">
        <v>0.257217642793781</v>
      </c>
      <c r="R16" s="21" t="n">
        <v>0.198113865661551</v>
      </c>
      <c r="S16" s="21" t="n">
        <v>0.208827715001168</v>
      </c>
      <c r="T16" s="21" t="n">
        <v>0.212091400103112</v>
      </c>
      <c r="U16" s="21" t="n">
        <v>0.223562506495104</v>
      </c>
      <c r="V16" s="21" t="n">
        <v>0.187950953833011</v>
      </c>
      <c r="W16" s="21" t="n">
        <v>0.248201652636392</v>
      </c>
      <c r="X16" s="21" t="n">
        <v>0.289757675493781</v>
      </c>
      <c r="Y16" s="21" t="n">
        <v>0.152787943748583</v>
      </c>
      <c r="Z16" s="21"/>
      <c r="AA16" s="21" t="n">
        <v>0.166331969172855</v>
      </c>
      <c r="AB16" s="21" t="n">
        <v>0.236249259088457</v>
      </c>
      <c r="AC16" s="21" t="n">
        <v>0.164704607233322</v>
      </c>
      <c r="AD16" s="21" t="n">
        <v>0.252943257982235</v>
      </c>
      <c r="AE16" s="21"/>
      <c r="AF16" s="21" t="n">
        <v>0.0841045596365793</v>
      </c>
      <c r="AG16" s="21" t="n">
        <v>0.273318664978331</v>
      </c>
      <c r="AH16" s="21" t="n">
        <v>0.265056350974966</v>
      </c>
      <c r="AI16" s="21" t="n">
        <v>0.0639897440448079</v>
      </c>
      <c r="AJ16" s="21" t="n">
        <v>0.229747490923925</v>
      </c>
      <c r="AK16" s="21" t="n">
        <v>0.0567687685141186</v>
      </c>
      <c r="AL16" s="21" t="n">
        <v>0.108952017132874</v>
      </c>
      <c r="AM16" s="21" t="n">
        <v>0.534445761093102</v>
      </c>
      <c r="AN16" s="21" t="n">
        <v>0.145733438708823</v>
      </c>
      <c r="AO16" s="21" t="n">
        <v>0.200812239544691</v>
      </c>
      <c r="AP16" s="21" t="n">
        <v>0.12846333734012</v>
      </c>
      <c r="AQ16" s="21" t="n">
        <v>0.229341788359618</v>
      </c>
      <c r="AR16" s="21" t="n">
        <v>0.184661438639109</v>
      </c>
      <c r="AS16" s="21" t="n">
        <v>0.0877207170025964</v>
      </c>
      <c r="AT16" s="21" t="n">
        <v>0.703903809366742</v>
      </c>
      <c r="AU16" s="21" t="n">
        <v>0</v>
      </c>
      <c r="AV16" s="21" t="n">
        <v>0</v>
      </c>
      <c r="AW16" s="21" t="n">
        <v>0</v>
      </c>
      <c r="AX16" s="21" t="n">
        <v>0</v>
      </c>
    </row>
    <row r="17">
      <c r="B17" s="18"/>
    </row>
    <row r="18">
      <c r="B18" t="s">
        <v>80</v>
      </c>
    </row>
    <row r="19">
      <c r="B19" t="s">
        <v>81</v>
      </c>
    </row>
    <row r="21">
      <c r="B21" s="9" t="str">
        <f>=HYPERLINK("#'Contents'!A1", "Return to Contents")</f>
      </c>
    </row>
  </sheetData>
  <mergeCells count="6">
    <mergeCell ref="D5:I5"/>
    <mergeCell ref="K5:L5"/>
    <mergeCell ref="N5:Y5"/>
    <mergeCell ref="AA5:AD5"/>
    <mergeCell ref="AF5:AX5"/>
    <mergeCell ref="D2:AU2"/>
  </mergeCells>
  <pageMargins left="0.7" right="0.7" top="0.75" bottom="0.75" header="0.3" footer="0.3"/>
  <pageSetup paperSize="9" orientation="portrait" horizontalDpi="300" verticalDpi="300" r:id="rId2"/>
  <drawing r:id="rId1"/>
</worksheet>
</file>

<file path=xl/worksheets/sheet4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10.71" hidden="0" customWidth="1"/>
    <col min="8" max="8" width="10.71" hidden="0" customWidth="1"/>
    <col min="9" max="9" width="10.71" hidden="0" customWidth="1"/>
    <col min="10" max="10" width="2.2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10.71" hidden="0" customWidth="1"/>
    <col min="19" max="19" width="10.71" hidden="0" customWidth="1"/>
    <col min="20" max="20" width="10.71" hidden="0" customWidth="1"/>
    <col min="21" max="21" width="10.71" hidden="0" customWidth="1"/>
    <col min="22" max="22" width="10.71" hidden="0" customWidth="1"/>
    <col min="23" max="23" width="10.71" hidden="0" customWidth="1"/>
    <col min="24" max="24" width="10.71" hidden="0" customWidth="1"/>
    <col min="25" max="25" width="10.71" hidden="0" customWidth="1"/>
    <col min="26" max="26" width="2.2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10.71" hidden="0" customWidth="1"/>
    <col min="34" max="34" width="10.71" hidden="0" customWidth="1"/>
    <col min="35" max="35" width="10.7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10.71" hidden="0" customWidth="1"/>
    <col min="44" max="44" width="10.71" hidden="0" customWidth="1"/>
    <col min="45" max="45" width="10.71" hidden="0" customWidth="1"/>
    <col min="46" max="46" width="10.71" hidden="0" customWidth="1"/>
    <col min="47" max="47" width="10.71" hidden="0" customWidth="1"/>
    <col min="48" max="48" width="10.71" hidden="0" customWidth="1"/>
    <col min="49" max="49" width="10.71" hidden="0" customWidth="1"/>
    <col min="50" max="50" width="10.71" hidden="0" customWidth="1"/>
    <col min="51" max="51" width="2.21" hidden="0" customWidth="1"/>
  </cols>
  <sheetData>
    <row r="2" ht="40" customHeight="1">
      <c r="D2" s="16" t="s">
        <v>204</v>
      </c>
    </row>
    <row r="5" ht="30" customHeight="1">
      <c r="B5" s="17"/>
      <c r="C5" s="17"/>
      <c r="D5" s="17" t="s">
        <v>62</v>
      </c>
      <c r="E5" s="17"/>
      <c r="F5" s="17"/>
      <c r="G5" s="17"/>
      <c r="H5" s="17"/>
      <c r="I5" s="17"/>
      <c r="J5" s="17"/>
      <c r="K5" s="17" t="s">
        <v>63</v>
      </c>
      <c r="L5" s="17"/>
      <c r="M5" s="17"/>
      <c r="N5" s="17" t="s">
        <v>64</v>
      </c>
      <c r="O5" s="17"/>
      <c r="P5" s="17"/>
      <c r="Q5" s="17"/>
      <c r="R5" s="17"/>
      <c r="S5" s="17"/>
      <c r="T5" s="17"/>
      <c r="U5" s="17"/>
      <c r="V5" s="17"/>
      <c r="W5" s="17"/>
      <c r="X5" s="17"/>
      <c r="Y5" s="17"/>
      <c r="Z5" s="17"/>
      <c r="AA5" s="17" t="s">
        <v>65</v>
      </c>
      <c r="AB5" s="17"/>
      <c r="AC5" s="17"/>
      <c r="AD5" s="17"/>
      <c r="AE5" s="17"/>
      <c r="AF5" s="17" t="s">
        <v>66</v>
      </c>
      <c r="AG5" s="17"/>
      <c r="AH5" s="17"/>
      <c r="AI5" s="17"/>
      <c r="AJ5" s="17"/>
      <c r="AK5" s="17"/>
      <c r="AL5" s="17"/>
      <c r="AM5" s="17"/>
      <c r="AN5" s="17"/>
      <c r="AO5" s="17"/>
      <c r="AP5" s="17"/>
      <c r="AQ5" s="17"/>
      <c r="AR5" s="17"/>
      <c r="AS5" s="17"/>
      <c r="AT5" s="17"/>
      <c r="AU5" s="17"/>
      <c r="AV5" s="17"/>
      <c r="AW5" s="17"/>
      <c r="AX5" s="17"/>
    </row>
    <row r="6">
      <c r="B6" t="s">
        <v>15</v>
      </c>
      <c r="C6" s="10" t="s">
        <v>16</v>
      </c>
      <c r="D6" s="13" t="s">
        <v>17</v>
      </c>
      <c r="E6" s="13" t="s">
        <v>18</v>
      </c>
      <c r="F6" s="13" t="s">
        <v>19</v>
      </c>
      <c r="G6" s="13" t="s">
        <v>20</v>
      </c>
      <c r="H6" s="13" t="s">
        <v>21</v>
      </c>
      <c r="I6" s="13" t="s">
        <v>22</v>
      </c>
      <c r="K6" s="13" t="s">
        <v>25</v>
      </c>
      <c r="L6" s="13" t="s">
        <v>26</v>
      </c>
      <c r="N6" s="13" t="s">
        <v>27</v>
      </c>
      <c r="O6" s="13" t="s">
        <v>28</v>
      </c>
      <c r="P6" s="13" t="s">
        <v>29</v>
      </c>
      <c r="Q6" s="13" t="s">
        <v>30</v>
      </c>
      <c r="R6" s="13" t="s">
        <v>31</v>
      </c>
      <c r="S6" s="13" t="s">
        <v>32</v>
      </c>
      <c r="T6" s="13" t="s">
        <v>33</v>
      </c>
      <c r="U6" s="13" t="s">
        <v>34</v>
      </c>
      <c r="V6" s="13" t="s">
        <v>35</v>
      </c>
      <c r="W6" s="13" t="s">
        <v>36</v>
      </c>
      <c r="X6" s="13" t="s">
        <v>37</v>
      </c>
      <c r="Y6" s="13" t="s">
        <v>38</v>
      </c>
      <c r="AA6" s="13" t="s">
        <v>39</v>
      </c>
      <c r="AB6" s="13" t="s">
        <v>40</v>
      </c>
      <c r="AC6" s="13" t="s">
        <v>41</v>
      </c>
      <c r="AD6" s="13" t="s">
        <v>42</v>
      </c>
      <c r="AF6" s="13" t="s">
        <v>43</v>
      </c>
      <c r="AG6" s="13" t="s">
        <v>44</v>
      </c>
      <c r="AH6" s="13" t="s">
        <v>45</v>
      </c>
      <c r="AI6" s="13" t="s">
        <v>46</v>
      </c>
      <c r="AJ6" s="13" t="s">
        <v>47</v>
      </c>
      <c r="AK6" s="13" t="s">
        <v>48</v>
      </c>
      <c r="AL6" s="13" t="s">
        <v>49</v>
      </c>
      <c r="AM6" s="13" t="s">
        <v>50</v>
      </c>
      <c r="AN6" s="13" t="s">
        <v>51</v>
      </c>
      <c r="AO6" s="13" t="s">
        <v>52</v>
      </c>
      <c r="AP6" s="13" t="s">
        <v>53</v>
      </c>
      <c r="AQ6" s="13" t="s">
        <v>54</v>
      </c>
      <c r="AR6" s="13" t="s">
        <v>55</v>
      </c>
      <c r="AS6" s="13" t="s">
        <v>56</v>
      </c>
      <c r="AT6" s="13" t="s">
        <v>57</v>
      </c>
      <c r="AU6" s="13" t="s">
        <v>58</v>
      </c>
      <c r="AV6" s="13" t="s">
        <v>59</v>
      </c>
      <c r="AW6" s="13" t="s">
        <v>60</v>
      </c>
      <c r="AX6" s="13" t="s">
        <v>61</v>
      </c>
    </row>
    <row r="7" ht="30" customHeight="1">
      <c r="B7" s="11" t="s">
        <v>23</v>
      </c>
      <c r="C7" s="11" t="n">
        <v>2053</v>
      </c>
      <c r="D7" s="11" t="n">
        <v>282</v>
      </c>
      <c r="E7" s="11" t="n">
        <v>347</v>
      </c>
      <c r="F7" s="11" t="n">
        <v>347</v>
      </c>
      <c r="G7" s="11" t="n">
        <v>347</v>
      </c>
      <c r="H7" s="11" t="n">
        <v>295</v>
      </c>
      <c r="I7" s="11" t="n">
        <v>435</v>
      </c>
      <c r="J7" s="11"/>
      <c r="K7" s="11" t="n">
        <v>1018</v>
      </c>
      <c r="L7" s="11" t="n">
        <v>1034</v>
      </c>
      <c r="M7" s="11"/>
      <c r="N7" s="11" t="n">
        <v>284</v>
      </c>
      <c r="O7" s="11" t="n">
        <v>278</v>
      </c>
      <c r="P7" s="11" t="n">
        <v>169</v>
      </c>
      <c r="Q7" s="11" t="n">
        <v>188</v>
      </c>
      <c r="R7" s="11" t="n">
        <v>160</v>
      </c>
      <c r="S7" s="11" t="n">
        <v>187</v>
      </c>
      <c r="T7" s="11" t="n">
        <v>166</v>
      </c>
      <c r="U7" s="11" t="n">
        <v>87</v>
      </c>
      <c r="V7" s="11" t="n">
        <v>211</v>
      </c>
      <c r="W7" s="11" t="n">
        <v>174</v>
      </c>
      <c r="X7" s="11" t="n">
        <v>98</v>
      </c>
      <c r="Y7" s="11" t="n">
        <v>51</v>
      </c>
      <c r="Z7" s="11"/>
      <c r="AA7" s="11" t="n">
        <v>570</v>
      </c>
      <c r="AB7" s="11" t="n">
        <v>547</v>
      </c>
      <c r="AC7" s="11" t="n">
        <v>406</v>
      </c>
      <c r="AD7" s="11" t="n">
        <v>517</v>
      </c>
      <c r="AE7" s="11"/>
      <c r="AF7" s="11" t="n">
        <v>148</v>
      </c>
      <c r="AG7" s="11" t="n">
        <v>872</v>
      </c>
      <c r="AH7" s="11" t="n">
        <v>132</v>
      </c>
      <c r="AI7" s="11" t="n">
        <v>108</v>
      </c>
      <c r="AJ7" s="11" t="n">
        <v>65</v>
      </c>
      <c r="AK7" s="11" t="n">
        <v>65</v>
      </c>
      <c r="AL7" s="11" t="n">
        <v>139</v>
      </c>
      <c r="AM7" s="11" t="n">
        <v>2</v>
      </c>
      <c r="AN7" s="11" t="n">
        <v>139</v>
      </c>
      <c r="AO7" s="11" t="n">
        <v>159</v>
      </c>
      <c r="AP7" s="11" t="n">
        <v>39</v>
      </c>
      <c r="AQ7" s="11" t="n">
        <v>148</v>
      </c>
      <c r="AR7" s="11" t="n">
        <v>10</v>
      </c>
      <c r="AS7" s="11" t="n">
        <v>10</v>
      </c>
      <c r="AT7" s="11" t="n">
        <v>3</v>
      </c>
      <c r="AU7" s="11" t="n">
        <v>2</v>
      </c>
      <c r="AV7" s="11" t="n">
        <v>5</v>
      </c>
      <c r="AW7" s="11" t="n">
        <v>3</v>
      </c>
      <c r="AX7" s="11" t="n">
        <v>4</v>
      </c>
    </row>
    <row r="8" ht="30" customHeight="1">
      <c r="B8" s="12" t="s">
        <v>24</v>
      </c>
      <c r="C8" s="12" t="n">
        <v>2053</v>
      </c>
      <c r="D8" s="12" t="n">
        <v>284</v>
      </c>
      <c r="E8" s="12" t="n">
        <v>350</v>
      </c>
      <c r="F8" s="12" t="n">
        <v>349</v>
      </c>
      <c r="G8" s="12" t="n">
        <v>350</v>
      </c>
      <c r="H8" s="12" t="n">
        <v>289</v>
      </c>
      <c r="I8" s="12" t="n">
        <v>431</v>
      </c>
      <c r="J8" s="12"/>
      <c r="K8" s="12" t="n">
        <v>1013</v>
      </c>
      <c r="L8" s="12" t="n">
        <v>1039</v>
      </c>
      <c r="M8" s="12"/>
      <c r="N8" s="12" t="n">
        <v>287</v>
      </c>
      <c r="O8" s="12" t="n">
        <v>267</v>
      </c>
      <c r="P8" s="12" t="n">
        <v>164</v>
      </c>
      <c r="Q8" s="12" t="n">
        <v>185</v>
      </c>
      <c r="R8" s="12" t="n">
        <v>144</v>
      </c>
      <c r="S8" s="12" t="n">
        <v>185</v>
      </c>
      <c r="T8" s="12" t="n">
        <v>164</v>
      </c>
      <c r="U8" s="12" t="n">
        <v>82</v>
      </c>
      <c r="V8" s="12" t="n">
        <v>226</v>
      </c>
      <c r="W8" s="12" t="n">
        <v>185</v>
      </c>
      <c r="X8" s="12" t="n">
        <v>103</v>
      </c>
      <c r="Y8" s="12" t="n">
        <v>61</v>
      </c>
      <c r="Z8" s="12"/>
      <c r="AA8" s="12" t="n">
        <v>551</v>
      </c>
      <c r="AB8" s="12" t="n">
        <v>530</v>
      </c>
      <c r="AC8" s="12" t="n">
        <v>449</v>
      </c>
      <c r="AD8" s="12" t="n">
        <v>510</v>
      </c>
      <c r="AE8" s="12"/>
      <c r="AF8" s="12" t="n">
        <v>150</v>
      </c>
      <c r="AG8" s="12" t="n">
        <v>866</v>
      </c>
      <c r="AH8" s="12" t="n">
        <v>133</v>
      </c>
      <c r="AI8" s="12" t="n">
        <v>107</v>
      </c>
      <c r="AJ8" s="12" t="n">
        <v>66</v>
      </c>
      <c r="AK8" s="12" t="n">
        <v>64</v>
      </c>
      <c r="AL8" s="12" t="n">
        <v>140</v>
      </c>
      <c r="AM8" s="12" t="n">
        <v>2</v>
      </c>
      <c r="AN8" s="12" t="n">
        <v>140</v>
      </c>
      <c r="AO8" s="12" t="n">
        <v>160</v>
      </c>
      <c r="AP8" s="12" t="n">
        <v>39</v>
      </c>
      <c r="AQ8" s="12" t="n">
        <v>149</v>
      </c>
      <c r="AR8" s="12" t="n">
        <v>10</v>
      </c>
      <c r="AS8" s="12" t="n">
        <v>11</v>
      </c>
      <c r="AT8" s="12" t="n">
        <v>3</v>
      </c>
      <c r="AU8" s="12" t="n">
        <v>2</v>
      </c>
      <c r="AV8" s="12" t="n">
        <v>5</v>
      </c>
      <c r="AW8" s="12" t="n">
        <v>3</v>
      </c>
      <c r="AX8" s="12" t="n">
        <v>3</v>
      </c>
    </row>
    <row r="9">
      <c r="B9" s="20" t="s">
        <v>187</v>
      </c>
      <c r="C9" s="19" t="n">
        <v>0.0702673634700482</v>
      </c>
      <c r="D9" s="19" t="n">
        <v>0.087167722194765</v>
      </c>
      <c r="E9" s="19" t="n">
        <v>0.0717982885479166</v>
      </c>
      <c r="F9" s="19" t="n">
        <v>0.0724773897938259</v>
      </c>
      <c r="G9" s="19" t="n">
        <v>0.0631122509740577</v>
      </c>
      <c r="H9" s="19" t="n">
        <v>0.0642426898035729</v>
      </c>
      <c r="I9" s="19" t="n">
        <v>0.065942552334707</v>
      </c>
      <c r="J9" s="19"/>
      <c r="K9" s="19" t="n">
        <v>0.0816049221082031</v>
      </c>
      <c r="L9" s="19" t="n">
        <v>0.059280600327664</v>
      </c>
      <c r="M9" s="19"/>
      <c r="N9" s="19" t="n">
        <v>0.0924305047184154</v>
      </c>
      <c r="O9" s="19" t="n">
        <v>0.0528741573096809</v>
      </c>
      <c r="P9" s="19" t="n">
        <v>0.0653404043159552</v>
      </c>
      <c r="Q9" s="19" t="n">
        <v>0.0795140958642537</v>
      </c>
      <c r="R9" s="19" t="n">
        <v>0.079498406927331</v>
      </c>
      <c r="S9" s="19" t="n">
        <v>0.0734891543059203</v>
      </c>
      <c r="T9" s="19" t="n">
        <v>0.0479755573107299</v>
      </c>
      <c r="U9" s="19" t="n">
        <v>0.0724985708243178</v>
      </c>
      <c r="V9" s="19" t="n">
        <v>0.0849767155857422</v>
      </c>
      <c r="W9" s="19" t="n">
        <v>0.0609980924185918</v>
      </c>
      <c r="X9" s="19" t="n">
        <v>0.0406040059359407</v>
      </c>
      <c r="Y9" s="19" t="n">
        <v>0.0763912713293705</v>
      </c>
      <c r="Z9" s="19"/>
      <c r="AA9" s="19" t="n">
        <v>0.0832781318963868</v>
      </c>
      <c r="AB9" s="19" t="n">
        <v>0.0647174281259877</v>
      </c>
      <c r="AC9" s="19" t="n">
        <v>0.0592486229211453</v>
      </c>
      <c r="AD9" s="19" t="n">
        <v>0.063601906207133</v>
      </c>
      <c r="AE9" s="19"/>
      <c r="AF9" s="19" t="n">
        <v>0.0654662673015964</v>
      </c>
      <c r="AG9" s="19" t="n">
        <v>0.054451015165951</v>
      </c>
      <c r="AH9" s="19" t="n">
        <v>0.0498768228558158</v>
      </c>
      <c r="AI9" s="19" t="n">
        <v>0.129834137634651</v>
      </c>
      <c r="AJ9" s="19" t="n">
        <v>0.0765462589957884</v>
      </c>
      <c r="AK9" s="19" t="n">
        <v>0.110293191178762</v>
      </c>
      <c r="AL9" s="19" t="n">
        <v>0.105724097360178</v>
      </c>
      <c r="AM9" s="19" t="n">
        <v>0</v>
      </c>
      <c r="AN9" s="19" t="n">
        <v>0.108961560048168</v>
      </c>
      <c r="AO9" s="19" t="n">
        <v>0.071424015076712</v>
      </c>
      <c r="AP9" s="19" t="n">
        <v>0.0254298120753177</v>
      </c>
      <c r="AQ9" s="19" t="n">
        <v>0.0619183722336402</v>
      </c>
      <c r="AR9" s="19" t="n">
        <v>0.188304440022961</v>
      </c>
      <c r="AS9" s="19" t="n">
        <v>0</v>
      </c>
      <c r="AT9" s="19" t="n">
        <v>0</v>
      </c>
      <c r="AU9" s="19" t="n">
        <v>0</v>
      </c>
      <c r="AV9" s="19" t="n">
        <v>0.197100656412845</v>
      </c>
      <c r="AW9" s="19" t="n">
        <v>0</v>
      </c>
      <c r="AX9" s="19" t="n">
        <v>0</v>
      </c>
    </row>
    <row r="10">
      <c r="B10" s="20" t="s">
        <v>188</v>
      </c>
      <c r="C10" s="19" t="n">
        <v>0.163266500320032</v>
      </c>
      <c r="D10" s="19" t="n">
        <v>0.141406200097234</v>
      </c>
      <c r="E10" s="19" t="n">
        <v>0.149882756560349</v>
      </c>
      <c r="F10" s="19" t="n">
        <v>0.157317208106767</v>
      </c>
      <c r="G10" s="19" t="n">
        <v>0.157141887022273</v>
      </c>
      <c r="H10" s="19" t="n">
        <v>0.157111019002589</v>
      </c>
      <c r="I10" s="19" t="n">
        <v>0.202475500918079</v>
      </c>
      <c r="J10" s="19"/>
      <c r="K10" s="19" t="n">
        <v>0.161115368798608</v>
      </c>
      <c r="L10" s="19" t="n">
        <v>0.165521116744139</v>
      </c>
      <c r="M10" s="19"/>
      <c r="N10" s="19" t="n">
        <v>0.179442796242447</v>
      </c>
      <c r="O10" s="19" t="n">
        <v>0.162102370206845</v>
      </c>
      <c r="P10" s="19" t="n">
        <v>0.205356963058865</v>
      </c>
      <c r="Q10" s="19" t="n">
        <v>0.186395988362163</v>
      </c>
      <c r="R10" s="19" t="n">
        <v>0.163105621226621</v>
      </c>
      <c r="S10" s="19" t="n">
        <v>0.156486494970586</v>
      </c>
      <c r="T10" s="19" t="n">
        <v>0.185231662082439</v>
      </c>
      <c r="U10" s="19" t="n">
        <v>0.158299601284146</v>
      </c>
      <c r="V10" s="19" t="n">
        <v>0.139120401974858</v>
      </c>
      <c r="W10" s="19" t="n">
        <v>0.13938893641032</v>
      </c>
      <c r="X10" s="19" t="n">
        <v>0.117393629665474</v>
      </c>
      <c r="Y10" s="19" t="n">
        <v>0.116838192889504</v>
      </c>
      <c r="Z10" s="19"/>
      <c r="AA10" s="19" t="n">
        <v>0.210101499586778</v>
      </c>
      <c r="AB10" s="19" t="n">
        <v>0.159142978494132</v>
      </c>
      <c r="AC10" s="19" t="n">
        <v>0.120279801508747</v>
      </c>
      <c r="AD10" s="19" t="n">
        <v>0.155188158675498</v>
      </c>
      <c r="AE10" s="19"/>
      <c r="AF10" s="19" t="n">
        <v>0.112152103443613</v>
      </c>
      <c r="AG10" s="19" t="n">
        <v>0.17910939759425</v>
      </c>
      <c r="AH10" s="19" t="n">
        <v>0.189721325104716</v>
      </c>
      <c r="AI10" s="19" t="n">
        <v>0.246957666389497</v>
      </c>
      <c r="AJ10" s="19" t="n">
        <v>0.065958426779547</v>
      </c>
      <c r="AK10" s="19" t="n">
        <v>0.161696770870136</v>
      </c>
      <c r="AL10" s="19" t="n">
        <v>0.168114262361437</v>
      </c>
      <c r="AM10" s="19" t="n">
        <v>0.465554238906898</v>
      </c>
      <c r="AN10" s="19" t="n">
        <v>0.159417734554299</v>
      </c>
      <c r="AO10" s="19" t="n">
        <v>0.124813480848247</v>
      </c>
      <c r="AP10" s="19" t="n">
        <v>0.132823801507737</v>
      </c>
      <c r="AQ10" s="19" t="n">
        <v>0.119423939018729</v>
      </c>
      <c r="AR10" s="19" t="n">
        <v>0</v>
      </c>
      <c r="AS10" s="19" t="n">
        <v>0.286214296383595</v>
      </c>
      <c r="AT10" s="19" t="n">
        <v>0</v>
      </c>
      <c r="AU10" s="19" t="n">
        <v>0</v>
      </c>
      <c r="AV10" s="19" t="n">
        <v>0.423723826349258</v>
      </c>
      <c r="AW10" s="19" t="n">
        <v>0.618526042532819</v>
      </c>
      <c r="AX10" s="19" t="n">
        <v>0</v>
      </c>
    </row>
    <row r="11">
      <c r="B11" s="20" t="s">
        <v>189</v>
      </c>
      <c r="C11" s="19" t="n">
        <v>0.210593200870054</v>
      </c>
      <c r="D11" s="19" t="n">
        <v>0.224935768845549</v>
      </c>
      <c r="E11" s="19" t="n">
        <v>0.246256525479172</v>
      </c>
      <c r="F11" s="19" t="n">
        <v>0.198362155712496</v>
      </c>
      <c r="G11" s="19" t="n">
        <v>0.182333744168395</v>
      </c>
      <c r="H11" s="19" t="n">
        <v>0.190920170180996</v>
      </c>
      <c r="I11" s="19" t="n">
        <v>0.218215812110632</v>
      </c>
      <c r="J11" s="19"/>
      <c r="K11" s="19" t="n">
        <v>0.216416354298699</v>
      </c>
      <c r="L11" s="19" t="n">
        <v>0.205118246634142</v>
      </c>
      <c r="M11" s="19"/>
      <c r="N11" s="19" t="n">
        <v>0.173562501366787</v>
      </c>
      <c r="O11" s="19" t="n">
        <v>0.201429544205991</v>
      </c>
      <c r="P11" s="19" t="n">
        <v>0.248962317905077</v>
      </c>
      <c r="Q11" s="19" t="n">
        <v>0.182289154204595</v>
      </c>
      <c r="R11" s="19" t="n">
        <v>0.192070402063141</v>
      </c>
      <c r="S11" s="19" t="n">
        <v>0.214419666151912</v>
      </c>
      <c r="T11" s="19" t="n">
        <v>0.219493238687151</v>
      </c>
      <c r="U11" s="19" t="n">
        <v>0.233173959234634</v>
      </c>
      <c r="V11" s="19" t="n">
        <v>0.237417842223279</v>
      </c>
      <c r="W11" s="19" t="n">
        <v>0.210885350014676</v>
      </c>
      <c r="X11" s="19" t="n">
        <v>0.251345840810758</v>
      </c>
      <c r="Y11" s="19" t="n">
        <v>0.216371112900129</v>
      </c>
      <c r="Z11" s="19"/>
      <c r="AA11" s="19" t="n">
        <v>0.213766651527956</v>
      </c>
      <c r="AB11" s="19" t="n">
        <v>0.207291382337783</v>
      </c>
      <c r="AC11" s="19" t="n">
        <v>0.233255101743238</v>
      </c>
      <c r="AD11" s="19" t="n">
        <v>0.193905202329919</v>
      </c>
      <c r="AE11" s="19"/>
      <c r="AF11" s="19" t="n">
        <v>0.300153527841196</v>
      </c>
      <c r="AG11" s="19" t="n">
        <v>0.202416435814106</v>
      </c>
      <c r="AH11" s="19" t="n">
        <v>0.175822536358597</v>
      </c>
      <c r="AI11" s="19" t="n">
        <v>0.234146954965803</v>
      </c>
      <c r="AJ11" s="19" t="n">
        <v>0.245446466648289</v>
      </c>
      <c r="AK11" s="19" t="n">
        <v>0.263044542567022</v>
      </c>
      <c r="AL11" s="19" t="n">
        <v>0.1819114846334</v>
      </c>
      <c r="AM11" s="19" t="n">
        <v>0.534445761093102</v>
      </c>
      <c r="AN11" s="19" t="n">
        <v>0.176049293379726</v>
      </c>
      <c r="AO11" s="19" t="n">
        <v>0.201272347027897</v>
      </c>
      <c r="AP11" s="19" t="n">
        <v>0.217812102240301</v>
      </c>
      <c r="AQ11" s="19" t="n">
        <v>0.203348072559682</v>
      </c>
      <c r="AR11" s="19" t="n">
        <v>0.19680000663089</v>
      </c>
      <c r="AS11" s="19" t="n">
        <v>0.289618989974097</v>
      </c>
      <c r="AT11" s="19" t="n">
        <v>0.296096190633258</v>
      </c>
      <c r="AU11" s="19" t="n">
        <v>0</v>
      </c>
      <c r="AV11" s="19" t="n">
        <v>0.159333969142837</v>
      </c>
      <c r="AW11" s="19" t="n">
        <v>0</v>
      </c>
      <c r="AX11" s="19" t="n">
        <v>0.501537184071583</v>
      </c>
    </row>
    <row r="12">
      <c r="B12" s="20" t="s">
        <v>190</v>
      </c>
      <c r="C12" s="19" t="n">
        <v>0.200623870835052</v>
      </c>
      <c r="D12" s="19" t="n">
        <v>0.197324529868397</v>
      </c>
      <c r="E12" s="19" t="n">
        <v>0.253458699419669</v>
      </c>
      <c r="F12" s="19" t="n">
        <v>0.168606539378848</v>
      </c>
      <c r="G12" s="19" t="n">
        <v>0.214703842330776</v>
      </c>
      <c r="H12" s="19" t="n">
        <v>0.189973624877337</v>
      </c>
      <c r="I12" s="19" t="n">
        <v>0.181513753984181</v>
      </c>
      <c r="J12" s="19"/>
      <c r="K12" s="19" t="n">
        <v>0.206204128604666</v>
      </c>
      <c r="L12" s="19" t="n">
        <v>0.195376147091298</v>
      </c>
      <c r="M12" s="19"/>
      <c r="N12" s="19" t="n">
        <v>0.218887857120356</v>
      </c>
      <c r="O12" s="19" t="n">
        <v>0.191280063834098</v>
      </c>
      <c r="P12" s="19" t="n">
        <v>0.164454513747281</v>
      </c>
      <c r="Q12" s="19" t="n">
        <v>0.260001657044823</v>
      </c>
      <c r="R12" s="19" t="n">
        <v>0.251584718430079</v>
      </c>
      <c r="S12" s="19" t="n">
        <v>0.195354654400385</v>
      </c>
      <c r="T12" s="19" t="n">
        <v>0.205627467107834</v>
      </c>
      <c r="U12" s="19" t="n">
        <v>0.209258155293931</v>
      </c>
      <c r="V12" s="19" t="n">
        <v>0.136946727300598</v>
      </c>
      <c r="W12" s="19" t="n">
        <v>0.183984655762348</v>
      </c>
      <c r="X12" s="19" t="n">
        <v>0.208355809805467</v>
      </c>
      <c r="Y12" s="19" t="n">
        <v>0.216701268076467</v>
      </c>
      <c r="Z12" s="19"/>
      <c r="AA12" s="19" t="n">
        <v>0.195997139549014</v>
      </c>
      <c r="AB12" s="19" t="n">
        <v>0.187293103154118</v>
      </c>
      <c r="AC12" s="19" t="n">
        <v>0.220930879418014</v>
      </c>
      <c r="AD12" s="19" t="n">
        <v>0.202852466109909</v>
      </c>
      <c r="AE12" s="19"/>
      <c r="AF12" s="19" t="n">
        <v>0.219310850476579</v>
      </c>
      <c r="AG12" s="19" t="n">
        <v>0.197118140350526</v>
      </c>
      <c r="AH12" s="19" t="n">
        <v>0.180527639952485</v>
      </c>
      <c r="AI12" s="19" t="n">
        <v>0.207717178996332</v>
      </c>
      <c r="AJ12" s="19" t="n">
        <v>0.256898210236039</v>
      </c>
      <c r="AK12" s="19" t="n">
        <v>0.201836125123982</v>
      </c>
      <c r="AL12" s="19" t="n">
        <v>0.226224450412037</v>
      </c>
      <c r="AM12" s="19" t="n">
        <v>0</v>
      </c>
      <c r="AN12" s="19" t="n">
        <v>0.191444961845765</v>
      </c>
      <c r="AO12" s="19" t="n">
        <v>0.234102510674363</v>
      </c>
      <c r="AP12" s="19" t="n">
        <v>0.221088865641628</v>
      </c>
      <c r="AQ12" s="19" t="n">
        <v>0.128624267750317</v>
      </c>
      <c r="AR12" s="19" t="n">
        <v>0.0902426648588534</v>
      </c>
      <c r="AS12" s="19" t="n">
        <v>0.220326350324136</v>
      </c>
      <c r="AT12" s="19" t="n">
        <v>0.389102592068026</v>
      </c>
      <c r="AU12" s="19" t="n">
        <v>0.504380017574563</v>
      </c>
      <c r="AV12" s="19" t="n">
        <v>0.21984154809506</v>
      </c>
      <c r="AW12" s="19" t="n">
        <v>0.381473957467181</v>
      </c>
      <c r="AX12" s="19" t="n">
        <v>0.22054873140016</v>
      </c>
    </row>
    <row r="13">
      <c r="B13" s="20" t="s">
        <v>191</v>
      </c>
      <c r="C13" s="19" t="n">
        <v>0.149075715558097</v>
      </c>
      <c r="D13" s="19" t="n">
        <v>0.138798108274191</v>
      </c>
      <c r="E13" s="19" t="n">
        <v>0.144568444509355</v>
      </c>
      <c r="F13" s="19" t="n">
        <v>0.16959961115454</v>
      </c>
      <c r="G13" s="19" t="n">
        <v>0.166189223698136</v>
      </c>
      <c r="H13" s="19" t="n">
        <v>0.152609485974386</v>
      </c>
      <c r="I13" s="19" t="n">
        <v>0.12661776720441</v>
      </c>
      <c r="J13" s="19"/>
      <c r="K13" s="19" t="n">
        <v>0.13116874516872</v>
      </c>
      <c r="L13" s="19" t="n">
        <v>0.166679031133566</v>
      </c>
      <c r="M13" s="19"/>
      <c r="N13" s="19" t="n">
        <v>0.158013271314835</v>
      </c>
      <c r="O13" s="19" t="n">
        <v>0.172380979640241</v>
      </c>
      <c r="P13" s="19" t="n">
        <v>0.149565850005641</v>
      </c>
      <c r="Q13" s="19" t="n">
        <v>0.105405290172477</v>
      </c>
      <c r="R13" s="19" t="n">
        <v>0.156133819655799</v>
      </c>
      <c r="S13" s="19" t="n">
        <v>0.168250356058284</v>
      </c>
      <c r="T13" s="19" t="n">
        <v>0.139041004692146</v>
      </c>
      <c r="U13" s="19" t="n">
        <v>0.111889928002723</v>
      </c>
      <c r="V13" s="19" t="n">
        <v>0.124680740078992</v>
      </c>
      <c r="W13" s="19" t="n">
        <v>0.161720649931034</v>
      </c>
      <c r="X13" s="19" t="n">
        <v>0.135469297561499</v>
      </c>
      <c r="Y13" s="19" t="n">
        <v>0.213290776830854</v>
      </c>
      <c r="Z13" s="19"/>
      <c r="AA13" s="19" t="n">
        <v>0.126939901669933</v>
      </c>
      <c r="AB13" s="19" t="n">
        <v>0.191618857440669</v>
      </c>
      <c r="AC13" s="19" t="n">
        <v>0.148518483268419</v>
      </c>
      <c r="AD13" s="19" t="n">
        <v>0.131158433806874</v>
      </c>
      <c r="AE13" s="19"/>
      <c r="AF13" s="19" t="n">
        <v>0.163627482397112</v>
      </c>
      <c r="AG13" s="19" t="n">
        <v>0.149341463360292</v>
      </c>
      <c r="AH13" s="19" t="n">
        <v>0.138333691114971</v>
      </c>
      <c r="AI13" s="19" t="n">
        <v>0.0765996835144822</v>
      </c>
      <c r="AJ13" s="19" t="n">
        <v>0.0696113033245295</v>
      </c>
      <c r="AK13" s="19" t="n">
        <v>0.106197566379327</v>
      </c>
      <c r="AL13" s="19" t="n">
        <v>0.155317310923682</v>
      </c>
      <c r="AM13" s="19" t="n">
        <v>0</v>
      </c>
      <c r="AN13" s="19" t="n">
        <v>0.173062881619056</v>
      </c>
      <c r="AO13" s="19" t="n">
        <v>0.178100882687348</v>
      </c>
      <c r="AP13" s="19" t="n">
        <v>0.152945184641442</v>
      </c>
      <c r="AQ13" s="19" t="n">
        <v>0.185280797302619</v>
      </c>
      <c r="AR13" s="19" t="n">
        <v>0.309427277459127</v>
      </c>
      <c r="AS13" s="19" t="n">
        <v>0.108789265320331</v>
      </c>
      <c r="AT13" s="19" t="n">
        <v>0.314801217298716</v>
      </c>
      <c r="AU13" s="19" t="n">
        <v>0.495619982425437</v>
      </c>
      <c r="AV13" s="19" t="n">
        <v>0</v>
      </c>
      <c r="AW13" s="19" t="n">
        <v>0</v>
      </c>
      <c r="AX13" s="19" t="n">
        <v>0</v>
      </c>
    </row>
    <row r="14">
      <c r="B14" s="20" t="s">
        <v>192</v>
      </c>
      <c r="C14" s="19" t="n">
        <v>0.0702015556964094</v>
      </c>
      <c r="D14" s="19" t="n">
        <v>0.0560102373110039</v>
      </c>
      <c r="E14" s="19" t="n">
        <v>0.0617277120669165</v>
      </c>
      <c r="F14" s="19" t="n">
        <v>0.0867541962615457</v>
      </c>
      <c r="G14" s="19" t="n">
        <v>0.0655760078872695</v>
      </c>
      <c r="H14" s="19" t="n">
        <v>0.0849840820864786</v>
      </c>
      <c r="I14" s="19" t="n">
        <v>0.0668777987397077</v>
      </c>
      <c r="J14" s="19"/>
      <c r="K14" s="19" t="n">
        <v>0.0815053553669623</v>
      </c>
      <c r="L14" s="19" t="n">
        <v>0.059247645083</v>
      </c>
      <c r="M14" s="19"/>
      <c r="N14" s="19" t="n">
        <v>0.0455588264866672</v>
      </c>
      <c r="O14" s="19" t="n">
        <v>0.0717623978805807</v>
      </c>
      <c r="P14" s="19" t="n">
        <v>0.0414320569412283</v>
      </c>
      <c r="Q14" s="19" t="n">
        <v>0.0751824063409471</v>
      </c>
      <c r="R14" s="19" t="n">
        <v>0.0636703133552766</v>
      </c>
      <c r="S14" s="19" t="n">
        <v>0.0577851432646995</v>
      </c>
      <c r="T14" s="19" t="n">
        <v>0.0922183949529176</v>
      </c>
      <c r="U14" s="19" t="n">
        <v>0.0911054511835194</v>
      </c>
      <c r="V14" s="19" t="n">
        <v>0.0840556025576446</v>
      </c>
      <c r="W14" s="19" t="n">
        <v>0.0807407355679177</v>
      </c>
      <c r="X14" s="19" t="n">
        <v>0.0836233024892802</v>
      </c>
      <c r="Y14" s="19" t="n">
        <v>0.101379237502775</v>
      </c>
      <c r="Z14" s="19"/>
      <c r="AA14" s="19" t="n">
        <v>0.0667778438251816</v>
      </c>
      <c r="AB14" s="19" t="n">
        <v>0.0712176806599059</v>
      </c>
      <c r="AC14" s="19" t="n">
        <v>0.0688070202554253</v>
      </c>
      <c r="AD14" s="19" t="n">
        <v>0.075861723632583</v>
      </c>
      <c r="AE14" s="19"/>
      <c r="AF14" s="19" t="n">
        <v>0.0856510902225838</v>
      </c>
      <c r="AG14" s="19" t="n">
        <v>0.0694877191527627</v>
      </c>
      <c r="AH14" s="19" t="n">
        <v>0.0748551662057683</v>
      </c>
      <c r="AI14" s="19" t="n">
        <v>0.0684850496449827</v>
      </c>
      <c r="AJ14" s="19" t="n">
        <v>0.0772620833997043</v>
      </c>
      <c r="AK14" s="19" t="n">
        <v>0.0305619542095734</v>
      </c>
      <c r="AL14" s="19" t="n">
        <v>0.0673872902857784</v>
      </c>
      <c r="AM14" s="19" t="n">
        <v>0</v>
      </c>
      <c r="AN14" s="19" t="n">
        <v>0.0808099205071621</v>
      </c>
      <c r="AO14" s="19" t="n">
        <v>0.0381483050400456</v>
      </c>
      <c r="AP14" s="19" t="n">
        <v>0.0488311512794166</v>
      </c>
      <c r="AQ14" s="19" t="n">
        <v>0.0996529264881647</v>
      </c>
      <c r="AR14" s="19" t="n">
        <v>0.215225611028168</v>
      </c>
      <c r="AS14" s="19" t="n">
        <v>0.0950510979978406</v>
      </c>
      <c r="AT14" s="19" t="n">
        <v>0</v>
      </c>
      <c r="AU14" s="19" t="n">
        <v>0</v>
      </c>
      <c r="AV14" s="19" t="n">
        <v>0</v>
      </c>
      <c r="AW14" s="19" t="n">
        <v>0</v>
      </c>
      <c r="AX14" s="19" t="n">
        <v>0</v>
      </c>
    </row>
    <row r="15">
      <c r="B15" s="20" t="s">
        <v>193</v>
      </c>
      <c r="C15" s="19" t="n">
        <v>0.0600664771694094</v>
      </c>
      <c r="D15" s="19" t="n">
        <v>0.0505935767127343</v>
      </c>
      <c r="E15" s="19" t="n">
        <v>0.0285094540673901</v>
      </c>
      <c r="F15" s="19" t="n">
        <v>0.0752479059168804</v>
      </c>
      <c r="G15" s="19" t="n">
        <v>0.091001321754941</v>
      </c>
      <c r="H15" s="19" t="n">
        <v>0.0736648270591418</v>
      </c>
      <c r="I15" s="19" t="n">
        <v>0.0454075428425637</v>
      </c>
      <c r="J15" s="19"/>
      <c r="K15" s="19" t="n">
        <v>0.0707076652353344</v>
      </c>
      <c r="L15" s="19" t="n">
        <v>0.0487859931310187</v>
      </c>
      <c r="M15" s="19"/>
      <c r="N15" s="19" t="n">
        <v>0.064035307739991</v>
      </c>
      <c r="O15" s="19" t="n">
        <v>0.0725008614641213</v>
      </c>
      <c r="P15" s="19" t="n">
        <v>0.0643794647017246</v>
      </c>
      <c r="Q15" s="19" t="n">
        <v>0.0212987175866245</v>
      </c>
      <c r="R15" s="19" t="n">
        <v>0.0430606438034193</v>
      </c>
      <c r="S15" s="19" t="n">
        <v>0.0488072827730296</v>
      </c>
      <c r="T15" s="19" t="n">
        <v>0.0407049157036982</v>
      </c>
      <c r="U15" s="19" t="n">
        <v>0.036156070310361</v>
      </c>
      <c r="V15" s="19" t="n">
        <v>0.0814818580072799</v>
      </c>
      <c r="W15" s="19" t="n">
        <v>0.0930360150826117</v>
      </c>
      <c r="X15" s="19" t="n">
        <v>0.0803642421183308</v>
      </c>
      <c r="Y15" s="19" t="n">
        <v>0.0378462268619554</v>
      </c>
      <c r="Z15" s="19"/>
      <c r="AA15" s="19" t="n">
        <v>0.0516591947313847</v>
      </c>
      <c r="AB15" s="19" t="n">
        <v>0.0504199702505603</v>
      </c>
      <c r="AC15" s="19" t="n">
        <v>0.0695301390926892</v>
      </c>
      <c r="AD15" s="19" t="n">
        <v>0.0723738130321375</v>
      </c>
      <c r="AE15" s="19"/>
      <c r="AF15" s="19" t="n">
        <v>0.0140726591474371</v>
      </c>
      <c r="AG15" s="19" t="n">
        <v>0.0590004224198197</v>
      </c>
      <c r="AH15" s="19" t="n">
        <v>0.099555363533855</v>
      </c>
      <c r="AI15" s="19" t="n">
        <v>0.0285913310398635</v>
      </c>
      <c r="AJ15" s="19" t="n">
        <v>0.0346900632248674</v>
      </c>
      <c r="AK15" s="19" t="n">
        <v>0.110888674936269</v>
      </c>
      <c r="AL15" s="19" t="n">
        <v>0.0438698361283885</v>
      </c>
      <c r="AM15" s="19" t="n">
        <v>0</v>
      </c>
      <c r="AN15" s="19" t="n">
        <v>0.0667633350407557</v>
      </c>
      <c r="AO15" s="19" t="n">
        <v>0.0491433454249484</v>
      </c>
      <c r="AP15" s="19" t="n">
        <v>0.124010449904251</v>
      </c>
      <c r="AQ15" s="19" t="n">
        <v>0.109320255499584</v>
      </c>
      <c r="AR15" s="19" t="n">
        <v>0</v>
      </c>
      <c r="AS15" s="19" t="n">
        <v>0</v>
      </c>
      <c r="AT15" s="19" t="n">
        <v>0</v>
      </c>
      <c r="AU15" s="19" t="n">
        <v>0</v>
      </c>
      <c r="AV15" s="19" t="n">
        <v>0</v>
      </c>
      <c r="AW15" s="19" t="n">
        <v>0</v>
      </c>
      <c r="AX15" s="19" t="n">
        <v>0</v>
      </c>
    </row>
    <row r="16">
      <c r="B16" s="20" t="s">
        <v>77</v>
      </c>
      <c r="C16" s="21" t="n">
        <v>0.075905316080898</v>
      </c>
      <c r="D16" s="21" t="n">
        <v>0.103763856696126</v>
      </c>
      <c r="E16" s="21" t="n">
        <v>0.0437981193492325</v>
      </c>
      <c r="F16" s="21" t="n">
        <v>0.0716349936750968</v>
      </c>
      <c r="G16" s="21" t="n">
        <v>0.0599417221641514</v>
      </c>
      <c r="H16" s="21" t="n">
        <v>0.086494101015499</v>
      </c>
      <c r="I16" s="21" t="n">
        <v>0.0929492718657201</v>
      </c>
      <c r="J16" s="21"/>
      <c r="K16" s="21" t="n">
        <v>0.0512774604188065</v>
      </c>
      <c r="L16" s="21" t="n">
        <v>0.0999912198551726</v>
      </c>
      <c r="M16" s="21"/>
      <c r="N16" s="21" t="n">
        <v>0.0680689350105004</v>
      </c>
      <c r="O16" s="21" t="n">
        <v>0.0756696254584426</v>
      </c>
      <c r="P16" s="21" t="n">
        <v>0.0605084293242283</v>
      </c>
      <c r="Q16" s="21" t="n">
        <v>0.089912690424116</v>
      </c>
      <c r="R16" s="21" t="n">
        <v>0.050876074538333</v>
      </c>
      <c r="S16" s="21" t="n">
        <v>0.0854072480751822</v>
      </c>
      <c r="T16" s="21" t="n">
        <v>0.0697077594630844</v>
      </c>
      <c r="U16" s="21" t="n">
        <v>0.087618263866368</v>
      </c>
      <c r="V16" s="21" t="n">
        <v>0.111320112271607</v>
      </c>
      <c r="W16" s="21" t="n">
        <v>0.0692455648125009</v>
      </c>
      <c r="X16" s="21" t="n">
        <v>0.0828438716132506</v>
      </c>
      <c r="Y16" s="21" t="n">
        <v>0.0211819136089438</v>
      </c>
      <c r="Z16" s="21"/>
      <c r="AA16" s="21" t="n">
        <v>0.0514796372133662</v>
      </c>
      <c r="AB16" s="21" t="n">
        <v>0.0682985995368446</v>
      </c>
      <c r="AC16" s="21" t="n">
        <v>0.0794299517923229</v>
      </c>
      <c r="AD16" s="21" t="n">
        <v>0.105058296205946</v>
      </c>
      <c r="AE16" s="21"/>
      <c r="AF16" s="21" t="n">
        <v>0.0395660191698824</v>
      </c>
      <c r="AG16" s="21" t="n">
        <v>0.0890754061422926</v>
      </c>
      <c r="AH16" s="21" t="n">
        <v>0.0913074548737911</v>
      </c>
      <c r="AI16" s="21" t="n">
        <v>0.00766799781438852</v>
      </c>
      <c r="AJ16" s="21" t="n">
        <v>0.173587187391235</v>
      </c>
      <c r="AK16" s="21" t="n">
        <v>0.0154811747349295</v>
      </c>
      <c r="AL16" s="21" t="n">
        <v>0.0514512678950985</v>
      </c>
      <c r="AM16" s="21" t="n">
        <v>0</v>
      </c>
      <c r="AN16" s="21" t="n">
        <v>0.0434903130050681</v>
      </c>
      <c r="AO16" s="21" t="n">
        <v>0.102995113220439</v>
      </c>
      <c r="AP16" s="21" t="n">
        <v>0.0770586327099063</v>
      </c>
      <c r="AQ16" s="21" t="n">
        <v>0.0924313691472636</v>
      </c>
      <c r="AR16" s="21" t="n">
        <v>0</v>
      </c>
      <c r="AS16" s="21" t="n">
        <v>0</v>
      </c>
      <c r="AT16" s="21" t="n">
        <v>0</v>
      </c>
      <c r="AU16" s="21" t="n">
        <v>0</v>
      </c>
      <c r="AV16" s="21" t="n">
        <v>0</v>
      </c>
      <c r="AW16" s="21" t="n">
        <v>0</v>
      </c>
      <c r="AX16" s="21" t="n">
        <v>0.277914084528257</v>
      </c>
    </row>
    <row r="17">
      <c r="B17" s="18"/>
    </row>
    <row r="18">
      <c r="B18" t="s">
        <v>80</v>
      </c>
    </row>
    <row r="19">
      <c r="B19" t="s">
        <v>81</v>
      </c>
    </row>
    <row r="21">
      <c r="B21" s="9" t="str">
        <f>=HYPERLINK("#'Contents'!A1", "Return to Contents")</f>
      </c>
    </row>
  </sheetData>
  <mergeCells count="6">
    <mergeCell ref="D5:I5"/>
    <mergeCell ref="K5:L5"/>
    <mergeCell ref="N5:Y5"/>
    <mergeCell ref="AA5:AD5"/>
    <mergeCell ref="AF5:AX5"/>
    <mergeCell ref="D2:AU2"/>
  </mergeCells>
  <pageMargins left="0.7" right="0.7" top="0.75" bottom="0.75" header="0.3" footer="0.3"/>
  <pageSetup paperSize="9" orientation="portrait" horizontalDpi="300" verticalDpi="300" r:id="rId2"/>
  <drawing r:id="rId1"/>
</worksheet>
</file>

<file path=xl/worksheets/sheet4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10.71" hidden="0" customWidth="1"/>
    <col min="8" max="8" width="10.71" hidden="0" customWidth="1"/>
    <col min="9" max="9" width="10.71" hidden="0" customWidth="1"/>
    <col min="10" max="10" width="2.2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10.71" hidden="0" customWidth="1"/>
    <col min="19" max="19" width="10.71" hidden="0" customWidth="1"/>
    <col min="20" max="20" width="10.71" hidden="0" customWidth="1"/>
    <col min="21" max="21" width="10.71" hidden="0" customWidth="1"/>
    <col min="22" max="22" width="10.71" hidden="0" customWidth="1"/>
    <col min="23" max="23" width="10.71" hidden="0" customWidth="1"/>
    <col min="24" max="24" width="10.71" hidden="0" customWidth="1"/>
    <col min="25" max="25" width="10.71" hidden="0" customWidth="1"/>
    <col min="26" max="26" width="2.2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10.71" hidden="0" customWidth="1"/>
    <col min="34" max="34" width="10.71" hidden="0" customWidth="1"/>
    <col min="35" max="35" width="10.7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10.71" hidden="0" customWidth="1"/>
    <col min="44" max="44" width="10.71" hidden="0" customWidth="1"/>
    <col min="45" max="45" width="10.71" hidden="0" customWidth="1"/>
    <col min="46" max="46" width="10.71" hidden="0" customWidth="1"/>
    <col min="47" max="47" width="10.71" hidden="0" customWidth="1"/>
    <col min="48" max="48" width="10.71" hidden="0" customWidth="1"/>
    <col min="49" max="49" width="10.71" hidden="0" customWidth="1"/>
    <col min="50" max="50" width="10.71" hidden="0" customWidth="1"/>
    <col min="51" max="51" width="2.21" hidden="0" customWidth="1"/>
  </cols>
  <sheetData>
    <row r="2" ht="40" customHeight="1">
      <c r="D2" s="16" t="s">
        <v>205</v>
      </c>
    </row>
    <row r="5" ht="30" customHeight="1">
      <c r="B5" s="17"/>
      <c r="C5" s="17"/>
      <c r="D5" s="17" t="s">
        <v>62</v>
      </c>
      <c r="E5" s="17"/>
      <c r="F5" s="17"/>
      <c r="G5" s="17"/>
      <c r="H5" s="17"/>
      <c r="I5" s="17"/>
      <c r="J5" s="17"/>
      <c r="K5" s="17" t="s">
        <v>63</v>
      </c>
      <c r="L5" s="17"/>
      <c r="M5" s="17"/>
      <c r="N5" s="17" t="s">
        <v>64</v>
      </c>
      <c r="O5" s="17"/>
      <c r="P5" s="17"/>
      <c r="Q5" s="17"/>
      <c r="R5" s="17"/>
      <c r="S5" s="17"/>
      <c r="T5" s="17"/>
      <c r="U5" s="17"/>
      <c r="V5" s="17"/>
      <c r="W5" s="17"/>
      <c r="X5" s="17"/>
      <c r="Y5" s="17"/>
      <c r="Z5" s="17"/>
      <c r="AA5" s="17" t="s">
        <v>65</v>
      </c>
      <c r="AB5" s="17"/>
      <c r="AC5" s="17"/>
      <c r="AD5" s="17"/>
      <c r="AE5" s="17"/>
      <c r="AF5" s="17" t="s">
        <v>66</v>
      </c>
      <c r="AG5" s="17"/>
      <c r="AH5" s="17"/>
      <c r="AI5" s="17"/>
      <c r="AJ5" s="17"/>
      <c r="AK5" s="17"/>
      <c r="AL5" s="17"/>
      <c r="AM5" s="17"/>
      <c r="AN5" s="17"/>
      <c r="AO5" s="17"/>
      <c r="AP5" s="17"/>
      <c r="AQ5" s="17"/>
      <c r="AR5" s="17"/>
      <c r="AS5" s="17"/>
      <c r="AT5" s="17"/>
      <c r="AU5" s="17"/>
      <c r="AV5" s="17"/>
      <c r="AW5" s="17"/>
      <c r="AX5" s="17"/>
    </row>
    <row r="6">
      <c r="B6" t="s">
        <v>15</v>
      </c>
      <c r="C6" s="10" t="s">
        <v>16</v>
      </c>
      <c r="D6" s="13" t="s">
        <v>17</v>
      </c>
      <c r="E6" s="13" t="s">
        <v>18</v>
      </c>
      <c r="F6" s="13" t="s">
        <v>19</v>
      </c>
      <c r="G6" s="13" t="s">
        <v>20</v>
      </c>
      <c r="H6" s="13" t="s">
        <v>21</v>
      </c>
      <c r="I6" s="13" t="s">
        <v>22</v>
      </c>
      <c r="K6" s="13" t="s">
        <v>25</v>
      </c>
      <c r="L6" s="13" t="s">
        <v>26</v>
      </c>
      <c r="N6" s="13" t="s">
        <v>27</v>
      </c>
      <c r="O6" s="13" t="s">
        <v>28</v>
      </c>
      <c r="P6" s="13" t="s">
        <v>29</v>
      </c>
      <c r="Q6" s="13" t="s">
        <v>30</v>
      </c>
      <c r="R6" s="13" t="s">
        <v>31</v>
      </c>
      <c r="S6" s="13" t="s">
        <v>32</v>
      </c>
      <c r="T6" s="13" t="s">
        <v>33</v>
      </c>
      <c r="U6" s="13" t="s">
        <v>34</v>
      </c>
      <c r="V6" s="13" t="s">
        <v>35</v>
      </c>
      <c r="W6" s="13" t="s">
        <v>36</v>
      </c>
      <c r="X6" s="13" t="s">
        <v>37</v>
      </c>
      <c r="Y6" s="13" t="s">
        <v>38</v>
      </c>
      <c r="AA6" s="13" t="s">
        <v>39</v>
      </c>
      <c r="AB6" s="13" t="s">
        <v>40</v>
      </c>
      <c r="AC6" s="13" t="s">
        <v>41</v>
      </c>
      <c r="AD6" s="13" t="s">
        <v>42</v>
      </c>
      <c r="AF6" s="13" t="s">
        <v>43</v>
      </c>
      <c r="AG6" s="13" t="s">
        <v>44</v>
      </c>
      <c r="AH6" s="13" t="s">
        <v>45</v>
      </c>
      <c r="AI6" s="13" t="s">
        <v>46</v>
      </c>
      <c r="AJ6" s="13" t="s">
        <v>47</v>
      </c>
      <c r="AK6" s="13" t="s">
        <v>48</v>
      </c>
      <c r="AL6" s="13" t="s">
        <v>49</v>
      </c>
      <c r="AM6" s="13" t="s">
        <v>50</v>
      </c>
      <c r="AN6" s="13" t="s">
        <v>51</v>
      </c>
      <c r="AO6" s="13" t="s">
        <v>52</v>
      </c>
      <c r="AP6" s="13" t="s">
        <v>53</v>
      </c>
      <c r="AQ6" s="13" t="s">
        <v>54</v>
      </c>
      <c r="AR6" s="13" t="s">
        <v>55</v>
      </c>
      <c r="AS6" s="13" t="s">
        <v>56</v>
      </c>
      <c r="AT6" s="13" t="s">
        <v>57</v>
      </c>
      <c r="AU6" s="13" t="s">
        <v>58</v>
      </c>
      <c r="AV6" s="13" t="s">
        <v>59</v>
      </c>
      <c r="AW6" s="13" t="s">
        <v>60</v>
      </c>
      <c r="AX6" s="13" t="s">
        <v>61</v>
      </c>
    </row>
    <row r="7" ht="30" customHeight="1">
      <c r="B7" s="11" t="s">
        <v>23</v>
      </c>
      <c r="C7" s="11" t="n">
        <v>2053</v>
      </c>
      <c r="D7" s="11" t="n">
        <v>282</v>
      </c>
      <c r="E7" s="11" t="n">
        <v>347</v>
      </c>
      <c r="F7" s="11" t="n">
        <v>347</v>
      </c>
      <c r="G7" s="11" t="n">
        <v>347</v>
      </c>
      <c r="H7" s="11" t="n">
        <v>295</v>
      </c>
      <c r="I7" s="11" t="n">
        <v>435</v>
      </c>
      <c r="J7" s="11"/>
      <c r="K7" s="11" t="n">
        <v>1018</v>
      </c>
      <c r="L7" s="11" t="n">
        <v>1034</v>
      </c>
      <c r="M7" s="11"/>
      <c r="N7" s="11" t="n">
        <v>284</v>
      </c>
      <c r="O7" s="11" t="n">
        <v>278</v>
      </c>
      <c r="P7" s="11" t="n">
        <v>169</v>
      </c>
      <c r="Q7" s="11" t="n">
        <v>188</v>
      </c>
      <c r="R7" s="11" t="n">
        <v>160</v>
      </c>
      <c r="S7" s="11" t="n">
        <v>187</v>
      </c>
      <c r="T7" s="11" t="n">
        <v>166</v>
      </c>
      <c r="U7" s="11" t="n">
        <v>87</v>
      </c>
      <c r="V7" s="11" t="n">
        <v>211</v>
      </c>
      <c r="W7" s="11" t="n">
        <v>174</v>
      </c>
      <c r="X7" s="11" t="n">
        <v>98</v>
      </c>
      <c r="Y7" s="11" t="n">
        <v>51</v>
      </c>
      <c r="Z7" s="11"/>
      <c r="AA7" s="11" t="n">
        <v>570</v>
      </c>
      <c r="AB7" s="11" t="n">
        <v>547</v>
      </c>
      <c r="AC7" s="11" t="n">
        <v>406</v>
      </c>
      <c r="AD7" s="11" t="n">
        <v>517</v>
      </c>
      <c r="AE7" s="11"/>
      <c r="AF7" s="11" t="n">
        <v>148</v>
      </c>
      <c r="AG7" s="11" t="n">
        <v>872</v>
      </c>
      <c r="AH7" s="11" t="n">
        <v>132</v>
      </c>
      <c r="AI7" s="11" t="n">
        <v>108</v>
      </c>
      <c r="AJ7" s="11" t="n">
        <v>65</v>
      </c>
      <c r="AK7" s="11" t="n">
        <v>65</v>
      </c>
      <c r="AL7" s="11" t="n">
        <v>139</v>
      </c>
      <c r="AM7" s="11" t="n">
        <v>2</v>
      </c>
      <c r="AN7" s="11" t="n">
        <v>139</v>
      </c>
      <c r="AO7" s="11" t="n">
        <v>159</v>
      </c>
      <c r="AP7" s="11" t="n">
        <v>39</v>
      </c>
      <c r="AQ7" s="11" t="n">
        <v>148</v>
      </c>
      <c r="AR7" s="11" t="n">
        <v>10</v>
      </c>
      <c r="AS7" s="11" t="n">
        <v>10</v>
      </c>
      <c r="AT7" s="11" t="n">
        <v>3</v>
      </c>
      <c r="AU7" s="11" t="n">
        <v>2</v>
      </c>
      <c r="AV7" s="11" t="n">
        <v>5</v>
      </c>
      <c r="AW7" s="11" t="n">
        <v>3</v>
      </c>
      <c r="AX7" s="11" t="n">
        <v>4</v>
      </c>
    </row>
    <row r="8" ht="30" customHeight="1">
      <c r="B8" s="12" t="s">
        <v>24</v>
      </c>
      <c r="C8" s="12" t="n">
        <v>2053</v>
      </c>
      <c r="D8" s="12" t="n">
        <v>284</v>
      </c>
      <c r="E8" s="12" t="n">
        <v>350</v>
      </c>
      <c r="F8" s="12" t="n">
        <v>349</v>
      </c>
      <c r="G8" s="12" t="n">
        <v>350</v>
      </c>
      <c r="H8" s="12" t="n">
        <v>289</v>
      </c>
      <c r="I8" s="12" t="n">
        <v>431</v>
      </c>
      <c r="J8" s="12"/>
      <c r="K8" s="12" t="n">
        <v>1013</v>
      </c>
      <c r="L8" s="12" t="n">
        <v>1039</v>
      </c>
      <c r="M8" s="12"/>
      <c r="N8" s="12" t="n">
        <v>287</v>
      </c>
      <c r="O8" s="12" t="n">
        <v>267</v>
      </c>
      <c r="P8" s="12" t="n">
        <v>164</v>
      </c>
      <c r="Q8" s="12" t="n">
        <v>185</v>
      </c>
      <c r="R8" s="12" t="n">
        <v>144</v>
      </c>
      <c r="S8" s="12" t="n">
        <v>185</v>
      </c>
      <c r="T8" s="12" t="n">
        <v>164</v>
      </c>
      <c r="U8" s="12" t="n">
        <v>82</v>
      </c>
      <c r="V8" s="12" t="n">
        <v>226</v>
      </c>
      <c r="W8" s="12" t="n">
        <v>185</v>
      </c>
      <c r="X8" s="12" t="n">
        <v>103</v>
      </c>
      <c r="Y8" s="12" t="n">
        <v>61</v>
      </c>
      <c r="Z8" s="12"/>
      <c r="AA8" s="12" t="n">
        <v>551</v>
      </c>
      <c r="AB8" s="12" t="n">
        <v>530</v>
      </c>
      <c r="AC8" s="12" t="n">
        <v>449</v>
      </c>
      <c r="AD8" s="12" t="n">
        <v>510</v>
      </c>
      <c r="AE8" s="12"/>
      <c r="AF8" s="12" t="n">
        <v>150</v>
      </c>
      <c r="AG8" s="12" t="n">
        <v>866</v>
      </c>
      <c r="AH8" s="12" t="n">
        <v>133</v>
      </c>
      <c r="AI8" s="12" t="n">
        <v>107</v>
      </c>
      <c r="AJ8" s="12" t="n">
        <v>66</v>
      </c>
      <c r="AK8" s="12" t="n">
        <v>64</v>
      </c>
      <c r="AL8" s="12" t="n">
        <v>140</v>
      </c>
      <c r="AM8" s="12" t="n">
        <v>2</v>
      </c>
      <c r="AN8" s="12" t="n">
        <v>140</v>
      </c>
      <c r="AO8" s="12" t="n">
        <v>160</v>
      </c>
      <c r="AP8" s="12" t="n">
        <v>39</v>
      </c>
      <c r="AQ8" s="12" t="n">
        <v>149</v>
      </c>
      <c r="AR8" s="12" t="n">
        <v>10</v>
      </c>
      <c r="AS8" s="12" t="n">
        <v>11</v>
      </c>
      <c r="AT8" s="12" t="n">
        <v>3</v>
      </c>
      <c r="AU8" s="12" t="n">
        <v>2</v>
      </c>
      <c r="AV8" s="12" t="n">
        <v>5</v>
      </c>
      <c r="AW8" s="12" t="n">
        <v>3</v>
      </c>
      <c r="AX8" s="12" t="n">
        <v>3</v>
      </c>
    </row>
    <row r="9">
      <c r="B9" s="20" t="s">
        <v>187</v>
      </c>
      <c r="C9" s="19" t="n">
        <v>0.111969597498611</v>
      </c>
      <c r="D9" s="19" t="n">
        <v>0.132387477941866</v>
      </c>
      <c r="E9" s="19" t="n">
        <v>0.118801183566105</v>
      </c>
      <c r="F9" s="19" t="n">
        <v>0.0987414934048777</v>
      </c>
      <c r="G9" s="19" t="n">
        <v>0.0871575743517157</v>
      </c>
      <c r="H9" s="19" t="n">
        <v>0.0908648185684038</v>
      </c>
      <c r="I9" s="19" t="n">
        <v>0.137979780371282</v>
      </c>
      <c r="J9" s="19"/>
      <c r="K9" s="19" t="n">
        <v>0.127857484385568</v>
      </c>
      <c r="L9" s="19" t="n">
        <v>0.0965862971293417</v>
      </c>
      <c r="M9" s="19"/>
      <c r="N9" s="19" t="n">
        <v>0.185453296330962</v>
      </c>
      <c r="O9" s="19" t="n">
        <v>0.068932093894572</v>
      </c>
      <c r="P9" s="19" t="n">
        <v>0.136069002496362</v>
      </c>
      <c r="Q9" s="19" t="n">
        <v>0.120970451545318</v>
      </c>
      <c r="R9" s="19" t="n">
        <v>0.14069193379272</v>
      </c>
      <c r="S9" s="19" t="n">
        <v>0.100659026750702</v>
      </c>
      <c r="T9" s="19" t="n">
        <v>0.0752629939894155</v>
      </c>
      <c r="U9" s="19" t="n">
        <v>0.128307726200445</v>
      </c>
      <c r="V9" s="19" t="n">
        <v>0.118579887346306</v>
      </c>
      <c r="W9" s="19" t="n">
        <v>0.0752230840077033</v>
      </c>
      <c r="X9" s="19" t="n">
        <v>0.0597508923902152</v>
      </c>
      <c r="Y9" s="19" t="n">
        <v>0.0808649012393868</v>
      </c>
      <c r="Z9" s="19"/>
      <c r="AA9" s="19" t="n">
        <v>0.145271219713463</v>
      </c>
      <c r="AB9" s="19" t="n">
        <v>0.0922350779015923</v>
      </c>
      <c r="AC9" s="19" t="n">
        <v>0.110231262262767</v>
      </c>
      <c r="AD9" s="19" t="n">
        <v>0.0910595166491503</v>
      </c>
      <c r="AE9" s="19"/>
      <c r="AF9" s="19" t="n">
        <v>0.113130931655436</v>
      </c>
      <c r="AG9" s="19" t="n">
        <v>0.103298573897199</v>
      </c>
      <c r="AH9" s="19" t="n">
        <v>0.112449985063687</v>
      </c>
      <c r="AI9" s="19" t="n">
        <v>0.222307858848853</v>
      </c>
      <c r="AJ9" s="19" t="n">
        <v>0.0774851905843984</v>
      </c>
      <c r="AK9" s="19" t="n">
        <v>0.166886336958482</v>
      </c>
      <c r="AL9" s="19" t="n">
        <v>0.143940077359241</v>
      </c>
      <c r="AM9" s="19" t="n">
        <v>1</v>
      </c>
      <c r="AN9" s="19" t="n">
        <v>0.104676090961599</v>
      </c>
      <c r="AO9" s="19" t="n">
        <v>0.0961514600094002</v>
      </c>
      <c r="AP9" s="19" t="n">
        <v>0.0735467542896045</v>
      </c>
      <c r="AQ9" s="19" t="n">
        <v>0.0676687563306071</v>
      </c>
      <c r="AR9" s="19" t="n">
        <v>0</v>
      </c>
      <c r="AS9" s="19" t="n">
        <v>0.102765527420802</v>
      </c>
      <c r="AT9" s="19" t="n">
        <v>0</v>
      </c>
      <c r="AU9" s="19" t="n">
        <v>0</v>
      </c>
      <c r="AV9" s="19" t="n">
        <v>0</v>
      </c>
      <c r="AW9" s="19" t="n">
        <v>0.323798654447605</v>
      </c>
      <c r="AX9" s="19" t="n">
        <v>0.479792883083338</v>
      </c>
    </row>
    <row r="10">
      <c r="B10" s="20" t="s">
        <v>188</v>
      </c>
      <c r="C10" s="19" t="n">
        <v>0.211090962811416</v>
      </c>
      <c r="D10" s="19" t="n">
        <v>0.145702399571831</v>
      </c>
      <c r="E10" s="19" t="n">
        <v>0.183792557356057</v>
      </c>
      <c r="F10" s="19" t="n">
        <v>0.187749177921389</v>
      </c>
      <c r="G10" s="19" t="n">
        <v>0.188277423255555</v>
      </c>
      <c r="H10" s="19" t="n">
        <v>0.228476216547146</v>
      </c>
      <c r="I10" s="19" t="n">
        <v>0.302162381196205</v>
      </c>
      <c r="J10" s="19"/>
      <c r="K10" s="19" t="n">
        <v>0.2175391654044</v>
      </c>
      <c r="L10" s="19" t="n">
        <v>0.205007048252559</v>
      </c>
      <c r="M10" s="19"/>
      <c r="N10" s="19" t="n">
        <v>0.176347670638258</v>
      </c>
      <c r="O10" s="19" t="n">
        <v>0.252409157443341</v>
      </c>
      <c r="P10" s="19" t="n">
        <v>0.272211231000277</v>
      </c>
      <c r="Q10" s="19" t="n">
        <v>0.238356369265628</v>
      </c>
      <c r="R10" s="19" t="n">
        <v>0.176059713149462</v>
      </c>
      <c r="S10" s="19" t="n">
        <v>0.173600255232634</v>
      </c>
      <c r="T10" s="19" t="n">
        <v>0.238269704995943</v>
      </c>
      <c r="U10" s="19" t="n">
        <v>0.252235104370896</v>
      </c>
      <c r="V10" s="19" t="n">
        <v>0.223909012906495</v>
      </c>
      <c r="W10" s="19" t="n">
        <v>0.164510612267799</v>
      </c>
      <c r="X10" s="19" t="n">
        <v>0.158276340845423</v>
      </c>
      <c r="Y10" s="19" t="n">
        <v>0.197679778699564</v>
      </c>
      <c r="Z10" s="19"/>
      <c r="AA10" s="19" t="n">
        <v>0.261201535808221</v>
      </c>
      <c r="AB10" s="19" t="n">
        <v>0.221478493903243</v>
      </c>
      <c r="AC10" s="19" t="n">
        <v>0.187343181311137</v>
      </c>
      <c r="AD10" s="19" t="n">
        <v>0.170502132305381</v>
      </c>
      <c r="AE10" s="19"/>
      <c r="AF10" s="19" t="n">
        <v>0.169279736759419</v>
      </c>
      <c r="AG10" s="19" t="n">
        <v>0.259289523907651</v>
      </c>
      <c r="AH10" s="19" t="n">
        <v>0.204353127636892</v>
      </c>
      <c r="AI10" s="19" t="n">
        <v>0.155871482354679</v>
      </c>
      <c r="AJ10" s="19" t="n">
        <v>0.0985756576542704</v>
      </c>
      <c r="AK10" s="19" t="n">
        <v>0.173568162886514</v>
      </c>
      <c r="AL10" s="19" t="n">
        <v>0.185341842594174</v>
      </c>
      <c r="AM10" s="19" t="n">
        <v>0</v>
      </c>
      <c r="AN10" s="19" t="n">
        <v>0.185838937394749</v>
      </c>
      <c r="AO10" s="19" t="n">
        <v>0.150760582043488</v>
      </c>
      <c r="AP10" s="19" t="n">
        <v>0.283341507028633</v>
      </c>
      <c r="AQ10" s="19" t="n">
        <v>0.172946619500489</v>
      </c>
      <c r="AR10" s="19" t="n">
        <v>0.0944187737802553</v>
      </c>
      <c r="AS10" s="19" t="n">
        <v>0.282296311717604</v>
      </c>
      <c r="AT10" s="19" t="n">
        <v>0</v>
      </c>
      <c r="AU10" s="19" t="n">
        <v>0</v>
      </c>
      <c r="AV10" s="19" t="n">
        <v>0.78015845190494</v>
      </c>
      <c r="AW10" s="19" t="n">
        <v>0.381473957467181</v>
      </c>
      <c r="AX10" s="19" t="n">
        <v>0</v>
      </c>
    </row>
    <row r="11">
      <c r="B11" s="20" t="s">
        <v>189</v>
      </c>
      <c r="C11" s="19" t="n">
        <v>0.22375201121305</v>
      </c>
      <c r="D11" s="19" t="n">
        <v>0.273903614604112</v>
      </c>
      <c r="E11" s="19" t="n">
        <v>0.239974463885996</v>
      </c>
      <c r="F11" s="19" t="n">
        <v>0.2031404003729</v>
      </c>
      <c r="G11" s="19" t="n">
        <v>0.214806308938183</v>
      </c>
      <c r="H11" s="19" t="n">
        <v>0.197525092942112</v>
      </c>
      <c r="I11" s="19" t="n">
        <v>0.219057120243523</v>
      </c>
      <c r="J11" s="19"/>
      <c r="K11" s="19" t="n">
        <v>0.210942902903831</v>
      </c>
      <c r="L11" s="19" t="n">
        <v>0.236456679488715</v>
      </c>
      <c r="M11" s="19"/>
      <c r="N11" s="19" t="n">
        <v>0.219863773199289</v>
      </c>
      <c r="O11" s="19" t="n">
        <v>0.250699257187894</v>
      </c>
      <c r="P11" s="19" t="n">
        <v>0.211875899303496</v>
      </c>
      <c r="Q11" s="19" t="n">
        <v>0.238586222470385</v>
      </c>
      <c r="R11" s="19" t="n">
        <v>0.247033302022139</v>
      </c>
      <c r="S11" s="19" t="n">
        <v>0.229218275219045</v>
      </c>
      <c r="T11" s="19" t="n">
        <v>0.254729484075927</v>
      </c>
      <c r="U11" s="19" t="n">
        <v>0.182365901338095</v>
      </c>
      <c r="V11" s="19" t="n">
        <v>0.212009529883034</v>
      </c>
      <c r="W11" s="19" t="n">
        <v>0.176908685668836</v>
      </c>
      <c r="X11" s="19" t="n">
        <v>0.201889587849765</v>
      </c>
      <c r="Y11" s="19" t="n">
        <v>0.234313507445054</v>
      </c>
      <c r="Z11" s="19"/>
      <c r="AA11" s="19" t="n">
        <v>0.208251489308305</v>
      </c>
      <c r="AB11" s="19" t="n">
        <v>0.233416341057005</v>
      </c>
      <c r="AC11" s="19" t="n">
        <v>0.233818782246883</v>
      </c>
      <c r="AD11" s="19" t="n">
        <v>0.227296106710691</v>
      </c>
      <c r="AE11" s="19"/>
      <c r="AF11" s="19" t="n">
        <v>0.328617448372536</v>
      </c>
      <c r="AG11" s="19" t="n">
        <v>0.209774098301459</v>
      </c>
      <c r="AH11" s="19" t="n">
        <v>0.188865767364471</v>
      </c>
      <c r="AI11" s="19" t="n">
        <v>0.195113159835215</v>
      </c>
      <c r="AJ11" s="19" t="n">
        <v>0.324372898306822</v>
      </c>
      <c r="AK11" s="19" t="n">
        <v>0.22608258584575</v>
      </c>
      <c r="AL11" s="19" t="n">
        <v>0.258928227546643</v>
      </c>
      <c r="AM11" s="19" t="n">
        <v>0</v>
      </c>
      <c r="AN11" s="19" t="n">
        <v>0.229335219093542</v>
      </c>
      <c r="AO11" s="19" t="n">
        <v>0.219202338982615</v>
      </c>
      <c r="AP11" s="19" t="n">
        <v>0.188706791741779</v>
      </c>
      <c r="AQ11" s="19" t="n">
        <v>0.198298823169199</v>
      </c>
      <c r="AR11" s="19" t="n">
        <v>0.0902426648588534</v>
      </c>
      <c r="AS11" s="19" t="n">
        <v>0.211839995537022</v>
      </c>
      <c r="AT11" s="19" t="n">
        <v>0.314801217298716</v>
      </c>
      <c r="AU11" s="19" t="n">
        <v>0.495619982425437</v>
      </c>
      <c r="AV11" s="19" t="n">
        <v>0.21984154809506</v>
      </c>
      <c r="AW11" s="19" t="n">
        <v>0</v>
      </c>
      <c r="AX11" s="19" t="n">
        <v>0</v>
      </c>
    </row>
    <row r="12">
      <c r="B12" s="20" t="s">
        <v>190</v>
      </c>
      <c r="C12" s="19" t="n">
        <v>0.18310344624167</v>
      </c>
      <c r="D12" s="19" t="n">
        <v>0.167148558847134</v>
      </c>
      <c r="E12" s="19" t="n">
        <v>0.166775157633121</v>
      </c>
      <c r="F12" s="19" t="n">
        <v>0.170826725192436</v>
      </c>
      <c r="G12" s="19" t="n">
        <v>0.235640720097506</v>
      </c>
      <c r="H12" s="19" t="n">
        <v>0.201230884290195</v>
      </c>
      <c r="I12" s="19" t="n">
        <v>0.162004371170505</v>
      </c>
      <c r="J12" s="19"/>
      <c r="K12" s="19" t="n">
        <v>0.177023939177226</v>
      </c>
      <c r="L12" s="19" t="n">
        <v>0.189207434172293</v>
      </c>
      <c r="M12" s="19"/>
      <c r="N12" s="19" t="n">
        <v>0.145024328455367</v>
      </c>
      <c r="O12" s="19" t="n">
        <v>0.19329388679015</v>
      </c>
      <c r="P12" s="19" t="n">
        <v>0.180610883680281</v>
      </c>
      <c r="Q12" s="19" t="n">
        <v>0.181723875287087</v>
      </c>
      <c r="R12" s="19" t="n">
        <v>0.185908113015118</v>
      </c>
      <c r="S12" s="19" t="n">
        <v>0.215941394447616</v>
      </c>
      <c r="T12" s="19" t="n">
        <v>0.203088160760837</v>
      </c>
      <c r="U12" s="19" t="n">
        <v>0.245129456841641</v>
      </c>
      <c r="V12" s="19" t="n">
        <v>0.138920956128457</v>
      </c>
      <c r="W12" s="19" t="n">
        <v>0.196152126527595</v>
      </c>
      <c r="X12" s="19" t="n">
        <v>0.237975336228078</v>
      </c>
      <c r="Y12" s="19" t="n">
        <v>0.11671279145159</v>
      </c>
      <c r="Z12" s="19"/>
      <c r="AA12" s="19" t="n">
        <v>0.17797837964029</v>
      </c>
      <c r="AB12" s="19" t="n">
        <v>0.182879324809823</v>
      </c>
      <c r="AC12" s="19" t="n">
        <v>0.183929288670458</v>
      </c>
      <c r="AD12" s="19" t="n">
        <v>0.183234183581629</v>
      </c>
      <c r="AE12" s="19"/>
      <c r="AF12" s="19" t="n">
        <v>0.142268689262772</v>
      </c>
      <c r="AG12" s="19" t="n">
        <v>0.199511568368606</v>
      </c>
      <c r="AH12" s="19" t="n">
        <v>0.156546437312401</v>
      </c>
      <c r="AI12" s="19" t="n">
        <v>0.213330844107392</v>
      </c>
      <c r="AJ12" s="19" t="n">
        <v>0.168389599010707</v>
      </c>
      <c r="AK12" s="19" t="n">
        <v>0.132056046446696</v>
      </c>
      <c r="AL12" s="19" t="n">
        <v>0.144782494487573</v>
      </c>
      <c r="AM12" s="19" t="n">
        <v>0</v>
      </c>
      <c r="AN12" s="19" t="n">
        <v>0.231943744137062</v>
      </c>
      <c r="AO12" s="19" t="n">
        <v>0.18252570723075</v>
      </c>
      <c r="AP12" s="19" t="n">
        <v>0.178457591805979</v>
      </c>
      <c r="AQ12" s="19" t="n">
        <v>0.15388519429843</v>
      </c>
      <c r="AR12" s="19" t="n">
        <v>0.395252441747853</v>
      </c>
      <c r="AS12" s="19" t="n">
        <v>0</v>
      </c>
      <c r="AT12" s="19" t="n">
        <v>0</v>
      </c>
      <c r="AU12" s="19" t="n">
        <v>0.504380017574563</v>
      </c>
      <c r="AV12" s="19" t="n">
        <v>0</v>
      </c>
      <c r="AW12" s="19" t="n">
        <v>0</v>
      </c>
      <c r="AX12" s="19" t="n">
        <v>0.520207116916662</v>
      </c>
    </row>
    <row r="13">
      <c r="B13" s="20" t="s">
        <v>191</v>
      </c>
      <c r="C13" s="19" t="n">
        <v>0.100858814087092</v>
      </c>
      <c r="D13" s="19" t="n">
        <v>0.0804198312416973</v>
      </c>
      <c r="E13" s="19" t="n">
        <v>0.122038764821851</v>
      </c>
      <c r="F13" s="19" t="n">
        <v>0.128373936187113</v>
      </c>
      <c r="G13" s="19" t="n">
        <v>0.124118432703849</v>
      </c>
      <c r="H13" s="19" t="n">
        <v>0.0825818970907685</v>
      </c>
      <c r="I13" s="19" t="n">
        <v>0.068200764074908</v>
      </c>
      <c r="J13" s="19"/>
      <c r="K13" s="19" t="n">
        <v>0.107794549588015</v>
      </c>
      <c r="L13" s="19" t="n">
        <v>0.094193401765943</v>
      </c>
      <c r="M13" s="19"/>
      <c r="N13" s="19" t="n">
        <v>0.105015559391263</v>
      </c>
      <c r="O13" s="19" t="n">
        <v>0.0978892088099631</v>
      </c>
      <c r="P13" s="19" t="n">
        <v>0.0693411200209936</v>
      </c>
      <c r="Q13" s="19" t="n">
        <v>0.0724245924557048</v>
      </c>
      <c r="R13" s="19" t="n">
        <v>0.114084668285089</v>
      </c>
      <c r="S13" s="19" t="n">
        <v>0.12406174361511</v>
      </c>
      <c r="T13" s="19" t="n">
        <v>0.0676678672404246</v>
      </c>
      <c r="U13" s="19" t="n">
        <v>0.0797946837190124</v>
      </c>
      <c r="V13" s="19" t="n">
        <v>0.10946761974756</v>
      </c>
      <c r="W13" s="19" t="n">
        <v>0.125640022188527</v>
      </c>
      <c r="X13" s="19" t="n">
        <v>0.125770703062218</v>
      </c>
      <c r="Y13" s="19" t="n">
        <v>0.132113974397675</v>
      </c>
      <c r="Z13" s="19"/>
      <c r="AA13" s="19" t="n">
        <v>0.0700044573828389</v>
      </c>
      <c r="AB13" s="19" t="n">
        <v>0.117853876881373</v>
      </c>
      <c r="AC13" s="19" t="n">
        <v>0.0916801100468639</v>
      </c>
      <c r="AD13" s="19" t="n">
        <v>0.127183853224877</v>
      </c>
      <c r="AE13" s="19"/>
      <c r="AF13" s="19" t="n">
        <v>0.144062499904671</v>
      </c>
      <c r="AG13" s="19" t="n">
        <v>0.0813913754551851</v>
      </c>
      <c r="AH13" s="19" t="n">
        <v>0.131137063082161</v>
      </c>
      <c r="AI13" s="19" t="n">
        <v>0.10725740110326</v>
      </c>
      <c r="AJ13" s="19" t="n">
        <v>0.0875138300644044</v>
      </c>
      <c r="AK13" s="19" t="n">
        <v>0.124510026124168</v>
      </c>
      <c r="AL13" s="19" t="n">
        <v>0.0795224712322455</v>
      </c>
      <c r="AM13" s="19" t="n">
        <v>0</v>
      </c>
      <c r="AN13" s="19" t="n">
        <v>0.116842997806845</v>
      </c>
      <c r="AO13" s="19" t="n">
        <v>0.0918200836229395</v>
      </c>
      <c r="AP13" s="19" t="n">
        <v>0.0751963149389666</v>
      </c>
      <c r="AQ13" s="19" t="n">
        <v>0.139914370941552</v>
      </c>
      <c r="AR13" s="19" t="n">
        <v>0.420086119613039</v>
      </c>
      <c r="AS13" s="19" t="n">
        <v>0.108789265320331</v>
      </c>
      <c r="AT13" s="19" t="n">
        <v>0</v>
      </c>
      <c r="AU13" s="19" t="n">
        <v>0</v>
      </c>
      <c r="AV13" s="19" t="n">
        <v>0</v>
      </c>
      <c r="AW13" s="19" t="n">
        <v>0.294727388085214</v>
      </c>
      <c r="AX13" s="19" t="n">
        <v>0</v>
      </c>
    </row>
    <row r="14">
      <c r="B14" s="20" t="s">
        <v>192</v>
      </c>
      <c r="C14" s="19" t="n">
        <v>0.0451228953286328</v>
      </c>
      <c r="D14" s="19" t="n">
        <v>0.0320221901784193</v>
      </c>
      <c r="E14" s="19" t="n">
        <v>0.0647356134484319</v>
      </c>
      <c r="F14" s="19" t="n">
        <v>0.0551243484309027</v>
      </c>
      <c r="G14" s="19" t="n">
        <v>0.0421715511229626</v>
      </c>
      <c r="H14" s="19" t="n">
        <v>0.0427982442156568</v>
      </c>
      <c r="I14" s="19" t="n">
        <v>0.0336794921407009</v>
      </c>
      <c r="J14" s="19"/>
      <c r="K14" s="19" t="n">
        <v>0.0581578661765414</v>
      </c>
      <c r="L14" s="19" t="n">
        <v>0.0314940203735089</v>
      </c>
      <c r="M14" s="19"/>
      <c r="N14" s="19" t="n">
        <v>0.0350858414705982</v>
      </c>
      <c r="O14" s="19" t="n">
        <v>0.0512413880943371</v>
      </c>
      <c r="P14" s="19" t="n">
        <v>0.0348429723149862</v>
      </c>
      <c r="Q14" s="19" t="n">
        <v>0.0428331193724231</v>
      </c>
      <c r="R14" s="19" t="n">
        <v>0.0452118576245119</v>
      </c>
      <c r="S14" s="19" t="n">
        <v>0.021295902423294</v>
      </c>
      <c r="T14" s="19" t="n">
        <v>0.0480793992954852</v>
      </c>
      <c r="U14" s="19" t="n">
        <v>0.0451234035944792</v>
      </c>
      <c r="V14" s="19" t="n">
        <v>0.0526926864156006</v>
      </c>
      <c r="W14" s="19" t="n">
        <v>0.0295924809099</v>
      </c>
      <c r="X14" s="19" t="n">
        <v>0.115580703364567</v>
      </c>
      <c r="Y14" s="19" t="n">
        <v>0.0643424105309379</v>
      </c>
      <c r="Z14" s="19"/>
      <c r="AA14" s="19" t="n">
        <v>0.0387846200857706</v>
      </c>
      <c r="AB14" s="19" t="n">
        <v>0.0305689948138446</v>
      </c>
      <c r="AC14" s="19" t="n">
        <v>0.0751130840250677</v>
      </c>
      <c r="AD14" s="19" t="n">
        <v>0.0418424244388832</v>
      </c>
      <c r="AE14" s="19"/>
      <c r="AF14" s="19" t="n">
        <v>0.0633064152536502</v>
      </c>
      <c r="AG14" s="19" t="n">
        <v>0.0328046513976753</v>
      </c>
      <c r="AH14" s="19" t="n">
        <v>0.0597280338367286</v>
      </c>
      <c r="AI14" s="19" t="n">
        <v>0.0651456656519578</v>
      </c>
      <c r="AJ14" s="19" t="n">
        <v>0.0155137302547396</v>
      </c>
      <c r="AK14" s="19" t="n">
        <v>0.0651094324524785</v>
      </c>
      <c r="AL14" s="19" t="n">
        <v>0.0439334215374634</v>
      </c>
      <c r="AM14" s="19" t="n">
        <v>0</v>
      </c>
      <c r="AN14" s="19" t="n">
        <v>0.0590769094861903</v>
      </c>
      <c r="AO14" s="19" t="n">
        <v>0.0444417410893069</v>
      </c>
      <c r="AP14" s="19" t="n">
        <v>0.0506758388120679</v>
      </c>
      <c r="AQ14" s="19" t="n">
        <v>0.0608881588143091</v>
      </c>
      <c r="AR14" s="19" t="n">
        <v>0</v>
      </c>
      <c r="AS14" s="19" t="n">
        <v>0.111537085003805</v>
      </c>
      <c r="AT14" s="19" t="n">
        <v>0.296096190633258</v>
      </c>
      <c r="AU14" s="19" t="n">
        <v>0</v>
      </c>
      <c r="AV14" s="19" t="n">
        <v>0</v>
      </c>
      <c r="AW14" s="19" t="n">
        <v>0</v>
      </c>
      <c r="AX14" s="19" t="n">
        <v>0</v>
      </c>
    </row>
    <row r="15">
      <c r="B15" s="20" t="s">
        <v>193</v>
      </c>
      <c r="C15" s="19" t="n">
        <v>0.0455837471458625</v>
      </c>
      <c r="D15" s="19" t="n">
        <v>0.0398369256063834</v>
      </c>
      <c r="E15" s="19" t="n">
        <v>0.0348274747362418</v>
      </c>
      <c r="F15" s="19" t="n">
        <v>0.065370469326057</v>
      </c>
      <c r="G15" s="19" t="n">
        <v>0.0524846315155649</v>
      </c>
      <c r="H15" s="19" t="n">
        <v>0.0576463776489635</v>
      </c>
      <c r="I15" s="19" t="n">
        <v>0.0283886430140755</v>
      </c>
      <c r="J15" s="19"/>
      <c r="K15" s="19" t="n">
        <v>0.0504083812626757</v>
      </c>
      <c r="L15" s="19" t="n">
        <v>0.0409234918068455</v>
      </c>
      <c r="M15" s="19"/>
      <c r="N15" s="19" t="n">
        <v>0.0578800269410701</v>
      </c>
      <c r="O15" s="19" t="n">
        <v>0.0387793223048827</v>
      </c>
      <c r="P15" s="19" t="n">
        <v>0.0414051434914348</v>
      </c>
      <c r="Q15" s="19" t="n">
        <v>0.0206388986873326</v>
      </c>
      <c r="R15" s="19" t="n">
        <v>0.0312567832290092</v>
      </c>
      <c r="S15" s="19" t="n">
        <v>0.0369880846705388</v>
      </c>
      <c r="T15" s="19" t="n">
        <v>0.0359021451811352</v>
      </c>
      <c r="U15" s="19" t="n">
        <v>0.0111862374154176</v>
      </c>
      <c r="V15" s="19" t="n">
        <v>0.0467650609346342</v>
      </c>
      <c r="W15" s="19" t="n">
        <v>0.099345629113675</v>
      </c>
      <c r="X15" s="19" t="n">
        <v>0.039497053915169</v>
      </c>
      <c r="Y15" s="19" t="n">
        <v>0.0794124465440525</v>
      </c>
      <c r="Z15" s="19"/>
      <c r="AA15" s="19" t="n">
        <v>0.0428992078768193</v>
      </c>
      <c r="AB15" s="19" t="n">
        <v>0.0395474641237468</v>
      </c>
      <c r="AC15" s="19" t="n">
        <v>0.0429275559282873</v>
      </c>
      <c r="AD15" s="19" t="n">
        <v>0.0561500997423937</v>
      </c>
      <c r="AE15" s="19"/>
      <c r="AF15" s="19" t="n">
        <v>0.0328893577281042</v>
      </c>
      <c r="AG15" s="19" t="n">
        <v>0.0442193580624763</v>
      </c>
      <c r="AH15" s="19" t="n">
        <v>0.0384174318015654</v>
      </c>
      <c r="AI15" s="19" t="n">
        <v>0.0210936838549623</v>
      </c>
      <c r="AJ15" s="19" t="n">
        <v>0.01528312027086</v>
      </c>
      <c r="AK15" s="19" t="n">
        <v>0.0953956172439558</v>
      </c>
      <c r="AL15" s="19" t="n">
        <v>0.0455859489391805</v>
      </c>
      <c r="AM15" s="19" t="n">
        <v>0</v>
      </c>
      <c r="AN15" s="19" t="n">
        <v>0.0373615814499173</v>
      </c>
      <c r="AO15" s="19" t="n">
        <v>0.0566944697837356</v>
      </c>
      <c r="AP15" s="19" t="n">
        <v>0.0505621558484045</v>
      </c>
      <c r="AQ15" s="19" t="n">
        <v>0.0889016458451868</v>
      </c>
      <c r="AR15" s="19" t="n">
        <v>0</v>
      </c>
      <c r="AS15" s="19" t="n">
        <v>0</v>
      </c>
      <c r="AT15" s="19" t="n">
        <v>0</v>
      </c>
      <c r="AU15" s="19" t="n">
        <v>0</v>
      </c>
      <c r="AV15" s="19" t="n">
        <v>0</v>
      </c>
      <c r="AW15" s="19" t="n">
        <v>0</v>
      </c>
      <c r="AX15" s="19" t="n">
        <v>0</v>
      </c>
    </row>
    <row r="16">
      <c r="B16" s="20" t="s">
        <v>77</v>
      </c>
      <c r="C16" s="21" t="n">
        <v>0.0785185256736651</v>
      </c>
      <c r="D16" s="21" t="n">
        <v>0.128579002008557</v>
      </c>
      <c r="E16" s="21" t="n">
        <v>0.0690547845521966</v>
      </c>
      <c r="F16" s="21" t="n">
        <v>0.0906734491643246</v>
      </c>
      <c r="G16" s="21" t="n">
        <v>0.055343358014664</v>
      </c>
      <c r="H16" s="21" t="n">
        <v>0.0988764686967546</v>
      </c>
      <c r="I16" s="21" t="n">
        <v>0.0485274477888011</v>
      </c>
      <c r="J16" s="21"/>
      <c r="K16" s="21" t="n">
        <v>0.0502757111017438</v>
      </c>
      <c r="L16" s="21" t="n">
        <v>0.106131627010795</v>
      </c>
      <c r="M16" s="21"/>
      <c r="N16" s="21" t="n">
        <v>0.0753295035731924</v>
      </c>
      <c r="O16" s="21" t="n">
        <v>0.0467556854748599</v>
      </c>
      <c r="P16" s="21" t="n">
        <v>0.0536437476921692</v>
      </c>
      <c r="Q16" s="21" t="n">
        <v>0.0844664709161226</v>
      </c>
      <c r="R16" s="21" t="n">
        <v>0.0597536288819511</v>
      </c>
      <c r="S16" s="21" t="n">
        <v>0.0982353176410599</v>
      </c>
      <c r="T16" s="21" t="n">
        <v>0.0770002444608321</v>
      </c>
      <c r="U16" s="21" t="n">
        <v>0.0558574865200142</v>
      </c>
      <c r="V16" s="21" t="n">
        <v>0.0976552466379135</v>
      </c>
      <c r="W16" s="21" t="n">
        <v>0.132627359315964</v>
      </c>
      <c r="X16" s="21" t="n">
        <v>0.0612593823445647</v>
      </c>
      <c r="Y16" s="21" t="n">
        <v>0.0945601896917396</v>
      </c>
      <c r="Z16" s="21"/>
      <c r="AA16" s="21" t="n">
        <v>0.0556090901842919</v>
      </c>
      <c r="AB16" s="21" t="n">
        <v>0.0820204265093726</v>
      </c>
      <c r="AC16" s="21" t="n">
        <v>0.0749567355085363</v>
      </c>
      <c r="AD16" s="21" t="n">
        <v>0.102731683346995</v>
      </c>
      <c r="AE16" s="21"/>
      <c r="AF16" s="21" t="n">
        <v>0.00644492106341132</v>
      </c>
      <c r="AG16" s="21" t="n">
        <v>0.0697108506097485</v>
      </c>
      <c r="AH16" s="21" t="n">
        <v>0.108502153902094</v>
      </c>
      <c r="AI16" s="21" t="n">
        <v>0.0198799042436802</v>
      </c>
      <c r="AJ16" s="21" t="n">
        <v>0.212865973853798</v>
      </c>
      <c r="AK16" s="21" t="n">
        <v>0.0163917920419561</v>
      </c>
      <c r="AL16" s="21" t="n">
        <v>0.0979655163034798</v>
      </c>
      <c r="AM16" s="21" t="n">
        <v>0</v>
      </c>
      <c r="AN16" s="21" t="n">
        <v>0.0349245196700963</v>
      </c>
      <c r="AO16" s="21" t="n">
        <v>0.158403617237764</v>
      </c>
      <c r="AP16" s="21" t="n">
        <v>0.0995130455345656</v>
      </c>
      <c r="AQ16" s="21" t="n">
        <v>0.117496431100227</v>
      </c>
      <c r="AR16" s="21" t="n">
        <v>0</v>
      </c>
      <c r="AS16" s="21" t="n">
        <v>0.182771815000437</v>
      </c>
      <c r="AT16" s="21" t="n">
        <v>0.389102592068026</v>
      </c>
      <c r="AU16" s="21" t="n">
        <v>0</v>
      </c>
      <c r="AV16" s="21" t="n">
        <v>0</v>
      </c>
      <c r="AW16" s="21" t="n">
        <v>0</v>
      </c>
      <c r="AX16" s="21" t="n">
        <v>0</v>
      </c>
    </row>
    <row r="17">
      <c r="B17" s="18"/>
    </row>
    <row r="18">
      <c r="B18" t="s">
        <v>80</v>
      </c>
    </row>
    <row r="19">
      <c r="B19" t="s">
        <v>81</v>
      </c>
    </row>
    <row r="21">
      <c r="B21" s="9" t="str">
        <f>=HYPERLINK("#'Contents'!A1", "Return to Contents")</f>
      </c>
    </row>
  </sheetData>
  <mergeCells count="6">
    <mergeCell ref="D5:I5"/>
    <mergeCell ref="K5:L5"/>
    <mergeCell ref="N5:Y5"/>
    <mergeCell ref="AA5:AD5"/>
    <mergeCell ref="AF5:AX5"/>
    <mergeCell ref="D2:AU2"/>
  </mergeCells>
  <pageMargins left="0.7" right="0.7" top="0.75" bottom="0.75" header="0.3" footer="0.3"/>
  <pageSetup paperSize="9" orientation="portrait" horizontalDpi="300" verticalDpi="300" r:id="rId2"/>
  <drawing r:id="rId1"/>
</worksheet>
</file>

<file path=xl/worksheets/sheet4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10.71" hidden="0" customWidth="1"/>
    <col min="8" max="8" width="10.71" hidden="0" customWidth="1"/>
    <col min="9" max="9" width="10.71" hidden="0" customWidth="1"/>
    <col min="10" max="10" width="2.2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10.71" hidden="0" customWidth="1"/>
    <col min="19" max="19" width="10.71" hidden="0" customWidth="1"/>
    <col min="20" max="20" width="10.71" hidden="0" customWidth="1"/>
    <col min="21" max="21" width="10.71" hidden="0" customWidth="1"/>
    <col min="22" max="22" width="10.71" hidden="0" customWidth="1"/>
    <col min="23" max="23" width="10.71" hidden="0" customWidth="1"/>
    <col min="24" max="24" width="10.71" hidden="0" customWidth="1"/>
    <col min="25" max="25" width="10.71" hidden="0" customWidth="1"/>
    <col min="26" max="26" width="2.2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10.71" hidden="0" customWidth="1"/>
    <col min="34" max="34" width="10.71" hidden="0" customWidth="1"/>
    <col min="35" max="35" width="10.7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10.71" hidden="0" customWidth="1"/>
    <col min="44" max="44" width="10.71" hidden="0" customWidth="1"/>
    <col min="45" max="45" width="10.71" hidden="0" customWidth="1"/>
    <col min="46" max="46" width="10.71" hidden="0" customWidth="1"/>
    <col min="47" max="47" width="10.71" hidden="0" customWidth="1"/>
    <col min="48" max="48" width="10.71" hidden="0" customWidth="1"/>
    <col min="49" max="49" width="10.71" hidden="0" customWidth="1"/>
    <col min="50" max="50" width="10.71" hidden="0" customWidth="1"/>
    <col min="51" max="51" width="2.21" hidden="0" customWidth="1"/>
  </cols>
  <sheetData>
    <row r="2" ht="40" customHeight="1">
      <c r="D2" s="16" t="s">
        <v>206</v>
      </c>
    </row>
    <row r="5" ht="30" customHeight="1">
      <c r="B5" s="17"/>
      <c r="C5" s="17"/>
      <c r="D5" s="17" t="s">
        <v>62</v>
      </c>
      <c r="E5" s="17"/>
      <c r="F5" s="17"/>
      <c r="G5" s="17"/>
      <c r="H5" s="17"/>
      <c r="I5" s="17"/>
      <c r="J5" s="17"/>
      <c r="K5" s="17" t="s">
        <v>63</v>
      </c>
      <c r="L5" s="17"/>
      <c r="M5" s="17"/>
      <c r="N5" s="17" t="s">
        <v>64</v>
      </c>
      <c r="O5" s="17"/>
      <c r="P5" s="17"/>
      <c r="Q5" s="17"/>
      <c r="R5" s="17"/>
      <c r="S5" s="17"/>
      <c r="T5" s="17"/>
      <c r="U5" s="17"/>
      <c r="V5" s="17"/>
      <c r="W5" s="17"/>
      <c r="X5" s="17"/>
      <c r="Y5" s="17"/>
      <c r="Z5" s="17"/>
      <c r="AA5" s="17" t="s">
        <v>65</v>
      </c>
      <c r="AB5" s="17"/>
      <c r="AC5" s="17"/>
      <c r="AD5" s="17"/>
      <c r="AE5" s="17"/>
      <c r="AF5" s="17" t="s">
        <v>66</v>
      </c>
      <c r="AG5" s="17"/>
      <c r="AH5" s="17"/>
      <c r="AI5" s="17"/>
      <c r="AJ5" s="17"/>
      <c r="AK5" s="17"/>
      <c r="AL5" s="17"/>
      <c r="AM5" s="17"/>
      <c r="AN5" s="17"/>
      <c r="AO5" s="17"/>
      <c r="AP5" s="17"/>
      <c r="AQ5" s="17"/>
      <c r="AR5" s="17"/>
      <c r="AS5" s="17"/>
      <c r="AT5" s="17"/>
      <c r="AU5" s="17"/>
      <c r="AV5" s="17"/>
      <c r="AW5" s="17"/>
      <c r="AX5" s="17"/>
    </row>
    <row r="6">
      <c r="B6" t="s">
        <v>15</v>
      </c>
      <c r="C6" s="10" t="s">
        <v>16</v>
      </c>
      <c r="D6" s="13" t="s">
        <v>17</v>
      </c>
      <c r="E6" s="13" t="s">
        <v>18</v>
      </c>
      <c r="F6" s="13" t="s">
        <v>19</v>
      </c>
      <c r="G6" s="13" t="s">
        <v>20</v>
      </c>
      <c r="H6" s="13" t="s">
        <v>21</v>
      </c>
      <c r="I6" s="13" t="s">
        <v>22</v>
      </c>
      <c r="K6" s="13" t="s">
        <v>25</v>
      </c>
      <c r="L6" s="13" t="s">
        <v>26</v>
      </c>
      <c r="N6" s="13" t="s">
        <v>27</v>
      </c>
      <c r="O6" s="13" t="s">
        <v>28</v>
      </c>
      <c r="P6" s="13" t="s">
        <v>29</v>
      </c>
      <c r="Q6" s="13" t="s">
        <v>30</v>
      </c>
      <c r="R6" s="13" t="s">
        <v>31</v>
      </c>
      <c r="S6" s="13" t="s">
        <v>32</v>
      </c>
      <c r="T6" s="13" t="s">
        <v>33</v>
      </c>
      <c r="U6" s="13" t="s">
        <v>34</v>
      </c>
      <c r="V6" s="13" t="s">
        <v>35</v>
      </c>
      <c r="W6" s="13" t="s">
        <v>36</v>
      </c>
      <c r="X6" s="13" t="s">
        <v>37</v>
      </c>
      <c r="Y6" s="13" t="s">
        <v>38</v>
      </c>
      <c r="AA6" s="13" t="s">
        <v>39</v>
      </c>
      <c r="AB6" s="13" t="s">
        <v>40</v>
      </c>
      <c r="AC6" s="13" t="s">
        <v>41</v>
      </c>
      <c r="AD6" s="13" t="s">
        <v>42</v>
      </c>
      <c r="AF6" s="13" t="s">
        <v>43</v>
      </c>
      <c r="AG6" s="13" t="s">
        <v>44</v>
      </c>
      <c r="AH6" s="13" t="s">
        <v>45</v>
      </c>
      <c r="AI6" s="13" t="s">
        <v>46</v>
      </c>
      <c r="AJ6" s="13" t="s">
        <v>47</v>
      </c>
      <c r="AK6" s="13" t="s">
        <v>48</v>
      </c>
      <c r="AL6" s="13" t="s">
        <v>49</v>
      </c>
      <c r="AM6" s="13" t="s">
        <v>50</v>
      </c>
      <c r="AN6" s="13" t="s">
        <v>51</v>
      </c>
      <c r="AO6" s="13" t="s">
        <v>52</v>
      </c>
      <c r="AP6" s="13" t="s">
        <v>53</v>
      </c>
      <c r="AQ6" s="13" t="s">
        <v>54</v>
      </c>
      <c r="AR6" s="13" t="s">
        <v>55</v>
      </c>
      <c r="AS6" s="13" t="s">
        <v>56</v>
      </c>
      <c r="AT6" s="13" t="s">
        <v>57</v>
      </c>
      <c r="AU6" s="13" t="s">
        <v>58</v>
      </c>
      <c r="AV6" s="13" t="s">
        <v>59</v>
      </c>
      <c r="AW6" s="13" t="s">
        <v>60</v>
      </c>
      <c r="AX6" s="13" t="s">
        <v>61</v>
      </c>
    </row>
    <row r="7" ht="30" customHeight="1">
      <c r="B7" s="11" t="s">
        <v>23</v>
      </c>
      <c r="C7" s="11" t="n">
        <v>2053</v>
      </c>
      <c r="D7" s="11" t="n">
        <v>282</v>
      </c>
      <c r="E7" s="11" t="n">
        <v>347</v>
      </c>
      <c r="F7" s="11" t="n">
        <v>347</v>
      </c>
      <c r="G7" s="11" t="n">
        <v>347</v>
      </c>
      <c r="H7" s="11" t="n">
        <v>295</v>
      </c>
      <c r="I7" s="11" t="n">
        <v>435</v>
      </c>
      <c r="J7" s="11"/>
      <c r="K7" s="11" t="n">
        <v>1018</v>
      </c>
      <c r="L7" s="11" t="n">
        <v>1034</v>
      </c>
      <c r="M7" s="11"/>
      <c r="N7" s="11" t="n">
        <v>284</v>
      </c>
      <c r="O7" s="11" t="n">
        <v>278</v>
      </c>
      <c r="P7" s="11" t="n">
        <v>169</v>
      </c>
      <c r="Q7" s="11" t="n">
        <v>188</v>
      </c>
      <c r="R7" s="11" t="n">
        <v>160</v>
      </c>
      <c r="S7" s="11" t="n">
        <v>187</v>
      </c>
      <c r="T7" s="11" t="n">
        <v>166</v>
      </c>
      <c r="U7" s="11" t="n">
        <v>87</v>
      </c>
      <c r="V7" s="11" t="n">
        <v>211</v>
      </c>
      <c r="W7" s="11" t="n">
        <v>174</v>
      </c>
      <c r="X7" s="11" t="n">
        <v>98</v>
      </c>
      <c r="Y7" s="11" t="n">
        <v>51</v>
      </c>
      <c r="Z7" s="11"/>
      <c r="AA7" s="11" t="n">
        <v>570</v>
      </c>
      <c r="AB7" s="11" t="n">
        <v>547</v>
      </c>
      <c r="AC7" s="11" t="n">
        <v>406</v>
      </c>
      <c r="AD7" s="11" t="n">
        <v>517</v>
      </c>
      <c r="AE7" s="11"/>
      <c r="AF7" s="11" t="n">
        <v>148</v>
      </c>
      <c r="AG7" s="11" t="n">
        <v>872</v>
      </c>
      <c r="AH7" s="11" t="n">
        <v>132</v>
      </c>
      <c r="AI7" s="11" t="n">
        <v>108</v>
      </c>
      <c r="AJ7" s="11" t="n">
        <v>65</v>
      </c>
      <c r="AK7" s="11" t="n">
        <v>65</v>
      </c>
      <c r="AL7" s="11" t="n">
        <v>139</v>
      </c>
      <c r="AM7" s="11" t="n">
        <v>2</v>
      </c>
      <c r="AN7" s="11" t="n">
        <v>139</v>
      </c>
      <c r="AO7" s="11" t="n">
        <v>159</v>
      </c>
      <c r="AP7" s="11" t="n">
        <v>39</v>
      </c>
      <c r="AQ7" s="11" t="n">
        <v>148</v>
      </c>
      <c r="AR7" s="11" t="n">
        <v>10</v>
      </c>
      <c r="AS7" s="11" t="n">
        <v>10</v>
      </c>
      <c r="AT7" s="11" t="n">
        <v>3</v>
      </c>
      <c r="AU7" s="11" t="n">
        <v>2</v>
      </c>
      <c r="AV7" s="11" t="n">
        <v>5</v>
      </c>
      <c r="AW7" s="11" t="n">
        <v>3</v>
      </c>
      <c r="AX7" s="11" t="n">
        <v>4</v>
      </c>
    </row>
    <row r="8" ht="30" customHeight="1">
      <c r="B8" s="12" t="s">
        <v>24</v>
      </c>
      <c r="C8" s="12" t="n">
        <v>2053</v>
      </c>
      <c r="D8" s="12" t="n">
        <v>284</v>
      </c>
      <c r="E8" s="12" t="n">
        <v>350</v>
      </c>
      <c r="F8" s="12" t="n">
        <v>349</v>
      </c>
      <c r="G8" s="12" t="n">
        <v>350</v>
      </c>
      <c r="H8" s="12" t="n">
        <v>289</v>
      </c>
      <c r="I8" s="12" t="n">
        <v>431</v>
      </c>
      <c r="J8" s="12"/>
      <c r="K8" s="12" t="n">
        <v>1013</v>
      </c>
      <c r="L8" s="12" t="n">
        <v>1039</v>
      </c>
      <c r="M8" s="12"/>
      <c r="N8" s="12" t="n">
        <v>287</v>
      </c>
      <c r="O8" s="12" t="n">
        <v>267</v>
      </c>
      <c r="P8" s="12" t="n">
        <v>164</v>
      </c>
      <c r="Q8" s="12" t="n">
        <v>185</v>
      </c>
      <c r="R8" s="12" t="n">
        <v>144</v>
      </c>
      <c r="S8" s="12" t="n">
        <v>185</v>
      </c>
      <c r="T8" s="12" t="n">
        <v>164</v>
      </c>
      <c r="U8" s="12" t="n">
        <v>82</v>
      </c>
      <c r="V8" s="12" t="n">
        <v>226</v>
      </c>
      <c r="W8" s="12" t="n">
        <v>185</v>
      </c>
      <c r="X8" s="12" t="n">
        <v>103</v>
      </c>
      <c r="Y8" s="12" t="n">
        <v>61</v>
      </c>
      <c r="Z8" s="12"/>
      <c r="AA8" s="12" t="n">
        <v>551</v>
      </c>
      <c r="AB8" s="12" t="n">
        <v>530</v>
      </c>
      <c r="AC8" s="12" t="n">
        <v>449</v>
      </c>
      <c r="AD8" s="12" t="n">
        <v>510</v>
      </c>
      <c r="AE8" s="12"/>
      <c r="AF8" s="12" t="n">
        <v>150</v>
      </c>
      <c r="AG8" s="12" t="n">
        <v>866</v>
      </c>
      <c r="AH8" s="12" t="n">
        <v>133</v>
      </c>
      <c r="AI8" s="12" t="n">
        <v>107</v>
      </c>
      <c r="AJ8" s="12" t="n">
        <v>66</v>
      </c>
      <c r="AK8" s="12" t="n">
        <v>64</v>
      </c>
      <c r="AL8" s="12" t="n">
        <v>140</v>
      </c>
      <c r="AM8" s="12" t="n">
        <v>2</v>
      </c>
      <c r="AN8" s="12" t="n">
        <v>140</v>
      </c>
      <c r="AO8" s="12" t="n">
        <v>160</v>
      </c>
      <c r="AP8" s="12" t="n">
        <v>39</v>
      </c>
      <c r="AQ8" s="12" t="n">
        <v>149</v>
      </c>
      <c r="AR8" s="12" t="n">
        <v>10</v>
      </c>
      <c r="AS8" s="12" t="n">
        <v>11</v>
      </c>
      <c r="AT8" s="12" t="n">
        <v>3</v>
      </c>
      <c r="AU8" s="12" t="n">
        <v>2</v>
      </c>
      <c r="AV8" s="12" t="n">
        <v>5</v>
      </c>
      <c r="AW8" s="12" t="n">
        <v>3</v>
      </c>
      <c r="AX8" s="12" t="n">
        <v>3</v>
      </c>
    </row>
    <row r="9">
      <c r="B9" s="20" t="s">
        <v>187</v>
      </c>
      <c r="C9" s="19" t="n">
        <v>0.0346868776952454</v>
      </c>
      <c r="D9" s="19" t="n">
        <v>0.0289239842964725</v>
      </c>
      <c r="E9" s="19" t="n">
        <v>0.0812327087746133</v>
      </c>
      <c r="F9" s="19" t="n">
        <v>0.0591111749628013</v>
      </c>
      <c r="G9" s="19" t="n">
        <v>0.0237845478070164</v>
      </c>
      <c r="H9" s="19" t="n">
        <v>0.0130848787480996</v>
      </c>
      <c r="I9" s="19" t="n">
        <v>0.0042249505696266</v>
      </c>
      <c r="J9" s="19"/>
      <c r="K9" s="19" t="n">
        <v>0.0473492314571872</v>
      </c>
      <c r="L9" s="19" t="n">
        <v>0.0223741442837012</v>
      </c>
      <c r="M9" s="19"/>
      <c r="N9" s="19" t="n">
        <v>0.0861108290622937</v>
      </c>
      <c r="O9" s="19" t="n">
        <v>0.0137098523368202</v>
      </c>
      <c r="P9" s="19" t="n">
        <v>0.0241217946316923</v>
      </c>
      <c r="Q9" s="19" t="n">
        <v>0.0214372677602268</v>
      </c>
      <c r="R9" s="19" t="n">
        <v>0.0470693117441893</v>
      </c>
      <c r="S9" s="19" t="n">
        <v>0.03641465320986</v>
      </c>
      <c r="T9" s="19" t="n">
        <v>0.0184980001063578</v>
      </c>
      <c r="U9" s="19" t="n">
        <v>0.0257636208306024</v>
      </c>
      <c r="V9" s="19" t="n">
        <v>0.0374301941973731</v>
      </c>
      <c r="W9" s="19" t="n">
        <v>0.00603682154841324</v>
      </c>
      <c r="X9" s="19" t="n">
        <v>0.0284981300039466</v>
      </c>
      <c r="Y9" s="19" t="n">
        <v>0.061350321593953</v>
      </c>
      <c r="Z9" s="19"/>
      <c r="AA9" s="19" t="n">
        <v>0.0462121289577983</v>
      </c>
      <c r="AB9" s="19" t="n">
        <v>0.0252881921220795</v>
      </c>
      <c r="AC9" s="19" t="n">
        <v>0.0420543362027532</v>
      </c>
      <c r="AD9" s="19" t="n">
        <v>0.0264002707310854</v>
      </c>
      <c r="AE9" s="19"/>
      <c r="AF9" s="19" t="n">
        <v>0.0459683372492727</v>
      </c>
      <c r="AG9" s="19" t="n">
        <v>0.00657671530265068</v>
      </c>
      <c r="AH9" s="19" t="n">
        <v>0.0295089657631024</v>
      </c>
      <c r="AI9" s="19" t="n">
        <v>0.12894410734004</v>
      </c>
      <c r="AJ9" s="19" t="n">
        <v>0.0740844583506492</v>
      </c>
      <c r="AK9" s="19" t="n">
        <v>0.0133668812833398</v>
      </c>
      <c r="AL9" s="19" t="n">
        <v>0.0868567417862856</v>
      </c>
      <c r="AM9" s="19" t="n">
        <v>0</v>
      </c>
      <c r="AN9" s="19" t="n">
        <v>0.0568318422453168</v>
      </c>
      <c r="AO9" s="19" t="n">
        <v>0.0322439891657495</v>
      </c>
      <c r="AP9" s="19" t="n">
        <v>0.0568765937979161</v>
      </c>
      <c r="AQ9" s="19" t="n">
        <v>0.0263946990439735</v>
      </c>
      <c r="AR9" s="19" t="n">
        <v>0</v>
      </c>
      <c r="AS9" s="19" t="n">
        <v>0.198493579380999</v>
      </c>
      <c r="AT9" s="19" t="n">
        <v>0</v>
      </c>
      <c r="AU9" s="19" t="n">
        <v>0</v>
      </c>
      <c r="AV9" s="19" t="n">
        <v>0</v>
      </c>
      <c r="AW9" s="19" t="n">
        <v>0</v>
      </c>
      <c r="AX9" s="19" t="n">
        <v>0.479792883083338</v>
      </c>
    </row>
    <row r="10">
      <c r="B10" s="20" t="s">
        <v>188</v>
      </c>
      <c r="C10" s="19" t="n">
        <v>0.0618540831380163</v>
      </c>
      <c r="D10" s="19" t="n">
        <v>0.0840500030074919</v>
      </c>
      <c r="E10" s="19" t="n">
        <v>0.12004607840237</v>
      </c>
      <c r="F10" s="19" t="n">
        <v>0.0704103403046326</v>
      </c>
      <c r="G10" s="19" t="n">
        <v>0.0615566174284557</v>
      </c>
      <c r="H10" s="19" t="n">
        <v>0.0197424367904781</v>
      </c>
      <c r="I10" s="19" t="n">
        <v>0.0214907387077891</v>
      </c>
      <c r="J10" s="19"/>
      <c r="K10" s="19" t="n">
        <v>0.0747134562808524</v>
      </c>
      <c r="L10" s="19" t="n">
        <v>0.0493754092947293</v>
      </c>
      <c r="M10" s="19"/>
      <c r="N10" s="19" t="n">
        <v>0.103614790944015</v>
      </c>
      <c r="O10" s="19" t="n">
        <v>0.0286817803681842</v>
      </c>
      <c r="P10" s="19" t="n">
        <v>0.0520014792006444</v>
      </c>
      <c r="Q10" s="19" t="n">
        <v>0.0609268453842861</v>
      </c>
      <c r="R10" s="19" t="n">
        <v>0.038627113510629</v>
      </c>
      <c r="S10" s="19" t="n">
        <v>0.0816124153974234</v>
      </c>
      <c r="T10" s="19" t="n">
        <v>0.0941382520748936</v>
      </c>
      <c r="U10" s="19" t="n">
        <v>0.023114480116324</v>
      </c>
      <c r="V10" s="19" t="n">
        <v>0.062397537447197</v>
      </c>
      <c r="W10" s="19" t="n">
        <v>0.0572844654270966</v>
      </c>
      <c r="X10" s="19" t="n">
        <v>0.0109189531053751</v>
      </c>
      <c r="Y10" s="19" t="n">
        <v>0.0978570401993132</v>
      </c>
      <c r="Z10" s="19"/>
      <c r="AA10" s="19" t="n">
        <v>0.0911861558187688</v>
      </c>
      <c r="AB10" s="19" t="n">
        <v>0.0385905325208243</v>
      </c>
      <c r="AC10" s="19" t="n">
        <v>0.0665794907899211</v>
      </c>
      <c r="AD10" s="19" t="n">
        <v>0.0517562494617538</v>
      </c>
      <c r="AE10" s="19"/>
      <c r="AF10" s="19" t="n">
        <v>0.104301491597087</v>
      </c>
      <c r="AG10" s="19" t="n">
        <v>0.023091513350896</v>
      </c>
      <c r="AH10" s="19" t="n">
        <v>0.0750286280409116</v>
      </c>
      <c r="AI10" s="19" t="n">
        <v>0.183036985706877</v>
      </c>
      <c r="AJ10" s="19" t="n">
        <v>0.0629742247524758</v>
      </c>
      <c r="AK10" s="19" t="n">
        <v>0.12170697827787</v>
      </c>
      <c r="AL10" s="19" t="n">
        <v>0.0828311700597257</v>
      </c>
      <c r="AM10" s="19" t="n">
        <v>0.465554238906898</v>
      </c>
      <c r="AN10" s="19" t="n">
        <v>0.090531129919962</v>
      </c>
      <c r="AO10" s="19" t="n">
        <v>0.0587371927467591</v>
      </c>
      <c r="AP10" s="19" t="n">
        <v>0.081645020162758</v>
      </c>
      <c r="AQ10" s="19" t="n">
        <v>0.0350724350169664</v>
      </c>
      <c r="AR10" s="19" t="n">
        <v>0</v>
      </c>
      <c r="AS10" s="19" t="n">
        <v>0.0777789944370755</v>
      </c>
      <c r="AT10" s="19" t="n">
        <v>0</v>
      </c>
      <c r="AU10" s="19" t="n">
        <v>0.495619982425437</v>
      </c>
      <c r="AV10" s="19" t="n">
        <v>0.583057795492095</v>
      </c>
      <c r="AW10" s="19" t="n">
        <v>0.323798654447605</v>
      </c>
      <c r="AX10" s="19" t="n">
        <v>0.242293032388405</v>
      </c>
    </row>
    <row r="11">
      <c r="B11" s="20" t="s">
        <v>189</v>
      </c>
      <c r="C11" s="19" t="n">
        <v>0.117820315418354</v>
      </c>
      <c r="D11" s="19" t="n">
        <v>0.174379578486934</v>
      </c>
      <c r="E11" s="19" t="n">
        <v>0.206258142660143</v>
      </c>
      <c r="F11" s="19" t="n">
        <v>0.146819792839088</v>
      </c>
      <c r="G11" s="19" t="n">
        <v>0.114592594039459</v>
      </c>
      <c r="H11" s="19" t="n">
        <v>0.0445371809338055</v>
      </c>
      <c r="I11" s="19" t="n">
        <v>0.0369499025074495</v>
      </c>
      <c r="J11" s="19"/>
      <c r="K11" s="19" t="n">
        <v>0.13989672869235</v>
      </c>
      <c r="L11" s="19" t="n">
        <v>0.0964086702852134</v>
      </c>
      <c r="M11" s="19"/>
      <c r="N11" s="19" t="n">
        <v>0.177033230609546</v>
      </c>
      <c r="O11" s="19" t="n">
        <v>0.0688359524520363</v>
      </c>
      <c r="P11" s="19" t="n">
        <v>0.0987801013117398</v>
      </c>
      <c r="Q11" s="19" t="n">
        <v>0.110545506666258</v>
      </c>
      <c r="R11" s="19" t="n">
        <v>0.105459193095506</v>
      </c>
      <c r="S11" s="19" t="n">
        <v>0.117239497358618</v>
      </c>
      <c r="T11" s="19" t="n">
        <v>0.100887429684864</v>
      </c>
      <c r="U11" s="19" t="n">
        <v>0.105169680686764</v>
      </c>
      <c r="V11" s="19" t="n">
        <v>0.162945705679837</v>
      </c>
      <c r="W11" s="19" t="n">
        <v>0.0567249325539256</v>
      </c>
      <c r="X11" s="19" t="n">
        <v>0.133165165832009</v>
      </c>
      <c r="Y11" s="19" t="n">
        <v>0.212500914438863</v>
      </c>
      <c r="Z11" s="19"/>
      <c r="AA11" s="19" t="n">
        <v>0.127143386616033</v>
      </c>
      <c r="AB11" s="19" t="n">
        <v>0.0916832569553969</v>
      </c>
      <c r="AC11" s="19" t="n">
        <v>0.152830745526775</v>
      </c>
      <c r="AD11" s="19" t="n">
        <v>0.107090138432479</v>
      </c>
      <c r="AE11" s="19"/>
      <c r="AF11" s="19" t="n">
        <v>0.23517006801815</v>
      </c>
      <c r="AG11" s="19" t="n">
        <v>0.035095920521688</v>
      </c>
      <c r="AH11" s="19" t="n">
        <v>0.0777355229091614</v>
      </c>
      <c r="AI11" s="19" t="n">
        <v>0.228954578718517</v>
      </c>
      <c r="AJ11" s="19" t="n">
        <v>0.128175662022188</v>
      </c>
      <c r="AK11" s="19" t="n">
        <v>0.33623665638382</v>
      </c>
      <c r="AL11" s="19" t="n">
        <v>0.139426155310825</v>
      </c>
      <c r="AM11" s="19" t="n">
        <v>0</v>
      </c>
      <c r="AN11" s="19" t="n">
        <v>0.211861701011759</v>
      </c>
      <c r="AO11" s="19" t="n">
        <v>0.16251227593306</v>
      </c>
      <c r="AP11" s="19" t="n">
        <v>0.286564636835635</v>
      </c>
      <c r="AQ11" s="19" t="n">
        <v>0.0956693270065951</v>
      </c>
      <c r="AR11" s="19" t="n">
        <v>0.093885666242706</v>
      </c>
      <c r="AS11" s="19" t="n">
        <v>0.432166345861157</v>
      </c>
      <c r="AT11" s="19" t="n">
        <v>0.296096190633258</v>
      </c>
      <c r="AU11" s="19" t="n">
        <v>0</v>
      </c>
      <c r="AV11" s="19" t="n">
        <v>0.416942204507905</v>
      </c>
      <c r="AW11" s="19" t="n">
        <v>0.676201345552395</v>
      </c>
      <c r="AX11" s="19" t="n">
        <v>0</v>
      </c>
    </row>
    <row r="12">
      <c r="B12" s="20" t="s">
        <v>190</v>
      </c>
      <c r="C12" s="19" t="n">
        <v>0.14247374965088</v>
      </c>
      <c r="D12" s="19" t="n">
        <v>0.181566464117807</v>
      </c>
      <c r="E12" s="19" t="n">
        <v>0.188987030606994</v>
      </c>
      <c r="F12" s="19" t="n">
        <v>0.172636919062701</v>
      </c>
      <c r="G12" s="19" t="n">
        <v>0.140661130953297</v>
      </c>
      <c r="H12" s="19" t="n">
        <v>0.0893790378685763</v>
      </c>
      <c r="I12" s="19" t="n">
        <v>0.0915517337679839</v>
      </c>
      <c r="J12" s="19"/>
      <c r="K12" s="19" t="n">
        <v>0.147349262251479</v>
      </c>
      <c r="L12" s="19" t="n">
        <v>0.137857179739519</v>
      </c>
      <c r="M12" s="19"/>
      <c r="N12" s="19" t="n">
        <v>0.174774214615723</v>
      </c>
      <c r="O12" s="19" t="n">
        <v>0.128904022828221</v>
      </c>
      <c r="P12" s="19" t="n">
        <v>0.127527645301409</v>
      </c>
      <c r="Q12" s="19" t="n">
        <v>0.219665073775828</v>
      </c>
      <c r="R12" s="19" t="n">
        <v>0.13617165670996</v>
      </c>
      <c r="S12" s="19" t="n">
        <v>0.119388640491765</v>
      </c>
      <c r="T12" s="19" t="n">
        <v>0.119748918209166</v>
      </c>
      <c r="U12" s="19" t="n">
        <v>0.199718618504908</v>
      </c>
      <c r="V12" s="19" t="n">
        <v>0.109762300757635</v>
      </c>
      <c r="W12" s="19" t="n">
        <v>0.143195135791235</v>
      </c>
      <c r="X12" s="19" t="n">
        <v>0.13309131792726</v>
      </c>
      <c r="Y12" s="19" t="n">
        <v>0.0598917260889968</v>
      </c>
      <c r="Z12" s="19"/>
      <c r="AA12" s="19" t="n">
        <v>0.127819430255246</v>
      </c>
      <c r="AB12" s="19" t="n">
        <v>0.127790245154934</v>
      </c>
      <c r="AC12" s="19" t="n">
        <v>0.178624461045427</v>
      </c>
      <c r="AD12" s="19" t="n">
        <v>0.141538625481486</v>
      </c>
      <c r="AE12" s="19"/>
      <c r="AF12" s="19" t="n">
        <v>0.226774807576563</v>
      </c>
      <c r="AG12" s="19" t="n">
        <v>0.102133091786469</v>
      </c>
      <c r="AH12" s="19" t="n">
        <v>0.136470228440111</v>
      </c>
      <c r="AI12" s="19" t="n">
        <v>0.156314543662615</v>
      </c>
      <c r="AJ12" s="19" t="n">
        <v>0.291253249046003</v>
      </c>
      <c r="AK12" s="19" t="n">
        <v>0.138487075303757</v>
      </c>
      <c r="AL12" s="19" t="n">
        <v>0.202721190387614</v>
      </c>
      <c r="AM12" s="19" t="n">
        <v>0</v>
      </c>
      <c r="AN12" s="19" t="n">
        <v>0.223524445106155</v>
      </c>
      <c r="AO12" s="19" t="n">
        <v>0.110915788928968</v>
      </c>
      <c r="AP12" s="19" t="n">
        <v>0.18038412131344</v>
      </c>
      <c r="AQ12" s="19" t="n">
        <v>0.109758666654878</v>
      </c>
      <c r="AR12" s="19" t="n">
        <v>0.301021936110749</v>
      </c>
      <c r="AS12" s="19" t="n">
        <v>0.203840363318172</v>
      </c>
      <c r="AT12" s="19" t="n">
        <v>0</v>
      </c>
      <c r="AU12" s="19" t="n">
        <v>0.504380017574563</v>
      </c>
      <c r="AV12" s="19" t="n">
        <v>0</v>
      </c>
      <c r="AW12" s="19" t="n">
        <v>0</v>
      </c>
      <c r="AX12" s="19" t="n">
        <v>0</v>
      </c>
    </row>
    <row r="13">
      <c r="B13" s="20" t="s">
        <v>191</v>
      </c>
      <c r="C13" s="19" t="n">
        <v>0.0858417480672056</v>
      </c>
      <c r="D13" s="19" t="n">
        <v>0.113128771698177</v>
      </c>
      <c r="E13" s="19" t="n">
        <v>0.108117968540842</v>
      </c>
      <c r="F13" s="19" t="n">
        <v>0.103777985771101</v>
      </c>
      <c r="G13" s="19" t="n">
        <v>0.0948442694211551</v>
      </c>
      <c r="H13" s="19" t="n">
        <v>0.0617230775291342</v>
      </c>
      <c r="I13" s="19" t="n">
        <v>0.0440841268023491</v>
      </c>
      <c r="J13" s="19"/>
      <c r="K13" s="19" t="n">
        <v>0.0948691452667145</v>
      </c>
      <c r="L13" s="19" t="n">
        <v>0.0771224501878093</v>
      </c>
      <c r="M13" s="19"/>
      <c r="N13" s="19" t="n">
        <v>0.0807289640402863</v>
      </c>
      <c r="O13" s="19" t="n">
        <v>0.0834867219642619</v>
      </c>
      <c r="P13" s="19" t="n">
        <v>0.0807051100909793</v>
      </c>
      <c r="Q13" s="19" t="n">
        <v>0.0593779262787761</v>
      </c>
      <c r="R13" s="19" t="n">
        <v>0.151734891453625</v>
      </c>
      <c r="S13" s="19" t="n">
        <v>0.12939110769427</v>
      </c>
      <c r="T13" s="19" t="n">
        <v>0.0827627406474926</v>
      </c>
      <c r="U13" s="19" t="n">
        <v>0.0827858776874223</v>
      </c>
      <c r="V13" s="19" t="n">
        <v>0.0613682772343265</v>
      </c>
      <c r="W13" s="19" t="n">
        <v>0.0581924415700177</v>
      </c>
      <c r="X13" s="19" t="n">
        <v>0.0952287771647509</v>
      </c>
      <c r="Y13" s="19" t="n">
        <v>0.0976951718204863</v>
      </c>
      <c r="Z13" s="19"/>
      <c r="AA13" s="19" t="n">
        <v>0.067297948579041</v>
      </c>
      <c r="AB13" s="19" t="n">
        <v>0.0879823027409318</v>
      </c>
      <c r="AC13" s="19" t="n">
        <v>0.108557233625508</v>
      </c>
      <c r="AD13" s="19" t="n">
        <v>0.0839297200319896</v>
      </c>
      <c r="AE13" s="19"/>
      <c r="AF13" s="19" t="n">
        <v>0.137470783793688</v>
      </c>
      <c r="AG13" s="19" t="n">
        <v>0.0685464166169199</v>
      </c>
      <c r="AH13" s="19" t="n">
        <v>0.0711823071930642</v>
      </c>
      <c r="AI13" s="19" t="n">
        <v>0.141430619918973</v>
      </c>
      <c r="AJ13" s="19" t="n">
        <v>0.0418694322939504</v>
      </c>
      <c r="AK13" s="19" t="n">
        <v>0.0671365707476503</v>
      </c>
      <c r="AL13" s="19" t="n">
        <v>0.10855168894919</v>
      </c>
      <c r="AM13" s="19" t="n">
        <v>0</v>
      </c>
      <c r="AN13" s="19" t="n">
        <v>0.0709566202689157</v>
      </c>
      <c r="AO13" s="19" t="n">
        <v>0.120940128826038</v>
      </c>
      <c r="AP13" s="19" t="n">
        <v>0.0271053266936632</v>
      </c>
      <c r="AQ13" s="19" t="n">
        <v>0.121037012678196</v>
      </c>
      <c r="AR13" s="19" t="n">
        <v>0.100638579105013</v>
      </c>
      <c r="AS13" s="19" t="n">
        <v>0</v>
      </c>
      <c r="AT13" s="19" t="n">
        <v>0</v>
      </c>
      <c r="AU13" s="19" t="n">
        <v>0</v>
      </c>
      <c r="AV13" s="19" t="n">
        <v>0</v>
      </c>
      <c r="AW13" s="19" t="n">
        <v>0</v>
      </c>
      <c r="AX13" s="19" t="n">
        <v>0</v>
      </c>
    </row>
    <row r="14">
      <c r="B14" s="20" t="s">
        <v>192</v>
      </c>
      <c r="C14" s="19" t="n">
        <v>0.0334759628343854</v>
      </c>
      <c r="D14" s="19" t="n">
        <v>0.0444348042115031</v>
      </c>
      <c r="E14" s="19" t="n">
        <v>0.0321956976196659</v>
      </c>
      <c r="F14" s="19" t="n">
        <v>0.0293121333083241</v>
      </c>
      <c r="G14" s="19" t="n">
        <v>0.0359962690844944</v>
      </c>
      <c r="H14" s="19" t="n">
        <v>0.0301845216338469</v>
      </c>
      <c r="I14" s="19" t="n">
        <v>0.0308240370257367</v>
      </c>
      <c r="J14" s="19"/>
      <c r="K14" s="19" t="n">
        <v>0.0359310169707236</v>
      </c>
      <c r="L14" s="19" t="n">
        <v>0.030151574290917</v>
      </c>
      <c r="M14" s="19"/>
      <c r="N14" s="19" t="n">
        <v>0.03551784140285</v>
      </c>
      <c r="O14" s="19" t="n">
        <v>0.0418129126077405</v>
      </c>
      <c r="P14" s="19" t="n">
        <v>0.018210697164699</v>
      </c>
      <c r="Q14" s="19" t="n">
        <v>0.0108994957918424</v>
      </c>
      <c r="R14" s="19" t="n">
        <v>0.0329171347663735</v>
      </c>
      <c r="S14" s="19" t="n">
        <v>0.047782482165554</v>
      </c>
      <c r="T14" s="19" t="n">
        <v>0.048797252491005</v>
      </c>
      <c r="U14" s="19" t="n">
        <v>0.0562369074796189</v>
      </c>
      <c r="V14" s="19" t="n">
        <v>0.0233529617517638</v>
      </c>
      <c r="W14" s="19" t="n">
        <v>0.0329296802840872</v>
      </c>
      <c r="X14" s="19" t="n">
        <v>0.0107877939831532</v>
      </c>
      <c r="Y14" s="19" t="n">
        <v>0.0604917125308051</v>
      </c>
      <c r="Z14" s="19"/>
      <c r="AA14" s="19" t="n">
        <v>0.033577935582797</v>
      </c>
      <c r="AB14" s="19" t="n">
        <v>0.0255795350619504</v>
      </c>
      <c r="AC14" s="19" t="n">
        <v>0.0433989993972322</v>
      </c>
      <c r="AD14" s="19" t="n">
        <v>0.0336890291778061</v>
      </c>
      <c r="AE14" s="19"/>
      <c r="AF14" s="19" t="n">
        <v>0.0560281566983526</v>
      </c>
      <c r="AG14" s="19" t="n">
        <v>0.0269775549473126</v>
      </c>
      <c r="AH14" s="19" t="n">
        <v>0.0216313747963481</v>
      </c>
      <c r="AI14" s="19" t="n">
        <v>0.0570246821655627</v>
      </c>
      <c r="AJ14" s="19" t="n">
        <v>0.0439951136187264</v>
      </c>
      <c r="AK14" s="19" t="n">
        <v>0.0441195725659381</v>
      </c>
      <c r="AL14" s="19" t="n">
        <v>0.0288845720493744</v>
      </c>
      <c r="AM14" s="19" t="n">
        <v>0</v>
      </c>
      <c r="AN14" s="19" t="n">
        <v>0.0237686360960015</v>
      </c>
      <c r="AO14" s="19" t="n">
        <v>0.0244658571404966</v>
      </c>
      <c r="AP14" s="19" t="n">
        <v>0.0462865784018974</v>
      </c>
      <c r="AQ14" s="19" t="n">
        <v>0.0614711348466503</v>
      </c>
      <c r="AR14" s="19" t="n">
        <v>0</v>
      </c>
      <c r="AS14" s="19" t="n">
        <v>0</v>
      </c>
      <c r="AT14" s="19" t="n">
        <v>0</v>
      </c>
      <c r="AU14" s="19" t="n">
        <v>0</v>
      </c>
      <c r="AV14" s="19" t="n">
        <v>0</v>
      </c>
      <c r="AW14" s="19" t="n">
        <v>0</v>
      </c>
      <c r="AX14" s="19" t="n">
        <v>0</v>
      </c>
    </row>
    <row r="15">
      <c r="B15" s="20" t="s">
        <v>193</v>
      </c>
      <c r="C15" s="19" t="n">
        <v>0.0382252922907281</v>
      </c>
      <c r="D15" s="19" t="n">
        <v>0.0437435561919402</v>
      </c>
      <c r="E15" s="19" t="n">
        <v>0.0238269661953941</v>
      </c>
      <c r="F15" s="19" t="n">
        <v>0.0353202201150919</v>
      </c>
      <c r="G15" s="19" t="n">
        <v>0.048731694916059</v>
      </c>
      <c r="H15" s="19" t="n">
        <v>0.0560658637530101</v>
      </c>
      <c r="I15" s="19" t="n">
        <v>0.0281408504943084</v>
      </c>
      <c r="J15" s="19"/>
      <c r="K15" s="19" t="n">
        <v>0.0373955851605044</v>
      </c>
      <c r="L15" s="19" t="n">
        <v>0.039071085188116</v>
      </c>
      <c r="M15" s="19"/>
      <c r="N15" s="19" t="n">
        <v>0.0207491528909178</v>
      </c>
      <c r="O15" s="19" t="n">
        <v>0.0275022882600311</v>
      </c>
      <c r="P15" s="19" t="n">
        <v>0.0721405088492537</v>
      </c>
      <c r="Q15" s="19" t="n">
        <v>0</v>
      </c>
      <c r="R15" s="19" t="n">
        <v>0.0376168759976165</v>
      </c>
      <c r="S15" s="19" t="n">
        <v>0.0208249772983616</v>
      </c>
      <c r="T15" s="19" t="n">
        <v>0.0543985710208709</v>
      </c>
      <c r="U15" s="19" t="n">
        <v>0.0233435654358008</v>
      </c>
      <c r="V15" s="19" t="n">
        <v>0.0518421157402005</v>
      </c>
      <c r="W15" s="19" t="n">
        <v>0.0812401990966528</v>
      </c>
      <c r="X15" s="19" t="n">
        <v>0.0517609782380595</v>
      </c>
      <c r="Y15" s="19" t="n">
        <v>0.019111493113865</v>
      </c>
      <c r="Z15" s="19"/>
      <c r="AA15" s="19" t="n">
        <v>0.032009444921792</v>
      </c>
      <c r="AB15" s="19" t="n">
        <v>0.0255780626609019</v>
      </c>
      <c r="AC15" s="19" t="n">
        <v>0.0440288830669114</v>
      </c>
      <c r="AD15" s="19" t="n">
        <v>0.0518169043330228</v>
      </c>
      <c r="AE15" s="19"/>
      <c r="AF15" s="19" t="n">
        <v>0.0142935165468651</v>
      </c>
      <c r="AG15" s="19" t="n">
        <v>0.0390145400986991</v>
      </c>
      <c r="AH15" s="19" t="n">
        <v>0.0586590311745732</v>
      </c>
      <c r="AI15" s="19" t="n">
        <v>0.0208624585678731</v>
      </c>
      <c r="AJ15" s="19" t="n">
        <v>0.0478213612102839</v>
      </c>
      <c r="AK15" s="19" t="n">
        <v>0.0288032055573897</v>
      </c>
      <c r="AL15" s="19" t="n">
        <v>0.0374103575753537</v>
      </c>
      <c r="AM15" s="19" t="n">
        <v>0</v>
      </c>
      <c r="AN15" s="19" t="n">
        <v>0.0442535795421149</v>
      </c>
      <c r="AO15" s="19" t="n">
        <v>0.0385370906205586</v>
      </c>
      <c r="AP15" s="19" t="n">
        <v>0.0477677793715933</v>
      </c>
      <c r="AQ15" s="19" t="n">
        <v>0.0543218917938116</v>
      </c>
      <c r="AR15" s="19" t="n">
        <v>0</v>
      </c>
      <c r="AS15" s="19" t="n">
        <v>0</v>
      </c>
      <c r="AT15" s="19" t="n">
        <v>0</v>
      </c>
      <c r="AU15" s="19" t="n">
        <v>0</v>
      </c>
      <c r="AV15" s="19" t="n">
        <v>0</v>
      </c>
      <c r="AW15" s="19" t="n">
        <v>0</v>
      </c>
      <c r="AX15" s="19" t="n">
        <v>0</v>
      </c>
    </row>
    <row r="16">
      <c r="B16" s="20" t="s">
        <v>77</v>
      </c>
      <c r="C16" s="21" t="n">
        <v>0.485621970905185</v>
      </c>
      <c r="D16" s="21" t="n">
        <v>0.329772837989675</v>
      </c>
      <c r="E16" s="21" t="n">
        <v>0.239335407199978</v>
      </c>
      <c r="F16" s="21" t="n">
        <v>0.382611433636261</v>
      </c>
      <c r="G16" s="21" t="n">
        <v>0.479832876350064</v>
      </c>
      <c r="H16" s="21" t="n">
        <v>0.685283002743049</v>
      </c>
      <c r="I16" s="21" t="n">
        <v>0.742733660124757</v>
      </c>
      <c r="J16" s="21"/>
      <c r="K16" s="21" t="n">
        <v>0.422495573920189</v>
      </c>
      <c r="L16" s="21" t="n">
        <v>0.547639486729995</v>
      </c>
      <c r="M16" s="21"/>
      <c r="N16" s="21" t="n">
        <v>0.321470976434368</v>
      </c>
      <c r="O16" s="21" t="n">
        <v>0.607066469182704</v>
      </c>
      <c r="P16" s="21" t="n">
        <v>0.526512663449583</v>
      </c>
      <c r="Q16" s="21" t="n">
        <v>0.517147884342783</v>
      </c>
      <c r="R16" s="21" t="n">
        <v>0.450403822722101</v>
      </c>
      <c r="S16" s="21" t="n">
        <v>0.447346226384147</v>
      </c>
      <c r="T16" s="21" t="n">
        <v>0.48076883576535</v>
      </c>
      <c r="U16" s="21" t="n">
        <v>0.48386724925856</v>
      </c>
      <c r="V16" s="21" t="n">
        <v>0.490900907191666</v>
      </c>
      <c r="W16" s="21" t="n">
        <v>0.564396323728572</v>
      </c>
      <c r="X16" s="21" t="n">
        <v>0.536548883745446</v>
      </c>
      <c r="Y16" s="21" t="n">
        <v>0.391101620213718</v>
      </c>
      <c r="Z16" s="21"/>
      <c r="AA16" s="21" t="n">
        <v>0.474753569268524</v>
      </c>
      <c r="AB16" s="21" t="n">
        <v>0.577507872782982</v>
      </c>
      <c r="AC16" s="21" t="n">
        <v>0.363925850345471</v>
      </c>
      <c r="AD16" s="21" t="n">
        <v>0.503779062350378</v>
      </c>
      <c r="AE16" s="21"/>
      <c r="AF16" s="21" t="n">
        <v>0.179992838520022</v>
      </c>
      <c r="AG16" s="21" t="n">
        <v>0.698564247375364</v>
      </c>
      <c r="AH16" s="21" t="n">
        <v>0.529783941682728</v>
      </c>
      <c r="AI16" s="21" t="n">
        <v>0.083432023919543</v>
      </c>
      <c r="AJ16" s="21" t="n">
        <v>0.309826498705723</v>
      </c>
      <c r="AK16" s="21" t="n">
        <v>0.250143059880235</v>
      </c>
      <c r="AL16" s="21" t="n">
        <v>0.313318123881631</v>
      </c>
      <c r="AM16" s="21" t="n">
        <v>0.534445761093102</v>
      </c>
      <c r="AN16" s="21" t="n">
        <v>0.278272045809775</v>
      </c>
      <c r="AO16" s="21" t="n">
        <v>0.45164767663837</v>
      </c>
      <c r="AP16" s="21" t="n">
        <v>0.273369943423097</v>
      </c>
      <c r="AQ16" s="21" t="n">
        <v>0.496274832958928</v>
      </c>
      <c r="AR16" s="21" t="n">
        <v>0.504453818541533</v>
      </c>
      <c r="AS16" s="21" t="n">
        <v>0.0877207170025964</v>
      </c>
      <c r="AT16" s="21" t="n">
        <v>0.703903809366742</v>
      </c>
      <c r="AU16" s="21" t="n">
        <v>0</v>
      </c>
      <c r="AV16" s="21" t="n">
        <v>0</v>
      </c>
      <c r="AW16" s="21" t="n">
        <v>0</v>
      </c>
      <c r="AX16" s="21" t="n">
        <v>0.277914084528257</v>
      </c>
    </row>
    <row r="17">
      <c r="B17" s="18"/>
    </row>
    <row r="18">
      <c r="B18" t="s">
        <v>80</v>
      </c>
    </row>
    <row r="19">
      <c r="B19" t="s">
        <v>81</v>
      </c>
    </row>
    <row r="21">
      <c r="B21" s="9" t="str">
        <f>=HYPERLINK("#'Contents'!A1", "Return to Contents")</f>
      </c>
    </row>
  </sheetData>
  <mergeCells count="6">
    <mergeCell ref="D5:I5"/>
    <mergeCell ref="K5:L5"/>
    <mergeCell ref="N5:Y5"/>
    <mergeCell ref="AA5:AD5"/>
    <mergeCell ref="AF5:AX5"/>
    <mergeCell ref="D2:AU2"/>
  </mergeCells>
  <pageMargins left="0.7" right="0.7" top="0.75" bottom="0.75" header="0.3" footer="0.3"/>
  <pageSetup paperSize="9" orientation="portrait" horizontalDpi="300" verticalDpi="300" r:id="rId2"/>
  <drawing r:id="rId1"/>
</worksheet>
</file>

<file path=xl/worksheets/sheet4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10.71" hidden="0" customWidth="1"/>
    <col min="8" max="8" width="10.71" hidden="0" customWidth="1"/>
    <col min="9" max="9" width="10.71" hidden="0" customWidth="1"/>
    <col min="10" max="10" width="2.2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10.71" hidden="0" customWidth="1"/>
    <col min="19" max="19" width="10.71" hidden="0" customWidth="1"/>
    <col min="20" max="20" width="10.71" hidden="0" customWidth="1"/>
    <col min="21" max="21" width="10.71" hidden="0" customWidth="1"/>
    <col min="22" max="22" width="10.71" hidden="0" customWidth="1"/>
    <col min="23" max="23" width="10.71" hidden="0" customWidth="1"/>
    <col min="24" max="24" width="10.71" hidden="0" customWidth="1"/>
    <col min="25" max="25" width="10.71" hidden="0" customWidth="1"/>
    <col min="26" max="26" width="2.2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10.71" hidden="0" customWidth="1"/>
    <col min="34" max="34" width="10.71" hidden="0" customWidth="1"/>
    <col min="35" max="35" width="10.7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10.71" hidden="0" customWidth="1"/>
    <col min="44" max="44" width="10.71" hidden="0" customWidth="1"/>
    <col min="45" max="45" width="10.71" hidden="0" customWidth="1"/>
    <col min="46" max="46" width="10.71" hidden="0" customWidth="1"/>
    <col min="47" max="47" width="10.71" hidden="0" customWidth="1"/>
    <col min="48" max="48" width="10.71" hidden="0" customWidth="1"/>
    <col min="49" max="49" width="10.71" hidden="0" customWidth="1"/>
    <col min="50" max="50" width="10.71" hidden="0" customWidth="1"/>
    <col min="51" max="51" width="2.21" hidden="0" customWidth="1"/>
  </cols>
  <sheetData>
    <row r="2" ht="40" customHeight="1">
      <c r="D2" s="16" t="s">
        <v>207</v>
      </c>
    </row>
    <row r="5" ht="30" customHeight="1">
      <c r="B5" s="17"/>
      <c r="C5" s="17"/>
      <c r="D5" s="17" t="s">
        <v>62</v>
      </c>
      <c r="E5" s="17"/>
      <c r="F5" s="17"/>
      <c r="G5" s="17"/>
      <c r="H5" s="17"/>
      <c r="I5" s="17"/>
      <c r="J5" s="17"/>
      <c r="K5" s="17" t="s">
        <v>63</v>
      </c>
      <c r="L5" s="17"/>
      <c r="M5" s="17"/>
      <c r="N5" s="17" t="s">
        <v>64</v>
      </c>
      <c r="O5" s="17"/>
      <c r="P5" s="17"/>
      <c r="Q5" s="17"/>
      <c r="R5" s="17"/>
      <c r="S5" s="17"/>
      <c r="T5" s="17"/>
      <c r="U5" s="17"/>
      <c r="V5" s="17"/>
      <c r="W5" s="17"/>
      <c r="X5" s="17"/>
      <c r="Y5" s="17"/>
      <c r="Z5" s="17"/>
      <c r="AA5" s="17" t="s">
        <v>65</v>
      </c>
      <c r="AB5" s="17"/>
      <c r="AC5" s="17"/>
      <c r="AD5" s="17"/>
      <c r="AE5" s="17"/>
      <c r="AF5" s="17" t="s">
        <v>66</v>
      </c>
      <c r="AG5" s="17"/>
      <c r="AH5" s="17"/>
      <c r="AI5" s="17"/>
      <c r="AJ5" s="17"/>
      <c r="AK5" s="17"/>
      <c r="AL5" s="17"/>
      <c r="AM5" s="17"/>
      <c r="AN5" s="17"/>
      <c r="AO5" s="17"/>
      <c r="AP5" s="17"/>
      <c r="AQ5" s="17"/>
      <c r="AR5" s="17"/>
      <c r="AS5" s="17"/>
      <c r="AT5" s="17"/>
      <c r="AU5" s="17"/>
      <c r="AV5" s="17"/>
      <c r="AW5" s="17"/>
      <c r="AX5" s="17"/>
    </row>
    <row r="6">
      <c r="B6" t="s">
        <v>15</v>
      </c>
      <c r="C6" s="10" t="s">
        <v>16</v>
      </c>
      <c r="D6" s="13" t="s">
        <v>17</v>
      </c>
      <c r="E6" s="13" t="s">
        <v>18</v>
      </c>
      <c r="F6" s="13" t="s">
        <v>19</v>
      </c>
      <c r="G6" s="13" t="s">
        <v>20</v>
      </c>
      <c r="H6" s="13" t="s">
        <v>21</v>
      </c>
      <c r="I6" s="13" t="s">
        <v>22</v>
      </c>
      <c r="K6" s="13" t="s">
        <v>25</v>
      </c>
      <c r="L6" s="13" t="s">
        <v>26</v>
      </c>
      <c r="N6" s="13" t="s">
        <v>27</v>
      </c>
      <c r="O6" s="13" t="s">
        <v>28</v>
      </c>
      <c r="P6" s="13" t="s">
        <v>29</v>
      </c>
      <c r="Q6" s="13" t="s">
        <v>30</v>
      </c>
      <c r="R6" s="13" t="s">
        <v>31</v>
      </c>
      <c r="S6" s="13" t="s">
        <v>32</v>
      </c>
      <c r="T6" s="13" t="s">
        <v>33</v>
      </c>
      <c r="U6" s="13" t="s">
        <v>34</v>
      </c>
      <c r="V6" s="13" t="s">
        <v>35</v>
      </c>
      <c r="W6" s="13" t="s">
        <v>36</v>
      </c>
      <c r="X6" s="13" t="s">
        <v>37</v>
      </c>
      <c r="Y6" s="13" t="s">
        <v>38</v>
      </c>
      <c r="AA6" s="13" t="s">
        <v>39</v>
      </c>
      <c r="AB6" s="13" t="s">
        <v>40</v>
      </c>
      <c r="AC6" s="13" t="s">
        <v>41</v>
      </c>
      <c r="AD6" s="13" t="s">
        <v>42</v>
      </c>
      <c r="AF6" s="13" t="s">
        <v>43</v>
      </c>
      <c r="AG6" s="13" t="s">
        <v>44</v>
      </c>
      <c r="AH6" s="13" t="s">
        <v>45</v>
      </c>
      <c r="AI6" s="13" t="s">
        <v>46</v>
      </c>
      <c r="AJ6" s="13" t="s">
        <v>47</v>
      </c>
      <c r="AK6" s="13" t="s">
        <v>48</v>
      </c>
      <c r="AL6" s="13" t="s">
        <v>49</v>
      </c>
      <c r="AM6" s="13" t="s">
        <v>50</v>
      </c>
      <c r="AN6" s="13" t="s">
        <v>51</v>
      </c>
      <c r="AO6" s="13" t="s">
        <v>52</v>
      </c>
      <c r="AP6" s="13" t="s">
        <v>53</v>
      </c>
      <c r="AQ6" s="13" t="s">
        <v>54</v>
      </c>
      <c r="AR6" s="13" t="s">
        <v>55</v>
      </c>
      <c r="AS6" s="13" t="s">
        <v>56</v>
      </c>
      <c r="AT6" s="13" t="s">
        <v>57</v>
      </c>
      <c r="AU6" s="13" t="s">
        <v>58</v>
      </c>
      <c r="AV6" s="13" t="s">
        <v>59</v>
      </c>
      <c r="AW6" s="13" t="s">
        <v>60</v>
      </c>
      <c r="AX6" s="13" t="s">
        <v>61</v>
      </c>
    </row>
    <row r="7" ht="30" customHeight="1">
      <c r="B7" s="11" t="s">
        <v>23</v>
      </c>
      <c r="C7" s="11" t="n">
        <v>2053</v>
      </c>
      <c r="D7" s="11" t="n">
        <v>282</v>
      </c>
      <c r="E7" s="11" t="n">
        <v>347</v>
      </c>
      <c r="F7" s="11" t="n">
        <v>347</v>
      </c>
      <c r="G7" s="11" t="n">
        <v>347</v>
      </c>
      <c r="H7" s="11" t="n">
        <v>295</v>
      </c>
      <c r="I7" s="11" t="n">
        <v>435</v>
      </c>
      <c r="J7" s="11"/>
      <c r="K7" s="11" t="n">
        <v>1018</v>
      </c>
      <c r="L7" s="11" t="n">
        <v>1034</v>
      </c>
      <c r="M7" s="11"/>
      <c r="N7" s="11" t="n">
        <v>284</v>
      </c>
      <c r="O7" s="11" t="n">
        <v>278</v>
      </c>
      <c r="P7" s="11" t="n">
        <v>169</v>
      </c>
      <c r="Q7" s="11" t="n">
        <v>188</v>
      </c>
      <c r="R7" s="11" t="n">
        <v>160</v>
      </c>
      <c r="S7" s="11" t="n">
        <v>187</v>
      </c>
      <c r="T7" s="11" t="n">
        <v>166</v>
      </c>
      <c r="U7" s="11" t="n">
        <v>87</v>
      </c>
      <c r="V7" s="11" t="n">
        <v>211</v>
      </c>
      <c r="W7" s="11" t="n">
        <v>174</v>
      </c>
      <c r="X7" s="11" t="n">
        <v>98</v>
      </c>
      <c r="Y7" s="11" t="n">
        <v>51</v>
      </c>
      <c r="Z7" s="11"/>
      <c r="AA7" s="11" t="n">
        <v>570</v>
      </c>
      <c r="AB7" s="11" t="n">
        <v>547</v>
      </c>
      <c r="AC7" s="11" t="n">
        <v>406</v>
      </c>
      <c r="AD7" s="11" t="n">
        <v>517</v>
      </c>
      <c r="AE7" s="11"/>
      <c r="AF7" s="11" t="n">
        <v>148</v>
      </c>
      <c r="AG7" s="11" t="n">
        <v>872</v>
      </c>
      <c r="AH7" s="11" t="n">
        <v>132</v>
      </c>
      <c r="AI7" s="11" t="n">
        <v>108</v>
      </c>
      <c r="AJ7" s="11" t="n">
        <v>65</v>
      </c>
      <c r="AK7" s="11" t="n">
        <v>65</v>
      </c>
      <c r="AL7" s="11" t="n">
        <v>139</v>
      </c>
      <c r="AM7" s="11" t="n">
        <v>2</v>
      </c>
      <c r="AN7" s="11" t="n">
        <v>139</v>
      </c>
      <c r="AO7" s="11" t="n">
        <v>159</v>
      </c>
      <c r="AP7" s="11" t="n">
        <v>39</v>
      </c>
      <c r="AQ7" s="11" t="n">
        <v>148</v>
      </c>
      <c r="AR7" s="11" t="n">
        <v>10</v>
      </c>
      <c r="AS7" s="11" t="n">
        <v>10</v>
      </c>
      <c r="AT7" s="11" t="n">
        <v>3</v>
      </c>
      <c r="AU7" s="11" t="n">
        <v>2</v>
      </c>
      <c r="AV7" s="11" t="n">
        <v>5</v>
      </c>
      <c r="AW7" s="11" t="n">
        <v>3</v>
      </c>
      <c r="AX7" s="11" t="n">
        <v>4</v>
      </c>
    </row>
    <row r="8" ht="30" customHeight="1">
      <c r="B8" s="12" t="s">
        <v>24</v>
      </c>
      <c r="C8" s="12" t="n">
        <v>2053</v>
      </c>
      <c r="D8" s="12" t="n">
        <v>284</v>
      </c>
      <c r="E8" s="12" t="n">
        <v>350</v>
      </c>
      <c r="F8" s="12" t="n">
        <v>349</v>
      </c>
      <c r="G8" s="12" t="n">
        <v>350</v>
      </c>
      <c r="H8" s="12" t="n">
        <v>289</v>
      </c>
      <c r="I8" s="12" t="n">
        <v>431</v>
      </c>
      <c r="J8" s="12"/>
      <c r="K8" s="12" t="n">
        <v>1013</v>
      </c>
      <c r="L8" s="12" t="n">
        <v>1039</v>
      </c>
      <c r="M8" s="12"/>
      <c r="N8" s="12" t="n">
        <v>287</v>
      </c>
      <c r="O8" s="12" t="n">
        <v>267</v>
      </c>
      <c r="P8" s="12" t="n">
        <v>164</v>
      </c>
      <c r="Q8" s="12" t="n">
        <v>185</v>
      </c>
      <c r="R8" s="12" t="n">
        <v>144</v>
      </c>
      <c r="S8" s="12" t="n">
        <v>185</v>
      </c>
      <c r="T8" s="12" t="n">
        <v>164</v>
      </c>
      <c r="U8" s="12" t="n">
        <v>82</v>
      </c>
      <c r="V8" s="12" t="n">
        <v>226</v>
      </c>
      <c r="W8" s="12" t="n">
        <v>185</v>
      </c>
      <c r="X8" s="12" t="n">
        <v>103</v>
      </c>
      <c r="Y8" s="12" t="n">
        <v>61</v>
      </c>
      <c r="Z8" s="12"/>
      <c r="AA8" s="12" t="n">
        <v>551</v>
      </c>
      <c r="AB8" s="12" t="n">
        <v>530</v>
      </c>
      <c r="AC8" s="12" t="n">
        <v>449</v>
      </c>
      <c r="AD8" s="12" t="n">
        <v>510</v>
      </c>
      <c r="AE8" s="12"/>
      <c r="AF8" s="12" t="n">
        <v>150</v>
      </c>
      <c r="AG8" s="12" t="n">
        <v>866</v>
      </c>
      <c r="AH8" s="12" t="n">
        <v>133</v>
      </c>
      <c r="AI8" s="12" t="n">
        <v>107</v>
      </c>
      <c r="AJ8" s="12" t="n">
        <v>66</v>
      </c>
      <c r="AK8" s="12" t="n">
        <v>64</v>
      </c>
      <c r="AL8" s="12" t="n">
        <v>140</v>
      </c>
      <c r="AM8" s="12" t="n">
        <v>2</v>
      </c>
      <c r="AN8" s="12" t="n">
        <v>140</v>
      </c>
      <c r="AO8" s="12" t="n">
        <v>160</v>
      </c>
      <c r="AP8" s="12" t="n">
        <v>39</v>
      </c>
      <c r="AQ8" s="12" t="n">
        <v>149</v>
      </c>
      <c r="AR8" s="12" t="n">
        <v>10</v>
      </c>
      <c r="AS8" s="12" t="n">
        <v>11</v>
      </c>
      <c r="AT8" s="12" t="n">
        <v>3</v>
      </c>
      <c r="AU8" s="12" t="n">
        <v>2</v>
      </c>
      <c r="AV8" s="12" t="n">
        <v>5</v>
      </c>
      <c r="AW8" s="12" t="n">
        <v>3</v>
      </c>
      <c r="AX8" s="12" t="n">
        <v>3</v>
      </c>
    </row>
    <row r="9">
      <c r="B9" s="20" t="s">
        <v>187</v>
      </c>
      <c r="C9" s="19" t="n">
        <v>0.0367324842150005</v>
      </c>
      <c r="D9" s="19" t="n">
        <v>0.0603107071866146</v>
      </c>
      <c r="E9" s="19" t="n">
        <v>0.0548512309620259</v>
      </c>
      <c r="F9" s="19" t="n">
        <v>0.0482507396614284</v>
      </c>
      <c r="G9" s="19" t="n">
        <v>0.0351407765855416</v>
      </c>
      <c r="H9" s="19" t="n">
        <v>0.0207580241708752</v>
      </c>
      <c r="I9" s="19" t="n">
        <v>0.00914064729348542</v>
      </c>
      <c r="J9" s="19"/>
      <c r="K9" s="19" t="n">
        <v>0.045552894478129</v>
      </c>
      <c r="L9" s="19" t="n">
        <v>0.028167717862129</v>
      </c>
      <c r="M9" s="19"/>
      <c r="N9" s="19" t="n">
        <v>0.0674315595182826</v>
      </c>
      <c r="O9" s="19" t="n">
        <v>0.0174670365101963</v>
      </c>
      <c r="P9" s="19" t="n">
        <v>0.0349918810921258</v>
      </c>
      <c r="Q9" s="19" t="n">
        <v>0.032848649377236</v>
      </c>
      <c r="R9" s="19" t="n">
        <v>0.0191282776286647</v>
      </c>
      <c r="S9" s="19" t="n">
        <v>0.0447010393238818</v>
      </c>
      <c r="T9" s="19" t="n">
        <v>0.0356273350504054</v>
      </c>
      <c r="U9" s="19" t="n">
        <v>0.0241885457904565</v>
      </c>
      <c r="V9" s="19" t="n">
        <v>0.0568711126105366</v>
      </c>
      <c r="W9" s="19" t="n">
        <v>0.017616236318762</v>
      </c>
      <c r="X9" s="19" t="n">
        <v>0.021023999313469</v>
      </c>
      <c r="Y9" s="19" t="n">
        <v>0.0401684079850092</v>
      </c>
      <c r="Z9" s="19"/>
      <c r="AA9" s="19" t="n">
        <v>0.0399059198369137</v>
      </c>
      <c r="AB9" s="19" t="n">
        <v>0.0255216439851612</v>
      </c>
      <c r="AC9" s="19" t="n">
        <v>0.0438043077384947</v>
      </c>
      <c r="AD9" s="19" t="n">
        <v>0.0375326760249855</v>
      </c>
      <c r="AE9" s="19"/>
      <c r="AF9" s="19" t="n">
        <v>0.0669862310898807</v>
      </c>
      <c r="AG9" s="19" t="n">
        <v>0.0135411091002511</v>
      </c>
      <c r="AH9" s="19" t="n">
        <v>0.0447980955476234</v>
      </c>
      <c r="AI9" s="19" t="n">
        <v>0.113773845583177</v>
      </c>
      <c r="AJ9" s="19" t="n">
        <v>0.0364577752680349</v>
      </c>
      <c r="AK9" s="19" t="n">
        <v>0.0926712341584285</v>
      </c>
      <c r="AL9" s="19" t="n">
        <v>0.0422614684351198</v>
      </c>
      <c r="AM9" s="19" t="n">
        <v>0</v>
      </c>
      <c r="AN9" s="19" t="n">
        <v>0.0684026281245089</v>
      </c>
      <c r="AO9" s="19" t="n">
        <v>0.0460156570053251</v>
      </c>
      <c r="AP9" s="19" t="n">
        <v>0.0271337395337361</v>
      </c>
      <c r="AQ9" s="19" t="n">
        <v>0.013526804414748</v>
      </c>
      <c r="AR9" s="19" t="n">
        <v>0</v>
      </c>
      <c r="AS9" s="19" t="n">
        <v>0</v>
      </c>
      <c r="AT9" s="19" t="n">
        <v>0</v>
      </c>
      <c r="AU9" s="19" t="n">
        <v>0</v>
      </c>
      <c r="AV9" s="19" t="n">
        <v>0.228232715694206</v>
      </c>
      <c r="AW9" s="19" t="n">
        <v>0</v>
      </c>
      <c r="AX9" s="19" t="n">
        <v>0</v>
      </c>
    </row>
    <row r="10">
      <c r="B10" s="20" t="s">
        <v>188</v>
      </c>
      <c r="C10" s="19" t="n">
        <v>0.124580683236132</v>
      </c>
      <c r="D10" s="19" t="n">
        <v>0.0931156171843947</v>
      </c>
      <c r="E10" s="19" t="n">
        <v>0.137707034877906</v>
      </c>
      <c r="F10" s="19" t="n">
        <v>0.148169405900332</v>
      </c>
      <c r="G10" s="19" t="n">
        <v>0.111923300497096</v>
      </c>
      <c r="H10" s="19" t="n">
        <v>0.084779947464452</v>
      </c>
      <c r="I10" s="19" t="n">
        <v>0.152524238999708</v>
      </c>
      <c r="J10" s="19"/>
      <c r="K10" s="19" t="n">
        <v>0.131619464176449</v>
      </c>
      <c r="L10" s="19" t="n">
        <v>0.11783764014232</v>
      </c>
      <c r="M10" s="19"/>
      <c r="N10" s="19" t="n">
        <v>0.16749652865837</v>
      </c>
      <c r="O10" s="19" t="n">
        <v>0.111570816862778</v>
      </c>
      <c r="P10" s="19" t="n">
        <v>0.105097046361578</v>
      </c>
      <c r="Q10" s="19" t="n">
        <v>0.129240912716959</v>
      </c>
      <c r="R10" s="19" t="n">
        <v>0.125208392801898</v>
      </c>
      <c r="S10" s="19" t="n">
        <v>0.105572538394103</v>
      </c>
      <c r="T10" s="19" t="n">
        <v>0.112672955029758</v>
      </c>
      <c r="U10" s="19" t="n">
        <v>0.124769735104042</v>
      </c>
      <c r="V10" s="19" t="n">
        <v>0.129374460012372</v>
      </c>
      <c r="W10" s="19" t="n">
        <v>0.0985360308972519</v>
      </c>
      <c r="X10" s="19" t="n">
        <v>0.106193102611153</v>
      </c>
      <c r="Y10" s="19" t="n">
        <v>0.19804064738943</v>
      </c>
      <c r="Z10" s="19"/>
      <c r="AA10" s="19" t="n">
        <v>0.154282201660403</v>
      </c>
      <c r="AB10" s="19" t="n">
        <v>0.114892433641829</v>
      </c>
      <c r="AC10" s="19" t="n">
        <v>0.11022258979492</v>
      </c>
      <c r="AD10" s="19" t="n">
        <v>0.112762306833907</v>
      </c>
      <c r="AE10" s="19"/>
      <c r="AF10" s="19" t="n">
        <v>0.116245219238723</v>
      </c>
      <c r="AG10" s="19" t="n">
        <v>0.107393669590051</v>
      </c>
      <c r="AH10" s="19" t="n">
        <v>0.150236806167011</v>
      </c>
      <c r="AI10" s="19" t="n">
        <v>0.209512735752234</v>
      </c>
      <c r="AJ10" s="19" t="n">
        <v>0.111717516000438</v>
      </c>
      <c r="AK10" s="19" t="n">
        <v>0.169081787226939</v>
      </c>
      <c r="AL10" s="19" t="n">
        <v>0.184876583764153</v>
      </c>
      <c r="AM10" s="19" t="n">
        <v>0.465554238906898</v>
      </c>
      <c r="AN10" s="19" t="n">
        <v>0.154868506963331</v>
      </c>
      <c r="AO10" s="19" t="n">
        <v>0.0507626838186661</v>
      </c>
      <c r="AP10" s="19" t="n">
        <v>0.0842258192916583</v>
      </c>
      <c r="AQ10" s="19" t="n">
        <v>0.0826172269162827</v>
      </c>
      <c r="AR10" s="19" t="n">
        <v>0.188304440022961</v>
      </c>
      <c r="AS10" s="19" t="n">
        <v>0.363993290820671</v>
      </c>
      <c r="AT10" s="19" t="n">
        <v>0</v>
      </c>
      <c r="AU10" s="19" t="n">
        <v>0</v>
      </c>
      <c r="AV10" s="19" t="n">
        <v>0.354825079797889</v>
      </c>
      <c r="AW10" s="19" t="n">
        <v>1</v>
      </c>
      <c r="AX10" s="19" t="n">
        <v>0.501537184071583</v>
      </c>
    </row>
    <row r="11">
      <c r="B11" s="20" t="s">
        <v>189</v>
      </c>
      <c r="C11" s="19" t="n">
        <v>0.207391815798822</v>
      </c>
      <c r="D11" s="19" t="n">
        <v>0.226782907668518</v>
      </c>
      <c r="E11" s="19" t="n">
        <v>0.262673614891813</v>
      </c>
      <c r="F11" s="19" t="n">
        <v>0.212980719000005</v>
      </c>
      <c r="G11" s="19" t="n">
        <v>0.184861407829963</v>
      </c>
      <c r="H11" s="19" t="n">
        <v>0.180799383791583</v>
      </c>
      <c r="I11" s="19" t="n">
        <v>0.181297360254498</v>
      </c>
      <c r="J11" s="19"/>
      <c r="K11" s="19" t="n">
        <v>0.211116729503788</v>
      </c>
      <c r="L11" s="19" t="n">
        <v>0.20395961871506</v>
      </c>
      <c r="M11" s="19"/>
      <c r="N11" s="19" t="n">
        <v>0.214997667825356</v>
      </c>
      <c r="O11" s="19" t="n">
        <v>0.209477958242615</v>
      </c>
      <c r="P11" s="19" t="n">
        <v>0.211635699719466</v>
      </c>
      <c r="Q11" s="19" t="n">
        <v>0.268914227072391</v>
      </c>
      <c r="R11" s="19" t="n">
        <v>0.235025026394247</v>
      </c>
      <c r="S11" s="19" t="n">
        <v>0.222787470173927</v>
      </c>
      <c r="T11" s="19" t="n">
        <v>0.203821984595901</v>
      </c>
      <c r="U11" s="19" t="n">
        <v>0.158699949736998</v>
      </c>
      <c r="V11" s="19" t="n">
        <v>0.201222969719406</v>
      </c>
      <c r="W11" s="19" t="n">
        <v>0.174832574543632</v>
      </c>
      <c r="X11" s="19" t="n">
        <v>0.122710223918725</v>
      </c>
      <c r="Y11" s="19" t="n">
        <v>0.192178547462549</v>
      </c>
      <c r="Z11" s="19"/>
      <c r="AA11" s="19" t="n">
        <v>0.240909356555506</v>
      </c>
      <c r="AB11" s="19" t="n">
        <v>0.191239279241234</v>
      </c>
      <c r="AC11" s="19" t="n">
        <v>0.215853410956138</v>
      </c>
      <c r="AD11" s="19" t="n">
        <v>0.181970887902336</v>
      </c>
      <c r="AE11" s="19"/>
      <c r="AF11" s="19" t="n">
        <v>0.260282438749425</v>
      </c>
      <c r="AG11" s="19" t="n">
        <v>0.189951663307994</v>
      </c>
      <c r="AH11" s="19" t="n">
        <v>0.220856128558103</v>
      </c>
      <c r="AI11" s="19" t="n">
        <v>0.254333265237748</v>
      </c>
      <c r="AJ11" s="19" t="n">
        <v>0.299385827623279</v>
      </c>
      <c r="AK11" s="19" t="n">
        <v>0.30162541751766</v>
      </c>
      <c r="AL11" s="19" t="n">
        <v>0.194184930936473</v>
      </c>
      <c r="AM11" s="19" t="n">
        <v>0.534445761093102</v>
      </c>
      <c r="AN11" s="19" t="n">
        <v>0.134395037777167</v>
      </c>
      <c r="AO11" s="19" t="n">
        <v>0.228487519112093</v>
      </c>
      <c r="AP11" s="19" t="n">
        <v>0.302568468971837</v>
      </c>
      <c r="AQ11" s="19" t="n">
        <v>0.161611960914678</v>
      </c>
      <c r="AR11" s="19" t="n">
        <v>0.19680000663089</v>
      </c>
      <c r="AS11" s="19" t="n">
        <v>0.214545200331629</v>
      </c>
      <c r="AT11" s="19" t="n">
        <v>0</v>
      </c>
      <c r="AU11" s="19" t="n">
        <v>0</v>
      </c>
      <c r="AV11" s="19" t="n">
        <v>0.416942204507905</v>
      </c>
      <c r="AW11" s="19" t="n">
        <v>0</v>
      </c>
      <c r="AX11" s="19" t="n">
        <v>0.22054873140016</v>
      </c>
    </row>
    <row r="12">
      <c r="B12" s="20" t="s">
        <v>190</v>
      </c>
      <c r="C12" s="19" t="n">
        <v>0.212055983962261</v>
      </c>
      <c r="D12" s="19" t="n">
        <v>0.213171332052296</v>
      </c>
      <c r="E12" s="19" t="n">
        <v>0.247319294471028</v>
      </c>
      <c r="F12" s="19" t="n">
        <v>0.202974188245952</v>
      </c>
      <c r="G12" s="19" t="n">
        <v>0.191459497000622</v>
      </c>
      <c r="H12" s="19" t="n">
        <v>0.184045290277228</v>
      </c>
      <c r="I12" s="19" t="n">
        <v>0.225540448665058</v>
      </c>
      <c r="J12" s="19"/>
      <c r="K12" s="19" t="n">
        <v>0.213703143996256</v>
      </c>
      <c r="L12" s="19" t="n">
        <v>0.210654143155433</v>
      </c>
      <c r="M12" s="19"/>
      <c r="N12" s="19" t="n">
        <v>0.190317213475538</v>
      </c>
      <c r="O12" s="19" t="n">
        <v>0.204995112462079</v>
      </c>
      <c r="P12" s="19" t="n">
        <v>0.222301437984989</v>
      </c>
      <c r="Q12" s="19" t="n">
        <v>0.238898753142284</v>
      </c>
      <c r="R12" s="19" t="n">
        <v>0.207778472346357</v>
      </c>
      <c r="S12" s="19" t="n">
        <v>0.166070292134431</v>
      </c>
      <c r="T12" s="19" t="n">
        <v>0.263070349882211</v>
      </c>
      <c r="U12" s="19" t="n">
        <v>0.229779770735971</v>
      </c>
      <c r="V12" s="19" t="n">
        <v>0.202380783558081</v>
      </c>
      <c r="W12" s="19" t="n">
        <v>0.210301070716105</v>
      </c>
      <c r="X12" s="19" t="n">
        <v>0.196070544280106</v>
      </c>
      <c r="Y12" s="19" t="n">
        <v>0.29301907469363</v>
      </c>
      <c r="Z12" s="19"/>
      <c r="AA12" s="19" t="n">
        <v>0.190389974510706</v>
      </c>
      <c r="AB12" s="19" t="n">
        <v>0.215812210212358</v>
      </c>
      <c r="AC12" s="19" t="n">
        <v>0.209988491912884</v>
      </c>
      <c r="AD12" s="19" t="n">
        <v>0.233006713881319</v>
      </c>
      <c r="AE12" s="19"/>
      <c r="AF12" s="19" t="n">
        <v>0.223623619752151</v>
      </c>
      <c r="AG12" s="19" t="n">
        <v>0.208820049420009</v>
      </c>
      <c r="AH12" s="19" t="n">
        <v>0.144216521214103</v>
      </c>
      <c r="AI12" s="19" t="n">
        <v>0.157359119363471</v>
      </c>
      <c r="AJ12" s="19" t="n">
        <v>0.187131534451755</v>
      </c>
      <c r="AK12" s="19" t="n">
        <v>0.135992722162764</v>
      </c>
      <c r="AL12" s="19" t="n">
        <v>0.218168914767</v>
      </c>
      <c r="AM12" s="19" t="n">
        <v>0</v>
      </c>
      <c r="AN12" s="19" t="n">
        <v>0.24169072550547</v>
      </c>
      <c r="AO12" s="19" t="n">
        <v>0.283211405706071</v>
      </c>
      <c r="AP12" s="19" t="n">
        <v>0.329054910810533</v>
      </c>
      <c r="AQ12" s="19" t="n">
        <v>0.20174443240239</v>
      </c>
      <c r="AR12" s="19" t="n">
        <v>0.42108875617812</v>
      </c>
      <c r="AS12" s="19" t="n">
        <v>0.32641041084986</v>
      </c>
      <c r="AT12" s="19" t="n">
        <v>0.610897407931974</v>
      </c>
      <c r="AU12" s="19" t="n">
        <v>0.504380017574563</v>
      </c>
      <c r="AV12" s="19" t="n">
        <v>0</v>
      </c>
      <c r="AW12" s="19" t="n">
        <v>0</v>
      </c>
      <c r="AX12" s="19" t="n">
        <v>0.277914084528257</v>
      </c>
    </row>
    <row r="13">
      <c r="B13" s="20" t="s">
        <v>191</v>
      </c>
      <c r="C13" s="19" t="n">
        <v>0.175781050034918</v>
      </c>
      <c r="D13" s="19" t="n">
        <v>0.171166553937955</v>
      </c>
      <c r="E13" s="19" t="n">
        <v>0.128240233235065</v>
      </c>
      <c r="F13" s="19" t="n">
        <v>0.16620141947723</v>
      </c>
      <c r="G13" s="19" t="n">
        <v>0.194590410732437</v>
      </c>
      <c r="H13" s="19" t="n">
        <v>0.204154754723764</v>
      </c>
      <c r="I13" s="19" t="n">
        <v>0.190904314275424</v>
      </c>
      <c r="J13" s="19"/>
      <c r="K13" s="19" t="n">
        <v>0.174999816565239</v>
      </c>
      <c r="L13" s="19" t="n">
        <v>0.176712029310757</v>
      </c>
      <c r="M13" s="19"/>
      <c r="N13" s="19" t="n">
        <v>0.15289951349744</v>
      </c>
      <c r="O13" s="19" t="n">
        <v>0.216829715984887</v>
      </c>
      <c r="P13" s="19" t="n">
        <v>0.152918926342546</v>
      </c>
      <c r="Q13" s="19" t="n">
        <v>0.161852390125091</v>
      </c>
      <c r="R13" s="19" t="n">
        <v>0.208830235813945</v>
      </c>
      <c r="S13" s="19" t="n">
        <v>0.196032104703185</v>
      </c>
      <c r="T13" s="19" t="n">
        <v>0.125745177949839</v>
      </c>
      <c r="U13" s="19" t="n">
        <v>0.198804911423517</v>
      </c>
      <c r="V13" s="19" t="n">
        <v>0.155231937199915</v>
      </c>
      <c r="W13" s="19" t="n">
        <v>0.232517143424372</v>
      </c>
      <c r="X13" s="19" t="n">
        <v>0.16186529423267</v>
      </c>
      <c r="Y13" s="19" t="n">
        <v>0.0992294791369734</v>
      </c>
      <c r="Z13" s="19"/>
      <c r="AA13" s="19" t="n">
        <v>0.180649141085802</v>
      </c>
      <c r="AB13" s="19" t="n">
        <v>0.20261141212606</v>
      </c>
      <c r="AC13" s="19" t="n">
        <v>0.161273984298593</v>
      </c>
      <c r="AD13" s="19" t="n">
        <v>0.159891669816725</v>
      </c>
      <c r="AE13" s="19"/>
      <c r="AF13" s="19" t="n">
        <v>0.160842010945973</v>
      </c>
      <c r="AG13" s="19" t="n">
        <v>0.210726592536312</v>
      </c>
      <c r="AH13" s="19" t="n">
        <v>0.143709487084032</v>
      </c>
      <c r="AI13" s="19" t="n">
        <v>0.141680415594766</v>
      </c>
      <c r="AJ13" s="19" t="n">
        <v>0.120715028331702</v>
      </c>
      <c r="AK13" s="19" t="n">
        <v>0.115519563187228</v>
      </c>
      <c r="AL13" s="19" t="n">
        <v>0.177314586597308</v>
      </c>
      <c r="AM13" s="19" t="n">
        <v>0</v>
      </c>
      <c r="AN13" s="19" t="n">
        <v>0.187061047931313</v>
      </c>
      <c r="AO13" s="19" t="n">
        <v>0.138949367470544</v>
      </c>
      <c r="AP13" s="19" t="n">
        <v>0.0515288991240901</v>
      </c>
      <c r="AQ13" s="19" t="n">
        <v>0.18415346976316</v>
      </c>
      <c r="AR13" s="19" t="n">
        <v>0.0931682180630158</v>
      </c>
      <c r="AS13" s="19" t="n">
        <v>0</v>
      </c>
      <c r="AT13" s="19" t="n">
        <v>0</v>
      </c>
      <c r="AU13" s="19" t="n">
        <v>0.495619982425437</v>
      </c>
      <c r="AV13" s="19" t="n">
        <v>0</v>
      </c>
      <c r="AW13" s="19" t="n">
        <v>0</v>
      </c>
      <c r="AX13" s="19" t="n">
        <v>0</v>
      </c>
    </row>
    <row r="14">
      <c r="B14" s="20" t="s">
        <v>192</v>
      </c>
      <c r="C14" s="19" t="n">
        <v>0.10304555541319</v>
      </c>
      <c r="D14" s="19" t="n">
        <v>0.109477457709111</v>
      </c>
      <c r="E14" s="19" t="n">
        <v>0.0709372791816555</v>
      </c>
      <c r="F14" s="19" t="n">
        <v>0.0855549863757063</v>
      </c>
      <c r="G14" s="19" t="n">
        <v>0.119077022579267</v>
      </c>
      <c r="H14" s="19" t="n">
        <v>0.125889727415261</v>
      </c>
      <c r="I14" s="19" t="n">
        <v>0.110720025314623</v>
      </c>
      <c r="J14" s="19"/>
      <c r="K14" s="19" t="n">
        <v>0.094706709598312</v>
      </c>
      <c r="L14" s="19" t="n">
        <v>0.1112753728622</v>
      </c>
      <c r="M14" s="19"/>
      <c r="N14" s="19" t="n">
        <v>0.0808613521549911</v>
      </c>
      <c r="O14" s="19" t="n">
        <v>0.0939469563119726</v>
      </c>
      <c r="P14" s="19" t="n">
        <v>0.107707097821026</v>
      </c>
      <c r="Q14" s="19" t="n">
        <v>0.0668130280322923</v>
      </c>
      <c r="R14" s="19" t="n">
        <v>0.091699568625587</v>
      </c>
      <c r="S14" s="19" t="n">
        <v>0.110667106699146</v>
      </c>
      <c r="T14" s="19" t="n">
        <v>0.121769121802294</v>
      </c>
      <c r="U14" s="19" t="n">
        <v>0.15056747735335</v>
      </c>
      <c r="V14" s="19" t="n">
        <v>0.104517746898132</v>
      </c>
      <c r="W14" s="19" t="n">
        <v>0.0747755414961941</v>
      </c>
      <c r="X14" s="19" t="n">
        <v>0.20657032405759</v>
      </c>
      <c r="Y14" s="19" t="n">
        <v>0.139517616470454</v>
      </c>
      <c r="Z14" s="19"/>
      <c r="AA14" s="19" t="n">
        <v>0.0928566055489446</v>
      </c>
      <c r="AB14" s="19" t="n">
        <v>0.0987778251995366</v>
      </c>
      <c r="AC14" s="19" t="n">
        <v>0.106215225758612</v>
      </c>
      <c r="AD14" s="19" t="n">
        <v>0.118324807616546</v>
      </c>
      <c r="AE14" s="19"/>
      <c r="AF14" s="19" t="n">
        <v>0.0792178526792623</v>
      </c>
      <c r="AG14" s="19" t="n">
        <v>0.114868183507877</v>
      </c>
      <c r="AH14" s="19" t="n">
        <v>0.0901171183455662</v>
      </c>
      <c r="AI14" s="19" t="n">
        <v>0.0469984673210543</v>
      </c>
      <c r="AJ14" s="19" t="n">
        <v>0.0732106482437165</v>
      </c>
      <c r="AK14" s="19" t="n">
        <v>0.0901700327036911</v>
      </c>
      <c r="AL14" s="19" t="n">
        <v>0.0817155237865006</v>
      </c>
      <c r="AM14" s="19" t="n">
        <v>0</v>
      </c>
      <c r="AN14" s="19" t="n">
        <v>0.116188548015458</v>
      </c>
      <c r="AO14" s="19" t="n">
        <v>0.135315210276736</v>
      </c>
      <c r="AP14" s="19" t="n">
        <v>0.0549750112616462</v>
      </c>
      <c r="AQ14" s="19" t="n">
        <v>0.127602420217004</v>
      </c>
      <c r="AR14" s="19" t="n">
        <v>0.100638579105013</v>
      </c>
      <c r="AS14" s="19" t="n">
        <v>0</v>
      </c>
      <c r="AT14" s="19" t="n">
        <v>0.389102592068026</v>
      </c>
      <c r="AU14" s="19" t="n">
        <v>0</v>
      </c>
      <c r="AV14" s="19" t="n">
        <v>0</v>
      </c>
      <c r="AW14" s="19" t="n">
        <v>0</v>
      </c>
      <c r="AX14" s="19" t="n">
        <v>0</v>
      </c>
    </row>
    <row r="15">
      <c r="B15" s="20" t="s">
        <v>193</v>
      </c>
      <c r="C15" s="19" t="n">
        <v>0.0981963079938307</v>
      </c>
      <c r="D15" s="19" t="n">
        <v>0.0667881639143773</v>
      </c>
      <c r="E15" s="19" t="n">
        <v>0.0712965626995727</v>
      </c>
      <c r="F15" s="19" t="n">
        <v>0.0932838519906286</v>
      </c>
      <c r="G15" s="19" t="n">
        <v>0.13080428710626</v>
      </c>
      <c r="H15" s="19" t="n">
        <v>0.134650488111415</v>
      </c>
      <c r="I15" s="19" t="n">
        <v>0.0938067657380482</v>
      </c>
      <c r="J15" s="19"/>
      <c r="K15" s="19" t="n">
        <v>0.10282307795713</v>
      </c>
      <c r="L15" s="19" t="n">
        <v>0.0928167564255949</v>
      </c>
      <c r="M15" s="19"/>
      <c r="N15" s="19" t="n">
        <v>0.0794947783107428</v>
      </c>
      <c r="O15" s="19" t="n">
        <v>0.101692356461195</v>
      </c>
      <c r="P15" s="19" t="n">
        <v>0.123635007236441</v>
      </c>
      <c r="Q15" s="19" t="n">
        <v>0.0591553192986005</v>
      </c>
      <c r="R15" s="19" t="n">
        <v>0.105988013290381</v>
      </c>
      <c r="S15" s="19" t="n">
        <v>0.0830000815580166</v>
      </c>
      <c r="T15" s="19" t="n">
        <v>0.108211696701287</v>
      </c>
      <c r="U15" s="19" t="n">
        <v>0.0677563384353929</v>
      </c>
      <c r="V15" s="19" t="n">
        <v>0.104158146286254</v>
      </c>
      <c r="W15" s="19" t="n">
        <v>0.140183934263535</v>
      </c>
      <c r="X15" s="19" t="n">
        <v>0.142807806440365</v>
      </c>
      <c r="Y15" s="19" t="n">
        <v>0.0378462268619554</v>
      </c>
      <c r="Z15" s="19"/>
      <c r="AA15" s="19" t="n">
        <v>0.0833979079999413</v>
      </c>
      <c r="AB15" s="19" t="n">
        <v>0.09768842203508</v>
      </c>
      <c r="AC15" s="19" t="n">
        <v>0.10830323599908</v>
      </c>
      <c r="AD15" s="19" t="n">
        <v>0.104298044958445</v>
      </c>
      <c r="AE15" s="19"/>
      <c r="AF15" s="19" t="n">
        <v>0.06634947435978</v>
      </c>
      <c r="AG15" s="19" t="n">
        <v>0.113526729009193</v>
      </c>
      <c r="AH15" s="19" t="n">
        <v>0.123496347281148</v>
      </c>
      <c r="AI15" s="19" t="n">
        <v>0.0586898024888107</v>
      </c>
      <c r="AJ15" s="19" t="n">
        <v>0.0446071216845377</v>
      </c>
      <c r="AK15" s="19" t="n">
        <v>0.0949392430432894</v>
      </c>
      <c r="AL15" s="19" t="n">
        <v>0.0578799326538162</v>
      </c>
      <c r="AM15" s="19" t="n">
        <v>0</v>
      </c>
      <c r="AN15" s="19" t="n">
        <v>0.0765347383279967</v>
      </c>
      <c r="AO15" s="19" t="n">
        <v>0.0928411957927437</v>
      </c>
      <c r="AP15" s="19" t="n">
        <v>0.0973028936243673</v>
      </c>
      <c r="AQ15" s="19" t="n">
        <v>0.162520936581457</v>
      </c>
      <c r="AR15" s="19" t="n">
        <v>0</v>
      </c>
      <c r="AS15" s="19" t="n">
        <v>0</v>
      </c>
      <c r="AT15" s="19" t="n">
        <v>0</v>
      </c>
      <c r="AU15" s="19" t="n">
        <v>0</v>
      </c>
      <c r="AV15" s="19" t="n">
        <v>0</v>
      </c>
      <c r="AW15" s="19" t="n">
        <v>0</v>
      </c>
      <c r="AX15" s="19" t="n">
        <v>0</v>
      </c>
    </row>
    <row r="16">
      <c r="B16" s="20" t="s">
        <v>77</v>
      </c>
      <c r="C16" s="21" t="n">
        <v>0.0422161193458467</v>
      </c>
      <c r="D16" s="21" t="n">
        <v>0.0591872603467341</v>
      </c>
      <c r="E16" s="21" t="n">
        <v>0.0269747496809338</v>
      </c>
      <c r="F16" s="21" t="n">
        <v>0.0425846893487182</v>
      </c>
      <c r="G16" s="21" t="n">
        <v>0.032143297668812</v>
      </c>
      <c r="H16" s="21" t="n">
        <v>0.064922384045422</v>
      </c>
      <c r="I16" s="21" t="n">
        <v>0.0360661994591552</v>
      </c>
      <c r="J16" s="21"/>
      <c r="K16" s="21" t="n">
        <v>0.0254781637246961</v>
      </c>
      <c r="L16" s="21" t="n">
        <v>0.0585767215265066</v>
      </c>
      <c r="M16" s="21"/>
      <c r="N16" s="21" t="n">
        <v>0.0465013865592794</v>
      </c>
      <c r="O16" s="21" t="n">
        <v>0.0440200471642781</v>
      </c>
      <c r="P16" s="21" t="n">
        <v>0.0417129034418288</v>
      </c>
      <c r="Q16" s="21" t="n">
        <v>0.0422767202351474</v>
      </c>
      <c r="R16" s="21" t="n">
        <v>0.00634201309892004</v>
      </c>
      <c r="S16" s="21" t="n">
        <v>0.0711693670133112</v>
      </c>
      <c r="T16" s="21" t="n">
        <v>0.0290813789883048</v>
      </c>
      <c r="U16" s="21" t="n">
        <v>0.0454332714202734</v>
      </c>
      <c r="V16" s="21" t="n">
        <v>0.046242843715303</v>
      </c>
      <c r="W16" s="21" t="n">
        <v>0.0512374683401479</v>
      </c>
      <c r="X16" s="21" t="n">
        <v>0.0427587051459221</v>
      </c>
      <c r="Y16" s="21" t="n">
        <v>0</v>
      </c>
      <c r="Z16" s="21"/>
      <c r="AA16" s="21" t="n">
        <v>0.0176088928017835</v>
      </c>
      <c r="AB16" s="21" t="n">
        <v>0.0534567735587416</v>
      </c>
      <c r="AC16" s="21" t="n">
        <v>0.0443387535412776</v>
      </c>
      <c r="AD16" s="21" t="n">
        <v>0.0522128929657367</v>
      </c>
      <c r="AE16" s="21"/>
      <c r="AF16" s="21" t="n">
        <v>0.026453153184806</v>
      </c>
      <c r="AG16" s="21" t="n">
        <v>0.0411720035283127</v>
      </c>
      <c r="AH16" s="21" t="n">
        <v>0.0825694958024138</v>
      </c>
      <c r="AI16" s="21" t="n">
        <v>0.0176523486587391</v>
      </c>
      <c r="AJ16" s="21" t="n">
        <v>0.126774548396536</v>
      </c>
      <c r="AK16" s="21" t="n">
        <v>0</v>
      </c>
      <c r="AL16" s="21" t="n">
        <v>0.0435980590596301</v>
      </c>
      <c r="AM16" s="21" t="n">
        <v>0</v>
      </c>
      <c r="AN16" s="21" t="n">
        <v>0.0208587673547551</v>
      </c>
      <c r="AO16" s="21" t="n">
        <v>0.0244169608178202</v>
      </c>
      <c r="AP16" s="21" t="n">
        <v>0.0532102573821316</v>
      </c>
      <c r="AQ16" s="21" t="n">
        <v>0.066222748790279</v>
      </c>
      <c r="AR16" s="21" t="n">
        <v>0</v>
      </c>
      <c r="AS16" s="21" t="n">
        <v>0.0950510979978406</v>
      </c>
      <c r="AT16" s="21" t="n">
        <v>0</v>
      </c>
      <c r="AU16" s="21" t="n">
        <v>0</v>
      </c>
      <c r="AV16" s="21" t="n">
        <v>0</v>
      </c>
      <c r="AW16" s="21" t="n">
        <v>0</v>
      </c>
      <c r="AX16" s="21" t="n">
        <v>0</v>
      </c>
    </row>
    <row r="17">
      <c r="B17" s="18"/>
    </row>
    <row r="18">
      <c r="B18" t="s">
        <v>80</v>
      </c>
    </row>
    <row r="19">
      <c r="B19" t="s">
        <v>81</v>
      </c>
    </row>
    <row r="21">
      <c r="B21" s="9" t="str">
        <f>=HYPERLINK("#'Contents'!A1", "Return to Contents")</f>
      </c>
    </row>
  </sheetData>
  <mergeCells count="6">
    <mergeCell ref="D5:I5"/>
    <mergeCell ref="K5:L5"/>
    <mergeCell ref="N5:Y5"/>
    <mergeCell ref="AA5:AD5"/>
    <mergeCell ref="AF5:AX5"/>
    <mergeCell ref="D2:AU2"/>
  </mergeCells>
  <pageMargins left="0.7" right="0.7" top="0.75" bottom="0.75" header="0.3" footer="0.3"/>
  <pageSetup paperSize="9" orientation="portrait" horizontalDpi="300" verticalDpi="300" r:id="rId2"/>
  <drawing r:id="rId1"/>
</worksheet>
</file>

<file path=xl/worksheets/sheet5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10.71" hidden="0" customWidth="1"/>
    <col min="8" max="8" width="10.71" hidden="0" customWidth="1"/>
    <col min="9" max="9" width="10.71" hidden="0" customWidth="1"/>
    <col min="10" max="10" width="2.2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10.71" hidden="0" customWidth="1"/>
    <col min="19" max="19" width="10.71" hidden="0" customWidth="1"/>
    <col min="20" max="20" width="10.71" hidden="0" customWidth="1"/>
    <col min="21" max="21" width="10.71" hidden="0" customWidth="1"/>
    <col min="22" max="22" width="10.71" hidden="0" customWidth="1"/>
    <col min="23" max="23" width="10.71" hidden="0" customWidth="1"/>
    <col min="24" max="24" width="10.71" hidden="0" customWidth="1"/>
    <col min="25" max="25" width="10.71" hidden="0" customWidth="1"/>
    <col min="26" max="26" width="2.2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10.71" hidden="0" customWidth="1"/>
    <col min="34" max="34" width="10.71" hidden="0" customWidth="1"/>
    <col min="35" max="35" width="10.7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10.71" hidden="0" customWidth="1"/>
    <col min="44" max="44" width="10.71" hidden="0" customWidth="1"/>
    <col min="45" max="45" width="10.71" hidden="0" customWidth="1"/>
    <col min="46" max="46" width="10.71" hidden="0" customWidth="1"/>
    <col min="47" max="47" width="10.71" hidden="0" customWidth="1"/>
    <col min="48" max="48" width="10.71" hidden="0" customWidth="1"/>
    <col min="49" max="49" width="10.71" hidden="0" customWidth="1"/>
    <col min="50" max="50" width="10.71" hidden="0" customWidth="1"/>
    <col min="51" max="51" width="2.21" hidden="0" customWidth="1"/>
  </cols>
  <sheetData>
    <row r="2" ht="40" customHeight="1">
      <c r="D2" s="16" t="s">
        <v>15</v>
      </c>
    </row>
    <row r="5" ht="30" customHeight="1">
      <c r="B5" s="17"/>
      <c r="C5" s="17"/>
      <c r="D5" s="17" t="s">
        <v>62</v>
      </c>
      <c r="E5" s="17"/>
      <c r="F5" s="17"/>
      <c r="G5" s="17"/>
      <c r="H5" s="17"/>
      <c r="I5" s="17"/>
      <c r="J5" s="17"/>
      <c r="K5" s="17" t="s">
        <v>63</v>
      </c>
      <c r="L5" s="17"/>
      <c r="M5" s="17"/>
      <c r="N5" s="17" t="s">
        <v>64</v>
      </c>
      <c r="O5" s="17"/>
      <c r="P5" s="17"/>
      <c r="Q5" s="17"/>
      <c r="R5" s="17"/>
      <c r="S5" s="17"/>
      <c r="T5" s="17"/>
      <c r="U5" s="17"/>
      <c r="V5" s="17"/>
      <c r="W5" s="17"/>
      <c r="X5" s="17"/>
      <c r="Y5" s="17"/>
      <c r="Z5" s="17"/>
      <c r="AA5" s="17" t="s">
        <v>65</v>
      </c>
      <c r="AB5" s="17"/>
      <c r="AC5" s="17"/>
      <c r="AD5" s="17"/>
      <c r="AE5" s="17"/>
      <c r="AF5" s="17" t="s">
        <v>66</v>
      </c>
      <c r="AG5" s="17"/>
      <c r="AH5" s="17"/>
      <c r="AI5" s="17"/>
      <c r="AJ5" s="17"/>
      <c r="AK5" s="17"/>
      <c r="AL5" s="17"/>
      <c r="AM5" s="17"/>
      <c r="AN5" s="17"/>
      <c r="AO5" s="17"/>
      <c r="AP5" s="17"/>
      <c r="AQ5" s="17"/>
      <c r="AR5" s="17"/>
      <c r="AS5" s="17"/>
      <c r="AT5" s="17"/>
      <c r="AU5" s="17"/>
      <c r="AV5" s="17"/>
      <c r="AW5" s="17"/>
      <c r="AX5" s="17"/>
    </row>
    <row r="6">
      <c r="B6" t="s">
        <v>15</v>
      </c>
      <c r="C6" s="10" t="s">
        <v>16</v>
      </c>
      <c r="D6" s="13" t="s">
        <v>17</v>
      </c>
      <c r="E6" s="13" t="s">
        <v>18</v>
      </c>
      <c r="F6" s="13" t="s">
        <v>19</v>
      </c>
      <c r="G6" s="13" t="s">
        <v>20</v>
      </c>
      <c r="H6" s="13" t="s">
        <v>21</v>
      </c>
      <c r="I6" s="13" t="s">
        <v>22</v>
      </c>
      <c r="K6" s="13" t="s">
        <v>25</v>
      </c>
      <c r="L6" s="13" t="s">
        <v>26</v>
      </c>
      <c r="N6" s="13" t="s">
        <v>27</v>
      </c>
      <c r="O6" s="13" t="s">
        <v>28</v>
      </c>
      <c r="P6" s="13" t="s">
        <v>29</v>
      </c>
      <c r="Q6" s="13" t="s">
        <v>30</v>
      </c>
      <c r="R6" s="13" t="s">
        <v>31</v>
      </c>
      <c r="S6" s="13" t="s">
        <v>32</v>
      </c>
      <c r="T6" s="13" t="s">
        <v>33</v>
      </c>
      <c r="U6" s="13" t="s">
        <v>34</v>
      </c>
      <c r="V6" s="13" t="s">
        <v>35</v>
      </c>
      <c r="W6" s="13" t="s">
        <v>36</v>
      </c>
      <c r="X6" s="13" t="s">
        <v>37</v>
      </c>
      <c r="Y6" s="13" t="s">
        <v>38</v>
      </c>
      <c r="AA6" s="13" t="s">
        <v>39</v>
      </c>
      <c r="AB6" s="13" t="s">
        <v>40</v>
      </c>
      <c r="AC6" s="13" t="s">
        <v>41</v>
      </c>
      <c r="AD6" s="13" t="s">
        <v>42</v>
      </c>
      <c r="AF6" s="13" t="s">
        <v>43</v>
      </c>
      <c r="AG6" s="13" t="s">
        <v>44</v>
      </c>
      <c r="AH6" s="13" t="s">
        <v>45</v>
      </c>
      <c r="AI6" s="13" t="s">
        <v>46</v>
      </c>
      <c r="AJ6" s="13" t="s">
        <v>47</v>
      </c>
      <c r="AK6" s="13" t="s">
        <v>48</v>
      </c>
      <c r="AL6" s="13" t="s">
        <v>49</v>
      </c>
      <c r="AM6" s="13" t="s">
        <v>50</v>
      </c>
      <c r="AN6" s="13" t="s">
        <v>51</v>
      </c>
      <c r="AO6" s="13" t="s">
        <v>52</v>
      </c>
      <c r="AP6" s="13" t="s">
        <v>53</v>
      </c>
      <c r="AQ6" s="13" t="s">
        <v>54</v>
      </c>
      <c r="AR6" s="13" t="s">
        <v>55</v>
      </c>
      <c r="AS6" s="13" t="s">
        <v>56</v>
      </c>
      <c r="AT6" s="13" t="s">
        <v>57</v>
      </c>
      <c r="AU6" s="13" t="s">
        <v>58</v>
      </c>
      <c r="AV6" s="13" t="s">
        <v>59</v>
      </c>
      <c r="AW6" s="13" t="s">
        <v>60</v>
      </c>
      <c r="AX6" s="13" t="s">
        <v>61</v>
      </c>
    </row>
    <row r="7" ht="30" customHeight="1">
      <c r="B7" s="11" t="s">
        <v>23</v>
      </c>
      <c r="C7" s="11" t="n">
        <v>2053</v>
      </c>
      <c r="D7" s="11" t="n">
        <v>282</v>
      </c>
      <c r="E7" s="11" t="n">
        <v>347</v>
      </c>
      <c r="F7" s="11" t="n">
        <v>347</v>
      </c>
      <c r="G7" s="11" t="n">
        <v>347</v>
      </c>
      <c r="H7" s="11" t="n">
        <v>295</v>
      </c>
      <c r="I7" s="11" t="n">
        <v>435</v>
      </c>
      <c r="J7" s="11"/>
      <c r="K7" s="11" t="n">
        <v>1018</v>
      </c>
      <c r="L7" s="11" t="n">
        <v>1034</v>
      </c>
      <c r="M7" s="11"/>
      <c r="N7" s="11" t="n">
        <v>284</v>
      </c>
      <c r="O7" s="11" t="n">
        <v>278</v>
      </c>
      <c r="P7" s="11" t="n">
        <v>169</v>
      </c>
      <c r="Q7" s="11" t="n">
        <v>188</v>
      </c>
      <c r="R7" s="11" t="n">
        <v>160</v>
      </c>
      <c r="S7" s="11" t="n">
        <v>187</v>
      </c>
      <c r="T7" s="11" t="n">
        <v>166</v>
      </c>
      <c r="U7" s="11" t="n">
        <v>87</v>
      </c>
      <c r="V7" s="11" t="n">
        <v>211</v>
      </c>
      <c r="W7" s="11" t="n">
        <v>174</v>
      </c>
      <c r="X7" s="11" t="n">
        <v>98</v>
      </c>
      <c r="Y7" s="11" t="n">
        <v>51</v>
      </c>
      <c r="Z7" s="11"/>
      <c r="AA7" s="11" t="n">
        <v>570</v>
      </c>
      <c r="AB7" s="11" t="n">
        <v>547</v>
      </c>
      <c r="AC7" s="11" t="n">
        <v>406</v>
      </c>
      <c r="AD7" s="11" t="n">
        <v>517</v>
      </c>
      <c r="AE7" s="11"/>
      <c r="AF7" s="11" t="n">
        <v>148</v>
      </c>
      <c r="AG7" s="11" t="n">
        <v>872</v>
      </c>
      <c r="AH7" s="11" t="n">
        <v>132</v>
      </c>
      <c r="AI7" s="11" t="n">
        <v>108</v>
      </c>
      <c r="AJ7" s="11" t="n">
        <v>65</v>
      </c>
      <c r="AK7" s="11" t="n">
        <v>65</v>
      </c>
      <c r="AL7" s="11" t="n">
        <v>139</v>
      </c>
      <c r="AM7" s="11" t="n">
        <v>2</v>
      </c>
      <c r="AN7" s="11" t="n">
        <v>139</v>
      </c>
      <c r="AO7" s="11" t="n">
        <v>159</v>
      </c>
      <c r="AP7" s="11" t="n">
        <v>39</v>
      </c>
      <c r="AQ7" s="11" t="n">
        <v>148</v>
      </c>
      <c r="AR7" s="11" t="n">
        <v>10</v>
      </c>
      <c r="AS7" s="11" t="n">
        <v>10</v>
      </c>
      <c r="AT7" s="11" t="n">
        <v>3</v>
      </c>
      <c r="AU7" s="11" t="n">
        <v>2</v>
      </c>
      <c r="AV7" s="11" t="n">
        <v>5</v>
      </c>
      <c r="AW7" s="11" t="n">
        <v>3</v>
      </c>
      <c r="AX7" s="11" t="n">
        <v>4</v>
      </c>
    </row>
    <row r="8" ht="30" customHeight="1">
      <c r="B8" s="12" t="s">
        <v>24</v>
      </c>
      <c r="C8" s="12" t="n">
        <v>2053</v>
      </c>
      <c r="D8" s="12" t="n">
        <v>284</v>
      </c>
      <c r="E8" s="12" t="n">
        <v>350</v>
      </c>
      <c r="F8" s="12" t="n">
        <v>349</v>
      </c>
      <c r="G8" s="12" t="n">
        <v>350</v>
      </c>
      <c r="H8" s="12" t="n">
        <v>289</v>
      </c>
      <c r="I8" s="12" t="n">
        <v>431</v>
      </c>
      <c r="J8" s="12"/>
      <c r="K8" s="12" t="n">
        <v>1013</v>
      </c>
      <c r="L8" s="12" t="n">
        <v>1039</v>
      </c>
      <c r="M8" s="12"/>
      <c r="N8" s="12" t="n">
        <v>287</v>
      </c>
      <c r="O8" s="12" t="n">
        <v>267</v>
      </c>
      <c r="P8" s="12" t="n">
        <v>164</v>
      </c>
      <c r="Q8" s="12" t="n">
        <v>185</v>
      </c>
      <c r="R8" s="12" t="n">
        <v>144</v>
      </c>
      <c r="S8" s="12" t="n">
        <v>185</v>
      </c>
      <c r="T8" s="12" t="n">
        <v>164</v>
      </c>
      <c r="U8" s="12" t="n">
        <v>82</v>
      </c>
      <c r="V8" s="12" t="n">
        <v>226</v>
      </c>
      <c r="W8" s="12" t="n">
        <v>185</v>
      </c>
      <c r="X8" s="12" t="n">
        <v>103</v>
      </c>
      <c r="Y8" s="12" t="n">
        <v>61</v>
      </c>
      <c r="Z8" s="12"/>
      <c r="AA8" s="12" t="n">
        <v>551</v>
      </c>
      <c r="AB8" s="12" t="n">
        <v>530</v>
      </c>
      <c r="AC8" s="12" t="n">
        <v>449</v>
      </c>
      <c r="AD8" s="12" t="n">
        <v>510</v>
      </c>
      <c r="AE8" s="12"/>
      <c r="AF8" s="12" t="n">
        <v>150</v>
      </c>
      <c r="AG8" s="12" t="n">
        <v>866</v>
      </c>
      <c r="AH8" s="12" t="n">
        <v>133</v>
      </c>
      <c r="AI8" s="12" t="n">
        <v>107</v>
      </c>
      <c r="AJ8" s="12" t="n">
        <v>66</v>
      </c>
      <c r="AK8" s="12" t="n">
        <v>64</v>
      </c>
      <c r="AL8" s="12" t="n">
        <v>140</v>
      </c>
      <c r="AM8" s="12" t="n">
        <v>2</v>
      </c>
      <c r="AN8" s="12" t="n">
        <v>140</v>
      </c>
      <c r="AO8" s="12" t="n">
        <v>160</v>
      </c>
      <c r="AP8" s="12" t="n">
        <v>39</v>
      </c>
      <c r="AQ8" s="12" t="n">
        <v>149</v>
      </c>
      <c r="AR8" s="12" t="n">
        <v>10</v>
      </c>
      <c r="AS8" s="12" t="n">
        <v>11</v>
      </c>
      <c r="AT8" s="12" t="n">
        <v>3</v>
      </c>
      <c r="AU8" s="12" t="n">
        <v>2</v>
      </c>
      <c r="AV8" s="12" t="n">
        <v>5</v>
      </c>
      <c r="AW8" s="12" t="n">
        <v>3</v>
      </c>
      <c r="AX8" s="12" t="n">
        <v>3</v>
      </c>
    </row>
    <row r="9">
      <c r="B9" s="20" t="s">
        <v>76</v>
      </c>
      <c r="C9" s="19" t="n">
        <v>0.594490972351587</v>
      </c>
      <c r="D9" s="19" t="n">
        <v>0.401934871486669</v>
      </c>
      <c r="E9" s="19" t="n">
        <v>0.387787037445791</v>
      </c>
      <c r="F9" s="19" t="n">
        <v>0.528913911116274</v>
      </c>
      <c r="G9" s="19" t="n">
        <v>0.640741375407066</v>
      </c>
      <c r="H9" s="19" t="n">
        <v>0.743533553472824</v>
      </c>
      <c r="I9" s="19" t="n">
        <v>0.804995906509343</v>
      </c>
      <c r="J9" s="19"/>
      <c r="K9" s="19" t="n">
        <v>0.530629384619821</v>
      </c>
      <c r="L9" s="19" t="n">
        <v>0.656367267828498</v>
      </c>
      <c r="M9" s="19"/>
      <c r="N9" s="19" t="n">
        <v>0.412654479891696</v>
      </c>
      <c r="O9" s="19" t="n">
        <v>0.637668048200684</v>
      </c>
      <c r="P9" s="19" t="n">
        <v>0.605511603779752</v>
      </c>
      <c r="Q9" s="19" t="n">
        <v>0.673544248966602</v>
      </c>
      <c r="R9" s="19" t="n">
        <v>0.55803443618375</v>
      </c>
      <c r="S9" s="19" t="n">
        <v>0.567248323563046</v>
      </c>
      <c r="T9" s="19" t="n">
        <v>0.627445084314871</v>
      </c>
      <c r="U9" s="19" t="n">
        <v>0.596074652241987</v>
      </c>
      <c r="V9" s="19" t="n">
        <v>0.630451584637516</v>
      </c>
      <c r="W9" s="19" t="n">
        <v>0.706474901119876</v>
      </c>
      <c r="X9" s="19" t="n">
        <v>0.660237097523882</v>
      </c>
      <c r="Y9" s="19" t="n">
        <v>0.48581230316362</v>
      </c>
      <c r="Z9" s="19"/>
      <c r="AA9" s="19" t="n">
        <v>0.545758731343134</v>
      </c>
      <c r="AB9" s="19" t="n">
        <v>0.679614964313387</v>
      </c>
      <c r="AC9" s="19" t="n">
        <v>0.483559663332187</v>
      </c>
      <c r="AD9" s="19" t="n">
        <v>0.653720419496791</v>
      </c>
      <c r="AE9" s="19"/>
      <c r="AF9" s="19" t="n">
        <v>0.291750666935483</v>
      </c>
      <c r="AG9" s="19" t="n">
        <v>0.810237434572316</v>
      </c>
      <c r="AH9" s="19" t="n">
        <v>0.67600771373935</v>
      </c>
      <c r="AI9" s="19" t="n">
        <v>0.14152704223531</v>
      </c>
      <c r="AJ9" s="19" t="n">
        <v>0.596230945194362</v>
      </c>
      <c r="AK9" s="19" t="n">
        <v>0.277930073449998</v>
      </c>
      <c r="AL9" s="19" t="n">
        <v>0.45171317814513</v>
      </c>
      <c r="AM9" s="19" t="n">
        <v>0</v>
      </c>
      <c r="AN9" s="19" t="n">
        <v>0.398954422217494</v>
      </c>
      <c r="AO9" s="19" t="n">
        <v>0.535823779917853</v>
      </c>
      <c r="AP9" s="19" t="n">
        <v>0.270730422889645</v>
      </c>
      <c r="AQ9" s="19" t="n">
        <v>0.564681057703646</v>
      </c>
      <c r="AR9" s="19" t="n">
        <v>0.60847230005956</v>
      </c>
      <c r="AS9" s="19" t="n">
        <v>0.291603695209635</v>
      </c>
      <c r="AT9" s="19" t="n">
        <v>1</v>
      </c>
      <c r="AU9" s="19" t="n">
        <v>0</v>
      </c>
      <c r="AV9" s="19" t="n">
        <v>0</v>
      </c>
      <c r="AW9" s="19" t="n">
        <v>0.294727388085214</v>
      </c>
      <c r="AX9" s="19" t="n">
        <v>0.277914084528257</v>
      </c>
    </row>
    <row r="10">
      <c r="B10" s="20" t="s">
        <v>208</v>
      </c>
      <c r="C10" s="19" t="n">
        <v>0.150087563376051</v>
      </c>
      <c r="D10" s="19" t="n">
        <v>0.262779495159036</v>
      </c>
      <c r="E10" s="19" t="n">
        <v>0.263603210652671</v>
      </c>
      <c r="F10" s="19" t="n">
        <v>0.200980691279418</v>
      </c>
      <c r="G10" s="19" t="n">
        <v>0.117957092109013</v>
      </c>
      <c r="H10" s="19" t="n">
        <v>0.0729384466504487</v>
      </c>
      <c r="I10" s="19" t="n">
        <v>0.0201659953783373</v>
      </c>
      <c r="J10" s="19"/>
      <c r="K10" s="19" t="n">
        <v>0.179428409875152</v>
      </c>
      <c r="L10" s="19" t="n">
        <v>0.121623971524618</v>
      </c>
      <c r="M10" s="19"/>
      <c r="N10" s="19" t="n">
        <v>0.284360920587221</v>
      </c>
      <c r="O10" s="19" t="n">
        <v>0.101041497601905</v>
      </c>
      <c r="P10" s="19" t="n">
        <v>0.119089641324544</v>
      </c>
      <c r="Q10" s="19" t="n">
        <v>0.0957129817963017</v>
      </c>
      <c r="R10" s="19" t="n">
        <v>0.15021489216355</v>
      </c>
      <c r="S10" s="19" t="n">
        <v>0.138143350528797</v>
      </c>
      <c r="T10" s="19" t="n">
        <v>0.182312414440996</v>
      </c>
      <c r="U10" s="19" t="n">
        <v>0.121737598305682</v>
      </c>
      <c r="V10" s="19" t="n">
        <v>0.168850872932339</v>
      </c>
      <c r="W10" s="19" t="n">
        <v>0.0703025011922946</v>
      </c>
      <c r="X10" s="19" t="n">
        <v>0.0817864554640498</v>
      </c>
      <c r="Y10" s="19" t="n">
        <v>0.256354684541792</v>
      </c>
      <c r="Z10" s="19"/>
      <c r="AA10" s="19" t="n">
        <v>0.190930552343063</v>
      </c>
      <c r="AB10" s="19" t="n">
        <v>0.109391882414013</v>
      </c>
      <c r="AC10" s="19" t="n">
        <v>0.194932871748095</v>
      </c>
      <c r="AD10" s="19" t="n">
        <v>0.112597012109183</v>
      </c>
      <c r="AE10" s="19"/>
      <c r="AF10" s="19" t="n">
        <v>0.291522620462041</v>
      </c>
      <c r="AG10" s="19" t="n">
        <v>0.0388191607672354</v>
      </c>
      <c r="AH10" s="19" t="n">
        <v>0.140454698059648</v>
      </c>
      <c r="AI10" s="19" t="n">
        <v>0.494592154465895</v>
      </c>
      <c r="AJ10" s="19" t="n">
        <v>0.107679251578053</v>
      </c>
      <c r="AK10" s="19" t="n">
        <v>0.326827014216523</v>
      </c>
      <c r="AL10" s="19" t="n">
        <v>0.223983750488138</v>
      </c>
      <c r="AM10" s="19" t="n">
        <v>0</v>
      </c>
      <c r="AN10" s="19" t="n">
        <v>0.238089890300989</v>
      </c>
      <c r="AO10" s="19" t="n">
        <v>0.146132615149994</v>
      </c>
      <c r="AP10" s="19" t="n">
        <v>0.447391338757153</v>
      </c>
      <c r="AQ10" s="19" t="n">
        <v>0.0994514479218388</v>
      </c>
      <c r="AR10" s="19" t="n">
        <v>0</v>
      </c>
      <c r="AS10" s="19" t="n">
        <v>0.393833396721408</v>
      </c>
      <c r="AT10" s="19" t="n">
        <v>0</v>
      </c>
      <c r="AU10" s="19" t="n">
        <v>0.495619982425437</v>
      </c>
      <c r="AV10" s="19" t="n">
        <v>0.643565374444318</v>
      </c>
      <c r="AW10" s="19" t="n">
        <v>0.381473957467181</v>
      </c>
      <c r="AX10" s="19" t="n">
        <v>0.259244151683178</v>
      </c>
    </row>
    <row r="11">
      <c r="B11" s="20" t="s">
        <v>209</v>
      </c>
      <c r="C11" s="19" t="n">
        <v>0.132229266267697</v>
      </c>
      <c r="D11" s="19" t="n">
        <v>0.275216774591096</v>
      </c>
      <c r="E11" s="19" t="n">
        <v>0.186813284555273</v>
      </c>
      <c r="F11" s="19" t="n">
        <v>0.139197008794307</v>
      </c>
      <c r="G11" s="19" t="n">
        <v>0.124743275462422</v>
      </c>
      <c r="H11" s="19" t="n">
        <v>0.0606233226350633</v>
      </c>
      <c r="I11" s="19" t="n">
        <v>0.0420627911417102</v>
      </c>
      <c r="J11" s="19"/>
      <c r="K11" s="19" t="n">
        <v>0.138138667425324</v>
      </c>
      <c r="L11" s="19" t="n">
        <v>0.126594763242744</v>
      </c>
      <c r="M11" s="19"/>
      <c r="N11" s="19" t="n">
        <v>0.165352163936975</v>
      </c>
      <c r="O11" s="19" t="n">
        <v>0.14868380038245</v>
      </c>
      <c r="P11" s="19" t="n">
        <v>0.161487324839788</v>
      </c>
      <c r="Q11" s="19" t="n">
        <v>0.0973461257339656</v>
      </c>
      <c r="R11" s="19" t="n">
        <v>0.134412637762935</v>
      </c>
      <c r="S11" s="19" t="n">
        <v>0.191401189375906</v>
      </c>
      <c r="T11" s="19" t="n">
        <v>0.0845995338400723</v>
      </c>
      <c r="U11" s="19" t="n">
        <v>0.140400619583988</v>
      </c>
      <c r="V11" s="19" t="n">
        <v>0.110624564536936</v>
      </c>
      <c r="W11" s="19" t="n">
        <v>0.0801159179897581</v>
      </c>
      <c r="X11" s="19" t="n">
        <v>0.121279612384784</v>
      </c>
      <c r="Y11" s="19" t="n">
        <v>0.120530339857251</v>
      </c>
      <c r="Z11" s="19"/>
      <c r="AA11" s="19" t="n">
        <v>0.10916069173143</v>
      </c>
      <c r="AB11" s="19" t="n">
        <v>0.122389304760301</v>
      </c>
      <c r="AC11" s="19" t="n">
        <v>0.165601844784472</v>
      </c>
      <c r="AD11" s="19" t="n">
        <v>0.139430689712534</v>
      </c>
      <c r="AE11" s="19"/>
      <c r="AF11" s="19" t="n">
        <v>0.238463217821895</v>
      </c>
      <c r="AG11" s="19" t="n">
        <v>0.0674887827424017</v>
      </c>
      <c r="AH11" s="19" t="n">
        <v>0.156363527967694</v>
      </c>
      <c r="AI11" s="19" t="n">
        <v>0.172511190810431</v>
      </c>
      <c r="AJ11" s="19" t="n">
        <v>0.126112628587383</v>
      </c>
      <c r="AK11" s="19" t="n">
        <v>0.183247144833351</v>
      </c>
      <c r="AL11" s="19" t="n">
        <v>0.266385117452812</v>
      </c>
      <c r="AM11" s="19" t="n">
        <v>1</v>
      </c>
      <c r="AN11" s="19" t="n">
        <v>0.140506347574828</v>
      </c>
      <c r="AO11" s="19" t="n">
        <v>0.218720228514842</v>
      </c>
      <c r="AP11" s="19" t="n">
        <v>0.331558730150338</v>
      </c>
      <c r="AQ11" s="19" t="n">
        <v>0.0326188822281244</v>
      </c>
      <c r="AR11" s="19" t="n">
        <v>0.290889120835428</v>
      </c>
      <c r="AS11" s="19" t="n">
        <v>0</v>
      </c>
      <c r="AT11" s="19" t="n">
        <v>0</v>
      </c>
      <c r="AU11" s="19" t="n">
        <v>0.495619982425437</v>
      </c>
      <c r="AV11" s="19" t="n">
        <v>0.197100656412845</v>
      </c>
      <c r="AW11" s="19" t="n">
        <v>0.381473957467181</v>
      </c>
      <c r="AX11" s="19" t="n">
        <v>0</v>
      </c>
    </row>
    <row r="12">
      <c r="B12" s="20" t="s">
        <v>210</v>
      </c>
      <c r="C12" s="19" t="n">
        <v>0.0822251623400674</v>
      </c>
      <c r="D12" s="19" t="n">
        <v>0.0869318460507454</v>
      </c>
      <c r="E12" s="19" t="n">
        <v>0.148466490798049</v>
      </c>
      <c r="F12" s="19" t="n">
        <v>0.0906749961346868</v>
      </c>
      <c r="G12" s="19" t="n">
        <v>0.0956637838245897</v>
      </c>
      <c r="H12" s="19" t="n">
        <v>0.0689063031860613</v>
      </c>
      <c r="I12" s="19" t="n">
        <v>0.0164729333653975</v>
      </c>
      <c r="J12" s="19"/>
      <c r="K12" s="19" t="n">
        <v>0.109395056079087</v>
      </c>
      <c r="L12" s="19" t="n">
        <v>0.0558129640845917</v>
      </c>
      <c r="M12" s="19"/>
      <c r="N12" s="19" t="n">
        <v>0.130148142487327</v>
      </c>
      <c r="O12" s="19" t="n">
        <v>0.0593529252004006</v>
      </c>
      <c r="P12" s="19" t="n">
        <v>0.066179890291883</v>
      </c>
      <c r="Q12" s="19" t="n">
        <v>0.0918657988957056</v>
      </c>
      <c r="R12" s="19" t="n">
        <v>0.0672636991757533</v>
      </c>
      <c r="S12" s="19" t="n">
        <v>0.0799466018121954</v>
      </c>
      <c r="T12" s="19" t="n">
        <v>0.071130412071876</v>
      </c>
      <c r="U12" s="19" t="n">
        <v>0.0696781360261858</v>
      </c>
      <c r="V12" s="19" t="n">
        <v>0.0694077823254713</v>
      </c>
      <c r="W12" s="19" t="n">
        <v>0.0878054340042584</v>
      </c>
      <c r="X12" s="19" t="n">
        <v>0.0633782977957485</v>
      </c>
      <c r="Y12" s="19" t="n">
        <v>0.122058439777589</v>
      </c>
      <c r="Z12" s="19"/>
      <c r="AA12" s="19" t="n">
        <v>0.102721203940522</v>
      </c>
      <c r="AB12" s="19" t="n">
        <v>0.0642454400374611</v>
      </c>
      <c r="AC12" s="19" t="n">
        <v>0.109110935160633</v>
      </c>
      <c r="AD12" s="19" t="n">
        <v>0.0571921211881408</v>
      </c>
      <c r="AE12" s="19"/>
      <c r="AF12" s="19" t="n">
        <v>0.119110924453359</v>
      </c>
      <c r="AG12" s="19" t="n">
        <v>0.0214338674600703</v>
      </c>
      <c r="AH12" s="19" t="n">
        <v>0.0216567066581207</v>
      </c>
      <c r="AI12" s="19" t="n">
        <v>0.199606823740903</v>
      </c>
      <c r="AJ12" s="19" t="n">
        <v>0.108044684523213</v>
      </c>
      <c r="AK12" s="19" t="n">
        <v>0.167767666953275</v>
      </c>
      <c r="AL12" s="19" t="n">
        <v>0.10836718517287</v>
      </c>
      <c r="AM12" s="19" t="n">
        <v>0.465554238906898</v>
      </c>
      <c r="AN12" s="19" t="n">
        <v>0.10414495457981</v>
      </c>
      <c r="AO12" s="19" t="n">
        <v>0.104818848871687</v>
      </c>
      <c r="AP12" s="19" t="n">
        <v>0.104952995057753</v>
      </c>
      <c r="AQ12" s="19" t="n">
        <v>0.232080734198752</v>
      </c>
      <c r="AR12" s="19" t="n">
        <v>0</v>
      </c>
      <c r="AS12" s="19" t="n">
        <v>0.102765527420802</v>
      </c>
      <c r="AT12" s="19" t="n">
        <v>0</v>
      </c>
      <c r="AU12" s="19" t="n">
        <v>0</v>
      </c>
      <c r="AV12" s="19" t="n">
        <v>0.228232715694206</v>
      </c>
      <c r="AW12" s="19" t="n">
        <v>0.323798654447605</v>
      </c>
      <c r="AX12" s="19" t="n">
        <v>0.242293032388405</v>
      </c>
    </row>
    <row r="13">
      <c r="B13" s="20" t="s">
        <v>211</v>
      </c>
      <c r="C13" s="19" t="n">
        <v>0.081816231920508</v>
      </c>
      <c r="D13" s="19" t="n">
        <v>0.0609156729434356</v>
      </c>
      <c r="E13" s="19" t="n">
        <v>0.0917472321560189</v>
      </c>
      <c r="F13" s="19" t="n">
        <v>0.0763293694928726</v>
      </c>
      <c r="G13" s="19" t="n">
        <v>0.0585832450407825</v>
      </c>
      <c r="H13" s="19" t="n">
        <v>0.0739716044595718</v>
      </c>
      <c r="I13" s="19" t="n">
        <v>0.116103971398648</v>
      </c>
      <c r="J13" s="19"/>
      <c r="K13" s="19" t="n">
        <v>0.0863480572040636</v>
      </c>
      <c r="L13" s="19" t="n">
        <v>0.0774763604869398</v>
      </c>
      <c r="M13" s="19"/>
      <c r="N13" s="19" t="n">
        <v>0.0824608763573896</v>
      </c>
      <c r="O13" s="19" t="n">
        <v>0.0886973395885896</v>
      </c>
      <c r="P13" s="19" t="n">
        <v>0.0944797108887701</v>
      </c>
      <c r="Q13" s="19" t="n">
        <v>0.0804335853519422</v>
      </c>
      <c r="R13" s="19" t="n">
        <v>0.0956047723894502</v>
      </c>
      <c r="S13" s="19" t="n">
        <v>0.0616209817877839</v>
      </c>
      <c r="T13" s="19" t="n">
        <v>0.087342739070326</v>
      </c>
      <c r="U13" s="19" t="n">
        <v>0.109184640761461</v>
      </c>
      <c r="V13" s="19" t="n">
        <v>0.0589585585927433</v>
      </c>
      <c r="W13" s="19" t="n">
        <v>0.0767034635957351</v>
      </c>
      <c r="X13" s="19" t="n">
        <v>0.0933822449108835</v>
      </c>
      <c r="Y13" s="19" t="n">
        <v>0.0765387252712139</v>
      </c>
      <c r="Z13" s="19"/>
      <c r="AA13" s="19" t="n">
        <v>0.0944875481316674</v>
      </c>
      <c r="AB13" s="19" t="n">
        <v>0.0715964313567306</v>
      </c>
      <c r="AC13" s="19" t="n">
        <v>0.0834618409602092</v>
      </c>
      <c r="AD13" s="19" t="n">
        <v>0.0755172073945616</v>
      </c>
      <c r="AE13" s="19"/>
      <c r="AF13" s="19" t="n">
        <v>0.128097680493608</v>
      </c>
      <c r="AG13" s="19" t="n">
        <v>0.0758358574697112</v>
      </c>
      <c r="AH13" s="19" t="n">
        <v>0.0311560231273025</v>
      </c>
      <c r="AI13" s="19" t="n">
        <v>0.0734209648304856</v>
      </c>
      <c r="AJ13" s="19" t="n">
        <v>0.0615862676643717</v>
      </c>
      <c r="AK13" s="19" t="n">
        <v>0.12430850971951</v>
      </c>
      <c r="AL13" s="19" t="n">
        <v>0.0720441580791881</v>
      </c>
      <c r="AM13" s="19" t="n">
        <v>0</v>
      </c>
      <c r="AN13" s="19" t="n">
        <v>0.154595753061406</v>
      </c>
      <c r="AO13" s="19" t="n">
        <v>0.0701852636626425</v>
      </c>
      <c r="AP13" s="19" t="n">
        <v>0.0822393268035456</v>
      </c>
      <c r="AQ13" s="19" t="n">
        <v>0.0672483224624086</v>
      </c>
      <c r="AR13" s="19" t="n">
        <v>0.100638579105013</v>
      </c>
      <c r="AS13" s="19" t="n">
        <v>0</v>
      </c>
      <c r="AT13" s="19" t="n">
        <v>0</v>
      </c>
      <c r="AU13" s="19" t="n">
        <v>0</v>
      </c>
      <c r="AV13" s="19" t="n">
        <v>0.197100656412845</v>
      </c>
      <c r="AW13" s="19" t="n">
        <v>0</v>
      </c>
      <c r="AX13" s="19" t="n">
        <v>0.242293032388405</v>
      </c>
    </row>
    <row r="14">
      <c r="B14" s="20" t="s">
        <v>212</v>
      </c>
      <c r="C14" s="21" t="n">
        <v>0.0391065087228622</v>
      </c>
      <c r="D14" s="21" t="n">
        <v>0.061193668301577</v>
      </c>
      <c r="E14" s="21" t="n">
        <v>0.094920003217988</v>
      </c>
      <c r="F14" s="21" t="n">
        <v>0.0571688463472718</v>
      </c>
      <c r="G14" s="21" t="n">
        <v>0.0217996472424291</v>
      </c>
      <c r="H14" s="21" t="n">
        <v>0</v>
      </c>
      <c r="I14" s="21" t="n">
        <v>0.0048473306740156</v>
      </c>
      <c r="J14" s="21"/>
      <c r="K14" s="21" t="n">
        <v>0.0508701318678524</v>
      </c>
      <c r="L14" s="21" t="n">
        <v>0.0276743172027807</v>
      </c>
      <c r="M14" s="21"/>
      <c r="N14" s="21" t="n">
        <v>0.0537932411905872</v>
      </c>
      <c r="O14" s="21" t="n">
        <v>0.017726032627241</v>
      </c>
      <c r="P14" s="21" t="n">
        <v>0.0296164415760292</v>
      </c>
      <c r="Q14" s="21" t="n">
        <v>0.0372713181825481</v>
      </c>
      <c r="R14" s="21" t="n">
        <v>0.0569316770986597</v>
      </c>
      <c r="S14" s="21" t="n">
        <v>0.065965864545755</v>
      </c>
      <c r="T14" s="21" t="n">
        <v>0.0244719685703427</v>
      </c>
      <c r="U14" s="21" t="n">
        <v>0.0346563418787258</v>
      </c>
      <c r="V14" s="21" t="n">
        <v>0.0290309756078931</v>
      </c>
      <c r="W14" s="21" t="n">
        <v>0.0297042101742576</v>
      </c>
      <c r="X14" s="21" t="n">
        <v>0.0416870290592363</v>
      </c>
      <c r="Y14" s="21" t="n">
        <v>0.0779279343328634</v>
      </c>
      <c r="Z14" s="21"/>
      <c r="AA14" s="21" t="n">
        <v>0.044480310493037</v>
      </c>
      <c r="AB14" s="21" t="n">
        <v>0.018075822698827</v>
      </c>
      <c r="AC14" s="21" t="n">
        <v>0.0538272970043857</v>
      </c>
      <c r="AD14" s="21" t="n">
        <v>0.0412811870450304</v>
      </c>
      <c r="AE14" s="21"/>
      <c r="AF14" s="21" t="n">
        <v>0.0873070281301713</v>
      </c>
      <c r="AG14" s="21" t="n">
        <v>0.00453725260993492</v>
      </c>
      <c r="AH14" s="21" t="n">
        <v>0.0391819967315878</v>
      </c>
      <c r="AI14" s="21" t="n">
        <v>0.0782424106190097</v>
      </c>
      <c r="AJ14" s="21" t="n">
        <v>0.0787258229386183</v>
      </c>
      <c r="AK14" s="21" t="n">
        <v>0.0148690934023894</v>
      </c>
      <c r="AL14" s="21" t="n">
        <v>0.0720928431584138</v>
      </c>
      <c r="AM14" s="21" t="n">
        <v>0</v>
      </c>
      <c r="AN14" s="21" t="n">
        <v>0.0475739015411573</v>
      </c>
      <c r="AO14" s="21" t="n">
        <v>0.057777749396711</v>
      </c>
      <c r="AP14" s="21" t="n">
        <v>0.0800071996334082</v>
      </c>
      <c r="AQ14" s="21" t="n">
        <v>0.0348565722655762</v>
      </c>
      <c r="AR14" s="21" t="n">
        <v>0.100638579105013</v>
      </c>
      <c r="AS14" s="21" t="n">
        <v>0.314562908068957</v>
      </c>
      <c r="AT14" s="21" t="n">
        <v>0</v>
      </c>
      <c r="AU14" s="21" t="n">
        <v>0.504380017574563</v>
      </c>
      <c r="AV14" s="21" t="n">
        <v>0.354825079797889</v>
      </c>
      <c r="AW14" s="21" t="n">
        <v>0.381473957467181</v>
      </c>
      <c r="AX14" s="21" t="n">
        <v>0.22054873140016</v>
      </c>
    </row>
    <row r="15">
      <c r="B15" s="18"/>
    </row>
    <row r="16">
      <c r="B16" t="s">
        <v>80</v>
      </c>
    </row>
    <row r="17">
      <c r="B17" t="s">
        <v>81</v>
      </c>
    </row>
    <row r="19">
      <c r="B19" s="9" t="str">
        <f>=HYPERLINK("#'Contents'!A1", "Return to Contents")</f>
      </c>
    </row>
  </sheetData>
  <mergeCells count="6">
    <mergeCell ref="D5:I5"/>
    <mergeCell ref="K5:L5"/>
    <mergeCell ref="N5:Y5"/>
    <mergeCell ref="AA5:AD5"/>
    <mergeCell ref="AF5:AX5"/>
    <mergeCell ref="D2:AU2"/>
  </mergeCells>
  <pageMargins left="0.7" right="0.7" top="0.75" bottom="0.75" header="0.3" footer="0.3"/>
  <pageSetup paperSize="9" orientation="portrait" horizontalDpi="300" verticalDpi="300" r:id="rId2"/>
  <drawing r:id="rId1"/>
</worksheet>
</file>

<file path=xl/worksheets/sheet5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10.71" hidden="0" customWidth="1"/>
    <col min="8" max="8" width="10.71" hidden="0" customWidth="1"/>
    <col min="9" max="9" width="10.71" hidden="0" customWidth="1"/>
    <col min="10" max="10" width="2.2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10.71" hidden="0" customWidth="1"/>
    <col min="19" max="19" width="10.71" hidden="0" customWidth="1"/>
    <col min="20" max="20" width="10.71" hidden="0" customWidth="1"/>
    <col min="21" max="21" width="10.71" hidden="0" customWidth="1"/>
    <col min="22" max="22" width="10.71" hidden="0" customWidth="1"/>
    <col min="23" max="23" width="10.71" hidden="0" customWidth="1"/>
    <col min="24" max="24" width="10.71" hidden="0" customWidth="1"/>
    <col min="25" max="25" width="10.71" hidden="0" customWidth="1"/>
    <col min="26" max="26" width="2.2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10.71" hidden="0" customWidth="1"/>
    <col min="34" max="34" width="10.71" hidden="0" customWidth="1"/>
    <col min="35" max="35" width="10.7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10.71" hidden="0" customWidth="1"/>
    <col min="44" max="44" width="10.71" hidden="0" customWidth="1"/>
    <col min="45" max="45" width="10.71" hidden="0" customWidth="1"/>
    <col min="46" max="46" width="10.71" hidden="0" customWidth="1"/>
    <col min="47" max="47" width="10.71" hidden="0" customWidth="1"/>
    <col min="48" max="48" width="10.71" hidden="0" customWidth="1"/>
    <col min="49" max="49" width="10.71" hidden="0" customWidth="1"/>
    <col min="50" max="50" width="10.71" hidden="0" customWidth="1"/>
    <col min="51" max="51" width="2.21" hidden="0" customWidth="1"/>
  </cols>
  <sheetData>
    <row r="2" ht="40" customHeight="1">
      <c r="D2" s="16" t="s">
        <v>218</v>
      </c>
    </row>
    <row r="5" ht="30" customHeight="1">
      <c r="B5" s="17"/>
      <c r="C5" s="17"/>
      <c r="D5" s="17" t="s">
        <v>62</v>
      </c>
      <c r="E5" s="17"/>
      <c r="F5" s="17"/>
      <c r="G5" s="17"/>
      <c r="H5" s="17"/>
      <c r="I5" s="17"/>
      <c r="J5" s="17"/>
      <c r="K5" s="17" t="s">
        <v>63</v>
      </c>
      <c r="L5" s="17"/>
      <c r="M5" s="17"/>
      <c r="N5" s="17" t="s">
        <v>64</v>
      </c>
      <c r="O5" s="17"/>
      <c r="P5" s="17"/>
      <c r="Q5" s="17"/>
      <c r="R5" s="17"/>
      <c r="S5" s="17"/>
      <c r="T5" s="17"/>
      <c r="U5" s="17"/>
      <c r="V5" s="17"/>
      <c r="W5" s="17"/>
      <c r="X5" s="17"/>
      <c r="Y5" s="17"/>
      <c r="Z5" s="17"/>
      <c r="AA5" s="17" t="s">
        <v>65</v>
      </c>
      <c r="AB5" s="17"/>
      <c r="AC5" s="17"/>
      <c r="AD5" s="17"/>
      <c r="AE5" s="17"/>
      <c r="AF5" s="17" t="s">
        <v>66</v>
      </c>
      <c r="AG5" s="17"/>
      <c r="AH5" s="17"/>
      <c r="AI5" s="17"/>
      <c r="AJ5" s="17"/>
      <c r="AK5" s="17"/>
      <c r="AL5" s="17"/>
      <c r="AM5" s="17"/>
      <c r="AN5" s="17"/>
      <c r="AO5" s="17"/>
      <c r="AP5" s="17"/>
      <c r="AQ5" s="17"/>
      <c r="AR5" s="17"/>
      <c r="AS5" s="17"/>
      <c r="AT5" s="17"/>
      <c r="AU5" s="17"/>
      <c r="AV5" s="17"/>
      <c r="AW5" s="17"/>
      <c r="AX5" s="17"/>
    </row>
    <row r="6">
      <c r="B6" t="s">
        <v>15</v>
      </c>
      <c r="C6" s="10" t="s">
        <v>16</v>
      </c>
      <c r="D6" s="13" t="s">
        <v>17</v>
      </c>
      <c r="E6" s="13" t="s">
        <v>18</v>
      </c>
      <c r="F6" s="13" t="s">
        <v>19</v>
      </c>
      <c r="G6" s="13" t="s">
        <v>20</v>
      </c>
      <c r="H6" s="13" t="s">
        <v>21</v>
      </c>
      <c r="I6" s="13" t="s">
        <v>22</v>
      </c>
      <c r="K6" s="13" t="s">
        <v>25</v>
      </c>
      <c r="L6" s="13" t="s">
        <v>26</v>
      </c>
      <c r="N6" s="13" t="s">
        <v>27</v>
      </c>
      <c r="O6" s="13" t="s">
        <v>28</v>
      </c>
      <c r="P6" s="13" t="s">
        <v>29</v>
      </c>
      <c r="Q6" s="13" t="s">
        <v>30</v>
      </c>
      <c r="R6" s="13" t="s">
        <v>31</v>
      </c>
      <c r="S6" s="13" t="s">
        <v>32</v>
      </c>
      <c r="T6" s="13" t="s">
        <v>33</v>
      </c>
      <c r="U6" s="13" t="s">
        <v>34</v>
      </c>
      <c r="V6" s="13" t="s">
        <v>35</v>
      </c>
      <c r="W6" s="13" t="s">
        <v>36</v>
      </c>
      <c r="X6" s="13" t="s">
        <v>37</v>
      </c>
      <c r="Y6" s="13" t="s">
        <v>38</v>
      </c>
      <c r="AA6" s="13" t="s">
        <v>39</v>
      </c>
      <c r="AB6" s="13" t="s">
        <v>40</v>
      </c>
      <c r="AC6" s="13" t="s">
        <v>41</v>
      </c>
      <c r="AD6" s="13" t="s">
        <v>42</v>
      </c>
      <c r="AF6" s="13" t="s">
        <v>43</v>
      </c>
      <c r="AG6" s="13" t="s">
        <v>44</v>
      </c>
      <c r="AH6" s="13" t="s">
        <v>45</v>
      </c>
      <c r="AI6" s="13" t="s">
        <v>46</v>
      </c>
      <c r="AJ6" s="13" t="s">
        <v>47</v>
      </c>
      <c r="AK6" s="13" t="s">
        <v>48</v>
      </c>
      <c r="AL6" s="13" t="s">
        <v>49</v>
      </c>
      <c r="AM6" s="13" t="s">
        <v>50</v>
      </c>
      <c r="AN6" s="13" t="s">
        <v>51</v>
      </c>
      <c r="AO6" s="13" t="s">
        <v>52</v>
      </c>
      <c r="AP6" s="13" t="s">
        <v>53</v>
      </c>
      <c r="AQ6" s="13" t="s">
        <v>54</v>
      </c>
      <c r="AR6" s="13" t="s">
        <v>55</v>
      </c>
      <c r="AS6" s="13" t="s">
        <v>56</v>
      </c>
      <c r="AT6" s="13" t="s">
        <v>57</v>
      </c>
      <c r="AU6" s="13" t="s">
        <v>58</v>
      </c>
      <c r="AV6" s="13" t="s">
        <v>59</v>
      </c>
      <c r="AW6" s="13" t="s">
        <v>60</v>
      </c>
      <c r="AX6" s="13" t="s">
        <v>61</v>
      </c>
    </row>
    <row r="7" ht="30" customHeight="1">
      <c r="B7" s="11" t="s">
        <v>23</v>
      </c>
      <c r="C7" s="11" t="n">
        <v>497</v>
      </c>
      <c r="D7" s="11" t="n">
        <v>106</v>
      </c>
      <c r="E7" s="11" t="n">
        <v>152</v>
      </c>
      <c r="F7" s="11" t="n">
        <v>106</v>
      </c>
      <c r="G7" s="11" t="n">
        <v>73</v>
      </c>
      <c r="H7" s="11" t="n">
        <v>42</v>
      </c>
      <c r="I7" s="11" t="n">
        <v>18</v>
      </c>
      <c r="J7" s="11"/>
      <c r="K7" s="11" t="n">
        <v>304</v>
      </c>
      <c r="L7" s="11" t="n">
        <v>193</v>
      </c>
      <c r="M7" s="11"/>
      <c r="N7" s="11" t="n">
        <v>123</v>
      </c>
      <c r="O7" s="11" t="n">
        <v>46</v>
      </c>
      <c r="P7" s="11" t="n">
        <v>34</v>
      </c>
      <c r="Q7" s="11" t="n">
        <v>37</v>
      </c>
      <c r="R7" s="11" t="n">
        <v>39</v>
      </c>
      <c r="S7" s="11" t="n">
        <v>47</v>
      </c>
      <c r="T7" s="11" t="n">
        <v>41</v>
      </c>
      <c r="U7" s="11" t="n">
        <v>18</v>
      </c>
      <c r="V7" s="11" t="n">
        <v>51</v>
      </c>
      <c r="W7" s="11" t="n">
        <v>27</v>
      </c>
      <c r="X7" s="11" t="n">
        <v>16</v>
      </c>
      <c r="Y7" s="11" t="n">
        <v>18</v>
      </c>
      <c r="Z7" s="11"/>
      <c r="AA7" s="11" t="n">
        <v>173</v>
      </c>
      <c r="AB7" s="11" t="n">
        <v>96</v>
      </c>
      <c r="AC7" s="11" t="n">
        <v>134</v>
      </c>
      <c r="AD7" s="11" t="n">
        <v>93</v>
      </c>
      <c r="AE7" s="11"/>
      <c r="AF7" s="11" t="n">
        <v>69</v>
      </c>
      <c r="AG7" s="11" t="n">
        <v>50</v>
      </c>
      <c r="AH7" s="11" t="n">
        <v>26</v>
      </c>
      <c r="AI7" s="11" t="n">
        <v>76</v>
      </c>
      <c r="AJ7" s="11" t="n">
        <v>18</v>
      </c>
      <c r="AK7" s="11" t="n">
        <v>31</v>
      </c>
      <c r="AL7" s="11" t="n">
        <v>48</v>
      </c>
      <c r="AM7" s="11" t="n">
        <v>1</v>
      </c>
      <c r="AN7" s="11" t="n">
        <v>48</v>
      </c>
      <c r="AO7" s="11" t="n">
        <v>41</v>
      </c>
      <c r="AP7" s="11" t="n">
        <v>19</v>
      </c>
      <c r="AQ7" s="11" t="n">
        <v>51</v>
      </c>
      <c r="AR7" s="11" t="n">
        <v>1</v>
      </c>
      <c r="AS7" s="11" t="n">
        <v>7</v>
      </c>
      <c r="AT7" s="11" t="n">
        <v>0</v>
      </c>
      <c r="AU7" s="11" t="n">
        <v>2</v>
      </c>
      <c r="AV7" s="11" t="n">
        <v>4</v>
      </c>
      <c r="AW7" s="11" t="n">
        <v>2</v>
      </c>
      <c r="AX7" s="11" t="n">
        <v>3</v>
      </c>
    </row>
    <row r="8" ht="30" customHeight="1">
      <c r="B8" s="12" t="s">
        <v>24</v>
      </c>
      <c r="C8" s="12" t="n">
        <v>502</v>
      </c>
      <c r="D8" s="12" t="n">
        <v>109</v>
      </c>
      <c r="E8" s="12" t="n">
        <v>155</v>
      </c>
      <c r="F8" s="12" t="n">
        <v>107</v>
      </c>
      <c r="G8" s="12" t="n">
        <v>73</v>
      </c>
      <c r="H8" s="12" t="n">
        <v>41</v>
      </c>
      <c r="I8" s="12" t="n">
        <v>18</v>
      </c>
      <c r="J8" s="12"/>
      <c r="K8" s="12" t="n">
        <v>306</v>
      </c>
      <c r="L8" s="12" t="n">
        <v>196</v>
      </c>
      <c r="M8" s="12"/>
      <c r="N8" s="12" t="n">
        <v>124</v>
      </c>
      <c r="O8" s="12" t="n">
        <v>45</v>
      </c>
      <c r="P8" s="12" t="n">
        <v>33</v>
      </c>
      <c r="Q8" s="12" t="n">
        <v>37</v>
      </c>
      <c r="R8" s="12" t="n">
        <v>35</v>
      </c>
      <c r="S8" s="12" t="n">
        <v>47</v>
      </c>
      <c r="T8" s="12" t="n">
        <v>41</v>
      </c>
      <c r="U8" s="12" t="n">
        <v>18</v>
      </c>
      <c r="V8" s="12" t="n">
        <v>55</v>
      </c>
      <c r="W8" s="12" t="n">
        <v>29</v>
      </c>
      <c r="X8" s="12" t="n">
        <v>17</v>
      </c>
      <c r="Y8" s="12" t="n">
        <v>22</v>
      </c>
      <c r="Z8" s="12"/>
      <c r="AA8" s="12" t="n">
        <v>164</v>
      </c>
      <c r="AB8" s="12" t="n">
        <v>93</v>
      </c>
      <c r="AC8" s="12" t="n">
        <v>148</v>
      </c>
      <c r="AD8" s="12" t="n">
        <v>96</v>
      </c>
      <c r="AE8" s="12"/>
      <c r="AF8" s="12" t="n">
        <v>71</v>
      </c>
      <c r="AG8" s="12" t="n">
        <v>49</v>
      </c>
      <c r="AH8" s="12" t="n">
        <v>26</v>
      </c>
      <c r="AI8" s="12" t="n">
        <v>76</v>
      </c>
      <c r="AJ8" s="12" t="n">
        <v>19</v>
      </c>
      <c r="AK8" s="12" t="n">
        <v>31</v>
      </c>
      <c r="AL8" s="12" t="n">
        <v>48</v>
      </c>
      <c r="AM8" s="12" t="n">
        <v>1</v>
      </c>
      <c r="AN8" s="12" t="n">
        <v>49</v>
      </c>
      <c r="AO8" s="12" t="n">
        <v>42</v>
      </c>
      <c r="AP8" s="12" t="n">
        <v>19</v>
      </c>
      <c r="AQ8" s="12" t="n">
        <v>52</v>
      </c>
      <c r="AR8" s="12" t="n">
        <v>1</v>
      </c>
      <c r="AS8" s="12" t="n">
        <v>7</v>
      </c>
      <c r="AT8" s="12" t="n">
        <v>0</v>
      </c>
      <c r="AU8" s="12" t="n">
        <v>2</v>
      </c>
      <c r="AV8" s="12" t="n">
        <v>4</v>
      </c>
      <c r="AW8" s="12" t="n">
        <v>2</v>
      </c>
      <c r="AX8" s="12" t="n">
        <v>2</v>
      </c>
    </row>
    <row r="9">
      <c r="B9" s="20" t="s">
        <v>213</v>
      </c>
      <c r="C9" s="19" t="n">
        <v>0.201411679627841</v>
      </c>
      <c r="D9" s="19" t="n">
        <v>0.208156256602369</v>
      </c>
      <c r="E9" s="19" t="n">
        <v>0.222756900159605</v>
      </c>
      <c r="F9" s="19" t="n">
        <v>0.25725038715559</v>
      </c>
      <c r="G9" s="19" t="n">
        <v>0.196900649667681</v>
      </c>
      <c r="H9" s="19" t="n">
        <v>0.0535887417627693</v>
      </c>
      <c r="I9" s="19" t="n">
        <v>0</v>
      </c>
      <c r="J9" s="19"/>
      <c r="K9" s="19" t="n">
        <v>0.21274014915924</v>
      </c>
      <c r="L9" s="19" t="n">
        <v>0.183721198216461</v>
      </c>
      <c r="M9" s="19"/>
      <c r="N9" s="19" t="n">
        <v>0.248184469523715</v>
      </c>
      <c r="O9" s="19" t="n">
        <v>0.0392355728268644</v>
      </c>
      <c r="P9" s="19" t="n">
        <v>0.123821382344055</v>
      </c>
      <c r="Q9" s="19" t="n">
        <v>0.214025540049091</v>
      </c>
      <c r="R9" s="19" t="n">
        <v>0.149487095152055</v>
      </c>
      <c r="S9" s="19" t="n">
        <v>0.298213730611057</v>
      </c>
      <c r="T9" s="19" t="n">
        <v>0.188466934139604</v>
      </c>
      <c r="U9" s="19" t="n">
        <v>0.231928771188648</v>
      </c>
      <c r="V9" s="19" t="n">
        <v>0.186107680736873</v>
      </c>
      <c r="W9" s="19" t="n">
        <v>0.263512234569337</v>
      </c>
      <c r="X9" s="19" t="n">
        <v>0.11188506251848</v>
      </c>
      <c r="Y9" s="19" t="n">
        <v>0.268747523029436</v>
      </c>
      <c r="Z9" s="19"/>
      <c r="AA9" s="19" t="n">
        <v>0.287553356691539</v>
      </c>
      <c r="AB9" s="19" t="n">
        <v>0.124815146125191</v>
      </c>
      <c r="AC9" s="19" t="n">
        <v>0.171229775303265</v>
      </c>
      <c r="AD9" s="19" t="n">
        <v>0.177068170749883</v>
      </c>
      <c r="AE9" s="19"/>
      <c r="AF9" s="19" t="n">
        <v>0.0995578691399453</v>
      </c>
      <c r="AG9" s="19" t="n">
        <v>0.0977289339395144</v>
      </c>
      <c r="AH9" s="19" t="n">
        <v>0.191671826803568</v>
      </c>
      <c r="AI9" s="19" t="n">
        <v>0.328842924810865</v>
      </c>
      <c r="AJ9" s="19" t="n">
        <v>0.217385082919203</v>
      </c>
      <c r="AK9" s="19" t="n">
        <v>0.323089435727492</v>
      </c>
      <c r="AL9" s="19" t="n">
        <v>0.284052701043215</v>
      </c>
      <c r="AM9" s="19" t="n">
        <v>0</v>
      </c>
      <c r="AN9" s="19" t="n">
        <v>0.0842808544443134</v>
      </c>
      <c r="AO9" s="19" t="n">
        <v>0.123183523999999</v>
      </c>
      <c r="AP9" s="19" t="n">
        <v>0.222683118989813</v>
      </c>
      <c r="AQ9" s="19" t="n">
        <v>0.173333131466425</v>
      </c>
      <c r="AR9" s="19" t="n">
        <v>0</v>
      </c>
      <c r="AS9" s="19" t="n">
        <v>0.543568390369225</v>
      </c>
      <c r="AT9" s="19" t="n">
        <v>0</v>
      </c>
      <c r="AU9" s="19" t="n">
        <v>0.495619982425437</v>
      </c>
      <c r="AV9" s="19" t="n">
        <v>0.284260682882762</v>
      </c>
      <c r="AW9" s="19" t="n">
        <v>0.459111340745963</v>
      </c>
      <c r="AX9" s="19" t="n">
        <v>0.694567188371104</v>
      </c>
    </row>
    <row r="10">
      <c r="B10" s="20" t="s">
        <v>214</v>
      </c>
      <c r="C10" s="19" t="n">
        <v>0.425487107594189</v>
      </c>
      <c r="D10" s="19" t="n">
        <v>0.395635525205179</v>
      </c>
      <c r="E10" s="19" t="n">
        <v>0.510731058371794</v>
      </c>
      <c r="F10" s="19" t="n">
        <v>0.455312889905725</v>
      </c>
      <c r="G10" s="19" t="n">
        <v>0.326197776953002</v>
      </c>
      <c r="H10" s="19" t="n">
        <v>0.26587070463347</v>
      </c>
      <c r="I10" s="19" t="n">
        <v>0.462392353761539</v>
      </c>
      <c r="J10" s="19"/>
      <c r="K10" s="19" t="n">
        <v>0.429393383562405</v>
      </c>
      <c r="L10" s="19" t="n">
        <v>0.419387086562052</v>
      </c>
      <c r="M10" s="19"/>
      <c r="N10" s="19" t="n">
        <v>0.519993134297699</v>
      </c>
      <c r="O10" s="19" t="n">
        <v>0.375220060103231</v>
      </c>
      <c r="P10" s="19" t="n">
        <v>0.418353425528323</v>
      </c>
      <c r="Q10" s="19" t="n">
        <v>0.490586600314233</v>
      </c>
      <c r="R10" s="19" t="n">
        <v>0.491037721979551</v>
      </c>
      <c r="S10" s="19" t="n">
        <v>0.465149294204733</v>
      </c>
      <c r="T10" s="19" t="n">
        <v>0.292731765416129</v>
      </c>
      <c r="U10" s="19" t="n">
        <v>0.449070943273914</v>
      </c>
      <c r="V10" s="19" t="n">
        <v>0.333785909806423</v>
      </c>
      <c r="W10" s="19" t="n">
        <v>0.358272448588032</v>
      </c>
      <c r="X10" s="19" t="n">
        <v>0.377598603322443</v>
      </c>
      <c r="Y10" s="19" t="n">
        <v>0.291141262684715</v>
      </c>
      <c r="Z10" s="19"/>
      <c r="AA10" s="19" t="n">
        <v>0.466984677870293</v>
      </c>
      <c r="AB10" s="19" t="n">
        <v>0.40730580956341</v>
      </c>
      <c r="AC10" s="19" t="n">
        <v>0.437094987939034</v>
      </c>
      <c r="AD10" s="19" t="n">
        <v>0.348272058552818</v>
      </c>
      <c r="AE10" s="19"/>
      <c r="AF10" s="19" t="n">
        <v>0.608102801888653</v>
      </c>
      <c r="AG10" s="19" t="n">
        <v>0.237474542717928</v>
      </c>
      <c r="AH10" s="19" t="n">
        <v>0.32313568893527</v>
      </c>
      <c r="AI10" s="19" t="n">
        <v>0.572342648415338</v>
      </c>
      <c r="AJ10" s="19" t="n">
        <v>0.268759034065541</v>
      </c>
      <c r="AK10" s="19" t="n">
        <v>0.461919095678694</v>
      </c>
      <c r="AL10" s="19" t="n">
        <v>0.307861438918969</v>
      </c>
      <c r="AM10" s="19" t="n">
        <v>1</v>
      </c>
      <c r="AN10" s="19" t="n">
        <v>0.486256978851649</v>
      </c>
      <c r="AO10" s="19" t="n">
        <v>0.266403591666338</v>
      </c>
      <c r="AP10" s="19" t="n">
        <v>0.510439770126811</v>
      </c>
      <c r="AQ10" s="19" t="n">
        <v>0.344067849666494</v>
      </c>
      <c r="AR10" s="19" t="n">
        <v>1</v>
      </c>
      <c r="AS10" s="19" t="n">
        <v>0.3028604170869</v>
      </c>
      <c r="AT10" s="19" t="n">
        <v>0</v>
      </c>
      <c r="AU10" s="19" t="n">
        <v>0.504380017574563</v>
      </c>
      <c r="AV10" s="19" t="n">
        <v>0.715739317117238</v>
      </c>
      <c r="AW10" s="19" t="n">
        <v>0.540888659254037</v>
      </c>
      <c r="AX10" s="19" t="n">
        <v>0.305432811628896</v>
      </c>
    </row>
    <row r="11">
      <c r="B11" s="20" t="s">
        <v>215</v>
      </c>
      <c r="C11" s="19" t="n">
        <v>0.259836524470097</v>
      </c>
      <c r="D11" s="19" t="n">
        <v>0.304419776891087</v>
      </c>
      <c r="E11" s="19" t="n">
        <v>0.197422484606391</v>
      </c>
      <c r="F11" s="19" t="n">
        <v>0.186855299909994</v>
      </c>
      <c r="G11" s="19" t="n">
        <v>0.295440922480198</v>
      </c>
      <c r="H11" s="19" t="n">
        <v>0.449009198931052</v>
      </c>
      <c r="I11" s="19" t="n">
        <v>0.385519193689059</v>
      </c>
      <c r="J11" s="19"/>
      <c r="K11" s="19" t="n">
        <v>0.250915086127864</v>
      </c>
      <c r="L11" s="19" t="n">
        <v>0.273768198004516</v>
      </c>
      <c r="M11" s="19"/>
      <c r="N11" s="19" t="n">
        <v>0.192912040362366</v>
      </c>
      <c r="O11" s="19" t="n">
        <v>0.327284762713676</v>
      </c>
      <c r="P11" s="19" t="n">
        <v>0.408555173353015</v>
      </c>
      <c r="Q11" s="19" t="n">
        <v>0.243470999583694</v>
      </c>
      <c r="R11" s="19" t="n">
        <v>0.209735302344654</v>
      </c>
      <c r="S11" s="19" t="n">
        <v>0.215883306471575</v>
      </c>
      <c r="T11" s="19" t="n">
        <v>0.297326706071239</v>
      </c>
      <c r="U11" s="19" t="n">
        <v>0.158039279087438</v>
      </c>
      <c r="V11" s="19" t="n">
        <v>0.319091245101732</v>
      </c>
      <c r="W11" s="19" t="n">
        <v>0.304745861988159</v>
      </c>
      <c r="X11" s="19" t="n">
        <v>0.128657737861151</v>
      </c>
      <c r="Y11" s="19" t="n">
        <v>0.380328331460738</v>
      </c>
      <c r="Z11" s="19"/>
      <c r="AA11" s="19" t="n">
        <v>0.18690613821316</v>
      </c>
      <c r="AB11" s="19" t="n">
        <v>0.285475493376509</v>
      </c>
      <c r="AC11" s="19" t="n">
        <v>0.30715456270962</v>
      </c>
      <c r="AD11" s="19" t="n">
        <v>0.289278158940496</v>
      </c>
      <c r="AE11" s="19"/>
      <c r="AF11" s="19" t="n">
        <v>0.250777445891311</v>
      </c>
      <c r="AG11" s="19" t="n">
        <v>0.330846486128787</v>
      </c>
      <c r="AH11" s="19" t="n">
        <v>0.27176210396718</v>
      </c>
      <c r="AI11" s="19" t="n">
        <v>0.0850344210192286</v>
      </c>
      <c r="AJ11" s="19" t="n">
        <v>0.358927748441748</v>
      </c>
      <c r="AK11" s="19" t="n">
        <v>0.161732995262952</v>
      </c>
      <c r="AL11" s="19" t="n">
        <v>0.316953889083225</v>
      </c>
      <c r="AM11" s="19" t="n">
        <v>0</v>
      </c>
      <c r="AN11" s="19" t="n">
        <v>0.384857005185668</v>
      </c>
      <c r="AO11" s="19" t="n">
        <v>0.312932995892063</v>
      </c>
      <c r="AP11" s="19" t="n">
        <v>0.266877110883376</v>
      </c>
      <c r="AQ11" s="19" t="n">
        <v>0.342387553239751</v>
      </c>
      <c r="AR11" s="19" t="n">
        <v>0</v>
      </c>
      <c r="AS11" s="19" t="n">
        <v>0.153571192543876</v>
      </c>
      <c r="AT11" s="19" t="n">
        <v>0</v>
      </c>
      <c r="AU11" s="19" t="n">
        <v>0</v>
      </c>
      <c r="AV11" s="19" t="n">
        <v>0</v>
      </c>
      <c r="AW11" s="19" t="n">
        <v>0</v>
      </c>
      <c r="AX11" s="19" t="n">
        <v>0</v>
      </c>
    </row>
    <row r="12">
      <c r="B12" s="20" t="s">
        <v>216</v>
      </c>
      <c r="C12" s="19" t="n">
        <v>0.0955681144972573</v>
      </c>
      <c r="D12" s="19" t="n">
        <v>0.0627528442049351</v>
      </c>
      <c r="E12" s="19" t="n">
        <v>0.0564769788343956</v>
      </c>
      <c r="F12" s="19" t="n">
        <v>0.083059408615901</v>
      </c>
      <c r="G12" s="19" t="n">
        <v>0.18146065089912</v>
      </c>
      <c r="H12" s="19" t="n">
        <v>0.184972956072279</v>
      </c>
      <c r="I12" s="19" t="n">
        <v>0.152088452549403</v>
      </c>
      <c r="J12" s="19"/>
      <c r="K12" s="19" t="n">
        <v>0.0884137911427263</v>
      </c>
      <c r="L12" s="19" t="n">
        <v>0.10674027009723</v>
      </c>
      <c r="M12" s="19"/>
      <c r="N12" s="19" t="n">
        <v>0.0304450984930519</v>
      </c>
      <c r="O12" s="19" t="n">
        <v>0.218679120846726</v>
      </c>
      <c r="P12" s="19" t="n">
        <v>0.0261053418827209</v>
      </c>
      <c r="Q12" s="19" t="n">
        <v>0.0519168600529816</v>
      </c>
      <c r="R12" s="19" t="n">
        <v>0.123297928104203</v>
      </c>
      <c r="S12" s="19" t="n">
        <v>0.0207536687126337</v>
      </c>
      <c r="T12" s="19" t="n">
        <v>0.196191422814175</v>
      </c>
      <c r="U12" s="19" t="n">
        <v>0.160961006450001</v>
      </c>
      <c r="V12" s="19" t="n">
        <v>0.139689740486677</v>
      </c>
      <c r="W12" s="19" t="n">
        <v>0.0734694548544718</v>
      </c>
      <c r="X12" s="19" t="n">
        <v>0.255834622341982</v>
      </c>
      <c r="Y12" s="19" t="n">
        <v>0.0597828828251108</v>
      </c>
      <c r="Z12" s="19"/>
      <c r="AA12" s="19" t="n">
        <v>0.0538289199954042</v>
      </c>
      <c r="AB12" s="19" t="n">
        <v>0.161427300497072</v>
      </c>
      <c r="AC12" s="19" t="n">
        <v>0.0766031524636036</v>
      </c>
      <c r="AD12" s="19" t="n">
        <v>0.133349020536154</v>
      </c>
      <c r="AE12" s="19"/>
      <c r="AF12" s="19" t="n">
        <v>0.0284498336916907</v>
      </c>
      <c r="AG12" s="19" t="n">
        <v>0.313117735487595</v>
      </c>
      <c r="AH12" s="19" t="n">
        <v>0.180790055768653</v>
      </c>
      <c r="AI12" s="19" t="n">
        <v>0</v>
      </c>
      <c r="AJ12" s="19" t="n">
        <v>0.154928134573509</v>
      </c>
      <c r="AK12" s="19" t="n">
        <v>0.0281085778642344</v>
      </c>
      <c r="AL12" s="19" t="n">
        <v>0.0911319709545906</v>
      </c>
      <c r="AM12" s="19" t="n">
        <v>0</v>
      </c>
      <c r="AN12" s="19" t="n">
        <v>0.04460516151837</v>
      </c>
      <c r="AO12" s="19" t="n">
        <v>0.223399833794832</v>
      </c>
      <c r="AP12" s="19" t="n">
        <v>0</v>
      </c>
      <c r="AQ12" s="19" t="n">
        <v>0.118278037617542</v>
      </c>
      <c r="AR12" s="19" t="n">
        <v>0</v>
      </c>
      <c r="AS12" s="19" t="n">
        <v>0</v>
      </c>
      <c r="AT12" s="19" t="n">
        <v>0</v>
      </c>
      <c r="AU12" s="19" t="n">
        <v>0</v>
      </c>
      <c r="AV12" s="19" t="n">
        <v>0</v>
      </c>
      <c r="AW12" s="19" t="n">
        <v>0</v>
      </c>
      <c r="AX12" s="19" t="n">
        <v>0</v>
      </c>
    </row>
    <row r="13">
      <c r="B13" s="20" t="s">
        <v>217</v>
      </c>
      <c r="C13" s="21" t="n">
        <v>0.0176965738106156</v>
      </c>
      <c r="D13" s="21" t="n">
        <v>0.0290355970964301</v>
      </c>
      <c r="E13" s="21" t="n">
        <v>0.0126125780278144</v>
      </c>
      <c r="F13" s="21" t="n">
        <v>0.0175220144127905</v>
      </c>
      <c r="G13" s="21" t="n">
        <v>0</v>
      </c>
      <c r="H13" s="21" t="n">
        <v>0.04655839860043</v>
      </c>
      <c r="I13" s="21" t="n">
        <v>0</v>
      </c>
      <c r="J13" s="21"/>
      <c r="K13" s="21" t="n">
        <v>0.018537590007765</v>
      </c>
      <c r="L13" s="21" t="n">
        <v>0.0163832471197416</v>
      </c>
      <c r="M13" s="21"/>
      <c r="N13" s="21" t="n">
        <v>0.0084652573231682</v>
      </c>
      <c r="O13" s="21" t="n">
        <v>0.039580483509503</v>
      </c>
      <c r="P13" s="21" t="n">
        <v>0.0231646768918858</v>
      </c>
      <c r="Q13" s="21" t="n">
        <v>0</v>
      </c>
      <c r="R13" s="21" t="n">
        <v>0.0264419524195374</v>
      </c>
      <c r="S13" s="21" t="n">
        <v>0</v>
      </c>
      <c r="T13" s="21" t="n">
        <v>0.0252831715588535</v>
      </c>
      <c r="U13" s="21" t="n">
        <v>0</v>
      </c>
      <c r="V13" s="21" t="n">
        <v>0.0213254238682955</v>
      </c>
      <c r="W13" s="21" t="n">
        <v>0</v>
      </c>
      <c r="X13" s="21" t="n">
        <v>0.126023973955944</v>
      </c>
      <c r="Y13" s="21" t="n">
        <v>0</v>
      </c>
      <c r="Z13" s="21"/>
      <c r="AA13" s="21" t="n">
        <v>0.00472690722960291</v>
      </c>
      <c r="AB13" s="21" t="n">
        <v>0.0209762504378179</v>
      </c>
      <c r="AC13" s="21" t="n">
        <v>0.00791752158447685</v>
      </c>
      <c r="AD13" s="21" t="n">
        <v>0.0520325912206499</v>
      </c>
      <c r="AE13" s="21"/>
      <c r="AF13" s="21" t="n">
        <v>0.0131120493884</v>
      </c>
      <c r="AG13" s="21" t="n">
        <v>0.020832301726176</v>
      </c>
      <c r="AH13" s="21" t="n">
        <v>0.0326403245253293</v>
      </c>
      <c r="AI13" s="21" t="n">
        <v>0.013780005754568</v>
      </c>
      <c r="AJ13" s="21" t="n">
        <v>0</v>
      </c>
      <c r="AK13" s="21" t="n">
        <v>0.0251498954666272</v>
      </c>
      <c r="AL13" s="21" t="n">
        <v>0</v>
      </c>
      <c r="AM13" s="21" t="n">
        <v>0</v>
      </c>
      <c r="AN13" s="21" t="n">
        <v>0</v>
      </c>
      <c r="AO13" s="21" t="n">
        <v>0.0740800546467683</v>
      </c>
      <c r="AP13" s="21" t="n">
        <v>0</v>
      </c>
      <c r="AQ13" s="21" t="n">
        <v>0.0219334280097876</v>
      </c>
      <c r="AR13" s="21" t="n">
        <v>0</v>
      </c>
      <c r="AS13" s="21" t="n">
        <v>0</v>
      </c>
      <c r="AT13" s="21" t="n">
        <v>0</v>
      </c>
      <c r="AU13" s="21" t="n">
        <v>0</v>
      </c>
      <c r="AV13" s="21" t="n">
        <v>0</v>
      </c>
      <c r="AW13" s="21" t="n">
        <v>0</v>
      </c>
      <c r="AX13" s="21" t="n">
        <v>0</v>
      </c>
    </row>
    <row r="14">
      <c r="B14" s="18" t="s">
        <v>219</v>
      </c>
    </row>
    <row r="15">
      <c r="B15" t="s">
        <v>80</v>
      </c>
    </row>
    <row r="16">
      <c r="B16" t="s">
        <v>81</v>
      </c>
    </row>
    <row r="18">
      <c r="B18" s="9" t="str">
        <f>=HYPERLINK("#'Contents'!A1", "Return to Contents")</f>
      </c>
    </row>
  </sheetData>
  <mergeCells count="6">
    <mergeCell ref="D5:I5"/>
    <mergeCell ref="K5:L5"/>
    <mergeCell ref="N5:Y5"/>
    <mergeCell ref="AA5:AD5"/>
    <mergeCell ref="AF5:AX5"/>
    <mergeCell ref="D2:AU2"/>
  </mergeCells>
  <pageMargins left="0.7" right="0.7" top="0.75" bottom="0.75" header="0.3" footer="0.3"/>
  <pageSetup paperSize="9" orientation="portrait" horizontalDpi="300" verticalDpi="300" r:id="rId2"/>
  <drawing r:id="rId1"/>
</worksheet>
</file>

<file path=xl/worksheets/sheet5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10.71" hidden="0" customWidth="1"/>
    <col min="8" max="8" width="10.71" hidden="0" customWidth="1"/>
    <col min="9" max="9" width="10.71" hidden="0" customWidth="1"/>
    <col min="10" max="10" width="2.2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10.71" hidden="0" customWidth="1"/>
    <col min="19" max="19" width="10.71" hidden="0" customWidth="1"/>
    <col min="20" max="20" width="10.71" hidden="0" customWidth="1"/>
    <col min="21" max="21" width="10.71" hidden="0" customWidth="1"/>
    <col min="22" max="22" width="10.71" hidden="0" customWidth="1"/>
    <col min="23" max="23" width="10.71" hidden="0" customWidth="1"/>
    <col min="24" max="24" width="10.71" hidden="0" customWidth="1"/>
    <col min="25" max="25" width="10.71" hidden="0" customWidth="1"/>
    <col min="26" max="26" width="2.2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10.71" hidden="0" customWidth="1"/>
    <col min="34" max="34" width="10.71" hidden="0" customWidth="1"/>
    <col min="35" max="35" width="10.7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10.71" hidden="0" customWidth="1"/>
    <col min="44" max="44" width="10.71" hidden="0" customWidth="1"/>
    <col min="45" max="45" width="10.71" hidden="0" customWidth="1"/>
    <col min="46" max="46" width="10.71" hidden="0" customWidth="1"/>
    <col min="47" max="47" width="10.71" hidden="0" customWidth="1"/>
    <col min="48" max="48" width="10.71" hidden="0" customWidth="1"/>
    <col min="49" max="49" width="10.71" hidden="0" customWidth="1"/>
    <col min="50" max="50" width="10.71" hidden="0" customWidth="1"/>
    <col min="51" max="51" width="2.21" hidden="0" customWidth="1"/>
  </cols>
  <sheetData>
    <row r="2" ht="40" customHeight="1">
      <c r="D2" s="16" t="s">
        <v>15</v>
      </c>
    </row>
    <row r="5" ht="30" customHeight="1">
      <c r="B5" s="17"/>
      <c r="C5" s="17"/>
      <c r="D5" s="17" t="s">
        <v>62</v>
      </c>
      <c r="E5" s="17"/>
      <c r="F5" s="17"/>
      <c r="G5" s="17"/>
      <c r="H5" s="17"/>
      <c r="I5" s="17"/>
      <c r="J5" s="17"/>
      <c r="K5" s="17" t="s">
        <v>63</v>
      </c>
      <c r="L5" s="17"/>
      <c r="M5" s="17"/>
      <c r="N5" s="17" t="s">
        <v>64</v>
      </c>
      <c r="O5" s="17"/>
      <c r="P5" s="17"/>
      <c r="Q5" s="17"/>
      <c r="R5" s="17"/>
      <c r="S5" s="17"/>
      <c r="T5" s="17"/>
      <c r="U5" s="17"/>
      <c r="V5" s="17"/>
      <c r="W5" s="17"/>
      <c r="X5" s="17"/>
      <c r="Y5" s="17"/>
      <c r="Z5" s="17"/>
      <c r="AA5" s="17" t="s">
        <v>65</v>
      </c>
      <c r="AB5" s="17"/>
      <c r="AC5" s="17"/>
      <c r="AD5" s="17"/>
      <c r="AE5" s="17"/>
      <c r="AF5" s="17" t="s">
        <v>66</v>
      </c>
      <c r="AG5" s="17"/>
      <c r="AH5" s="17"/>
      <c r="AI5" s="17"/>
      <c r="AJ5" s="17"/>
      <c r="AK5" s="17"/>
      <c r="AL5" s="17"/>
      <c r="AM5" s="17"/>
      <c r="AN5" s="17"/>
      <c r="AO5" s="17"/>
      <c r="AP5" s="17"/>
      <c r="AQ5" s="17"/>
      <c r="AR5" s="17"/>
      <c r="AS5" s="17"/>
      <c r="AT5" s="17"/>
      <c r="AU5" s="17"/>
      <c r="AV5" s="17"/>
      <c r="AW5" s="17"/>
      <c r="AX5" s="17"/>
    </row>
    <row r="6">
      <c r="B6" t="s">
        <v>15</v>
      </c>
      <c r="C6" s="10" t="s">
        <v>16</v>
      </c>
      <c r="D6" s="13" t="s">
        <v>17</v>
      </c>
      <c r="E6" s="13" t="s">
        <v>18</v>
      </c>
      <c r="F6" s="13" t="s">
        <v>19</v>
      </c>
      <c r="G6" s="13" t="s">
        <v>20</v>
      </c>
      <c r="H6" s="13" t="s">
        <v>21</v>
      </c>
      <c r="I6" s="13" t="s">
        <v>22</v>
      </c>
      <c r="K6" s="13" t="s">
        <v>25</v>
      </c>
      <c r="L6" s="13" t="s">
        <v>26</v>
      </c>
      <c r="N6" s="13" t="s">
        <v>27</v>
      </c>
      <c r="O6" s="13" t="s">
        <v>28</v>
      </c>
      <c r="P6" s="13" t="s">
        <v>29</v>
      </c>
      <c r="Q6" s="13" t="s">
        <v>30</v>
      </c>
      <c r="R6" s="13" t="s">
        <v>31</v>
      </c>
      <c r="S6" s="13" t="s">
        <v>32</v>
      </c>
      <c r="T6" s="13" t="s">
        <v>33</v>
      </c>
      <c r="U6" s="13" t="s">
        <v>34</v>
      </c>
      <c r="V6" s="13" t="s">
        <v>35</v>
      </c>
      <c r="W6" s="13" t="s">
        <v>36</v>
      </c>
      <c r="X6" s="13" t="s">
        <v>37</v>
      </c>
      <c r="Y6" s="13" t="s">
        <v>38</v>
      </c>
      <c r="AA6" s="13" t="s">
        <v>39</v>
      </c>
      <c r="AB6" s="13" t="s">
        <v>40</v>
      </c>
      <c r="AC6" s="13" t="s">
        <v>41</v>
      </c>
      <c r="AD6" s="13" t="s">
        <v>42</v>
      </c>
      <c r="AF6" s="13" t="s">
        <v>43</v>
      </c>
      <c r="AG6" s="13" t="s">
        <v>44</v>
      </c>
      <c r="AH6" s="13" t="s">
        <v>45</v>
      </c>
      <c r="AI6" s="13" t="s">
        <v>46</v>
      </c>
      <c r="AJ6" s="13" t="s">
        <v>47</v>
      </c>
      <c r="AK6" s="13" t="s">
        <v>48</v>
      </c>
      <c r="AL6" s="13" t="s">
        <v>49</v>
      </c>
      <c r="AM6" s="13" t="s">
        <v>50</v>
      </c>
      <c r="AN6" s="13" t="s">
        <v>51</v>
      </c>
      <c r="AO6" s="13" t="s">
        <v>52</v>
      </c>
      <c r="AP6" s="13" t="s">
        <v>53</v>
      </c>
      <c r="AQ6" s="13" t="s">
        <v>54</v>
      </c>
      <c r="AR6" s="13" t="s">
        <v>55</v>
      </c>
      <c r="AS6" s="13" t="s">
        <v>56</v>
      </c>
      <c r="AT6" s="13" t="s">
        <v>57</v>
      </c>
      <c r="AU6" s="13" t="s">
        <v>58</v>
      </c>
      <c r="AV6" s="13" t="s">
        <v>59</v>
      </c>
      <c r="AW6" s="13" t="s">
        <v>60</v>
      </c>
      <c r="AX6" s="13" t="s">
        <v>61</v>
      </c>
    </row>
    <row r="7" ht="30" customHeight="1">
      <c r="B7" s="11" t="s">
        <v>23</v>
      </c>
      <c r="C7" s="11" t="n">
        <v>526</v>
      </c>
      <c r="D7" s="11" t="n">
        <v>131</v>
      </c>
      <c r="E7" s="11" t="n">
        <v>140</v>
      </c>
      <c r="F7" s="11" t="n">
        <v>111</v>
      </c>
      <c r="G7" s="11" t="n">
        <v>79</v>
      </c>
      <c r="H7" s="11" t="n">
        <v>38</v>
      </c>
      <c r="I7" s="11" t="n">
        <v>27</v>
      </c>
      <c r="J7" s="11"/>
      <c r="K7" s="11" t="n">
        <v>291</v>
      </c>
      <c r="L7" s="11" t="n">
        <v>235</v>
      </c>
      <c r="M7" s="11"/>
      <c r="N7" s="11" t="n">
        <v>118</v>
      </c>
      <c r="O7" s="11" t="n">
        <v>63</v>
      </c>
      <c r="P7" s="11" t="n">
        <v>40</v>
      </c>
      <c r="Q7" s="11" t="n">
        <v>33</v>
      </c>
      <c r="R7" s="11" t="n">
        <v>43</v>
      </c>
      <c r="S7" s="11" t="n">
        <v>56</v>
      </c>
      <c r="T7" s="11" t="n">
        <v>40</v>
      </c>
      <c r="U7" s="11" t="n">
        <v>20</v>
      </c>
      <c r="V7" s="11" t="n">
        <v>52</v>
      </c>
      <c r="W7" s="11" t="n">
        <v>24</v>
      </c>
      <c r="X7" s="11" t="n">
        <v>19</v>
      </c>
      <c r="Y7" s="11" t="n">
        <v>18</v>
      </c>
      <c r="Z7" s="11"/>
      <c r="AA7" s="11" t="n">
        <v>157</v>
      </c>
      <c r="AB7" s="11" t="n">
        <v>116</v>
      </c>
      <c r="AC7" s="11" t="n">
        <v>135</v>
      </c>
      <c r="AD7" s="11" t="n">
        <v>117</v>
      </c>
      <c r="AE7" s="11"/>
      <c r="AF7" s="11" t="n">
        <v>72</v>
      </c>
      <c r="AG7" s="11" t="n">
        <v>91</v>
      </c>
      <c r="AH7" s="11" t="n">
        <v>35</v>
      </c>
      <c r="AI7" s="11" t="n">
        <v>65</v>
      </c>
      <c r="AJ7" s="11" t="n">
        <v>13</v>
      </c>
      <c r="AK7" s="11" t="n">
        <v>30</v>
      </c>
      <c r="AL7" s="11" t="n">
        <v>59</v>
      </c>
      <c r="AM7" s="11" t="n">
        <v>2</v>
      </c>
      <c r="AN7" s="11" t="n">
        <v>51</v>
      </c>
      <c r="AO7" s="11" t="n">
        <v>51</v>
      </c>
      <c r="AP7" s="11" t="n">
        <v>25</v>
      </c>
      <c r="AQ7" s="11" t="n">
        <v>18</v>
      </c>
      <c r="AR7" s="11" t="n">
        <v>3</v>
      </c>
      <c r="AS7" s="11" t="n">
        <v>4</v>
      </c>
      <c r="AT7" s="11" t="n">
        <v>0</v>
      </c>
      <c r="AU7" s="11" t="n">
        <v>1</v>
      </c>
      <c r="AV7" s="11" t="n">
        <v>4</v>
      </c>
      <c r="AW7" s="11" t="n">
        <v>1</v>
      </c>
      <c r="AX7" s="11" t="n">
        <v>1</v>
      </c>
    </row>
    <row r="8" ht="30" customHeight="1">
      <c r="B8" s="12" t="s">
        <v>24</v>
      </c>
      <c r="C8" s="12" t="n">
        <v>529</v>
      </c>
      <c r="D8" s="12" t="n">
        <v>133</v>
      </c>
      <c r="E8" s="12" t="n">
        <v>142</v>
      </c>
      <c r="F8" s="12" t="n">
        <v>112</v>
      </c>
      <c r="G8" s="12" t="n">
        <v>79</v>
      </c>
      <c r="H8" s="12" t="n">
        <v>37</v>
      </c>
      <c r="I8" s="12" t="n">
        <v>27</v>
      </c>
      <c r="J8" s="12"/>
      <c r="K8" s="12" t="n">
        <v>293</v>
      </c>
      <c r="L8" s="12" t="n">
        <v>236</v>
      </c>
      <c r="M8" s="12"/>
      <c r="N8" s="12" t="n">
        <v>118</v>
      </c>
      <c r="O8" s="12" t="n">
        <v>61</v>
      </c>
      <c r="P8" s="12" t="n">
        <v>39</v>
      </c>
      <c r="Q8" s="12" t="n">
        <v>33</v>
      </c>
      <c r="R8" s="12" t="n">
        <v>39</v>
      </c>
      <c r="S8" s="12" t="n">
        <v>56</v>
      </c>
      <c r="T8" s="12" t="n">
        <v>40</v>
      </c>
      <c r="U8" s="12" t="n">
        <v>20</v>
      </c>
      <c r="V8" s="12" t="n">
        <v>57</v>
      </c>
      <c r="W8" s="12" t="n">
        <v>26</v>
      </c>
      <c r="X8" s="12" t="n">
        <v>20</v>
      </c>
      <c r="Y8" s="12" t="n">
        <v>22</v>
      </c>
      <c r="Z8" s="12"/>
      <c r="AA8" s="12" t="n">
        <v>150</v>
      </c>
      <c r="AB8" s="12" t="n">
        <v>112</v>
      </c>
      <c r="AC8" s="12" t="n">
        <v>149</v>
      </c>
      <c r="AD8" s="12" t="n">
        <v>117</v>
      </c>
      <c r="AE8" s="12"/>
      <c r="AF8" s="12" t="n">
        <v>74</v>
      </c>
      <c r="AG8" s="12" t="n">
        <v>91</v>
      </c>
      <c r="AH8" s="12" t="n">
        <v>35</v>
      </c>
      <c r="AI8" s="12" t="n">
        <v>65</v>
      </c>
      <c r="AJ8" s="12" t="n">
        <v>13</v>
      </c>
      <c r="AK8" s="12" t="n">
        <v>30</v>
      </c>
      <c r="AL8" s="12" t="n">
        <v>60</v>
      </c>
      <c r="AM8" s="12" t="n">
        <v>2</v>
      </c>
      <c r="AN8" s="12" t="n">
        <v>51</v>
      </c>
      <c r="AO8" s="12" t="n">
        <v>51</v>
      </c>
      <c r="AP8" s="12" t="n">
        <v>25</v>
      </c>
      <c r="AQ8" s="12" t="n">
        <v>18</v>
      </c>
      <c r="AR8" s="12" t="n">
        <v>3</v>
      </c>
      <c r="AS8" s="12" t="n">
        <v>4</v>
      </c>
      <c r="AT8" s="12" t="n">
        <v>0</v>
      </c>
      <c r="AU8" s="12" t="n">
        <v>1</v>
      </c>
      <c r="AV8" s="12" t="n">
        <v>4</v>
      </c>
      <c r="AW8" s="12" t="n">
        <v>1</v>
      </c>
      <c r="AX8" s="12" t="n">
        <v>1</v>
      </c>
    </row>
    <row r="9">
      <c r="B9" s="20" t="s">
        <v>220</v>
      </c>
      <c r="C9" s="19" t="n">
        <v>0.37176395450715</v>
      </c>
      <c r="D9" s="19" t="n">
        <v>0.354793766227355</v>
      </c>
      <c r="E9" s="19" t="n">
        <v>0.514617533307945</v>
      </c>
      <c r="F9" s="19" t="n">
        <v>0.352787517908088</v>
      </c>
      <c r="G9" s="19" t="n">
        <v>0.367197263242333</v>
      </c>
      <c r="H9" s="19" t="n">
        <v>0.16215077140694</v>
      </c>
      <c r="I9" s="19" t="n">
        <v>0.0801926030981066</v>
      </c>
      <c r="J9" s="19"/>
      <c r="K9" s="19" t="n">
        <v>0.386257987032591</v>
      </c>
      <c r="L9" s="19" t="n">
        <v>0.353790312464001</v>
      </c>
      <c r="M9" s="19"/>
      <c r="N9" s="19" t="n">
        <v>0.429704605745155</v>
      </c>
      <c r="O9" s="19" t="n">
        <v>0.286794379227766</v>
      </c>
      <c r="P9" s="19" t="n">
        <v>0.367902390409193</v>
      </c>
      <c r="Q9" s="19" t="n">
        <v>0.31365892853571</v>
      </c>
      <c r="R9" s="19" t="n">
        <v>0.353855750054133</v>
      </c>
      <c r="S9" s="19" t="n">
        <v>0.426218957803397</v>
      </c>
      <c r="T9" s="19" t="n">
        <v>0.300710287800187</v>
      </c>
      <c r="U9" s="19" t="n">
        <v>0.254620634013376</v>
      </c>
      <c r="V9" s="19" t="n">
        <v>0.38169683503122</v>
      </c>
      <c r="W9" s="19" t="n">
        <v>0.534393716741813</v>
      </c>
      <c r="X9" s="19" t="n">
        <v>0.214116194252835</v>
      </c>
      <c r="Y9" s="19" t="n">
        <v>0.444417176415542</v>
      </c>
      <c r="Z9" s="19"/>
      <c r="AA9" s="19" t="n">
        <v>0.455477413944196</v>
      </c>
      <c r="AB9" s="19" t="n">
        <v>0.285974137952897</v>
      </c>
      <c r="AC9" s="19" t="n">
        <v>0.406789190637874</v>
      </c>
      <c r="AD9" s="19" t="n">
        <v>0.305450463451139</v>
      </c>
      <c r="AE9" s="19"/>
      <c r="AF9" s="19" t="n">
        <v>0.380121611109966</v>
      </c>
      <c r="AG9" s="19" t="n">
        <v>0.11995648123178</v>
      </c>
      <c r="AH9" s="19" t="n">
        <v>0.371106780125368</v>
      </c>
      <c r="AI9" s="19" t="n">
        <v>0.550523056054647</v>
      </c>
      <c r="AJ9" s="19" t="n">
        <v>0.394665688989542</v>
      </c>
      <c r="AK9" s="19" t="n">
        <v>0.525391344037194</v>
      </c>
      <c r="AL9" s="19" t="n">
        <v>0.474789355853651</v>
      </c>
      <c r="AM9" s="19" t="n">
        <v>0.534445761093102</v>
      </c>
      <c r="AN9" s="19" t="n">
        <v>0.403730175293862</v>
      </c>
      <c r="AO9" s="19" t="n">
        <v>0.283265086634679</v>
      </c>
      <c r="AP9" s="19" t="n">
        <v>0.459509298850613</v>
      </c>
      <c r="AQ9" s="19" t="n">
        <v>0.209640877961162</v>
      </c>
      <c r="AR9" s="19" t="n">
        <v>0.322754133853711</v>
      </c>
      <c r="AS9" s="19" t="n">
        <v>0.723768308564022</v>
      </c>
      <c r="AT9" s="19" t="n">
        <v>0</v>
      </c>
      <c r="AU9" s="19" t="n">
        <v>1</v>
      </c>
      <c r="AV9" s="19" t="n">
        <v>0.271490350884637</v>
      </c>
      <c r="AW9" s="19" t="n">
        <v>1</v>
      </c>
      <c r="AX9" s="19" t="n">
        <v>1</v>
      </c>
    </row>
    <row r="10">
      <c r="B10" s="20" t="s">
        <v>221</v>
      </c>
      <c r="C10" s="19" t="n">
        <v>0.297603020236918</v>
      </c>
      <c r="D10" s="19" t="n">
        <v>0.307659341676138</v>
      </c>
      <c r="E10" s="19" t="n">
        <v>0.358689350301901</v>
      </c>
      <c r="F10" s="19" t="n">
        <v>0.326466381173993</v>
      </c>
      <c r="G10" s="19" t="n">
        <v>0.259975665252164</v>
      </c>
      <c r="H10" s="19" t="n">
        <v>0.154418873062338</v>
      </c>
      <c r="I10" s="19" t="n">
        <v>0.11204178971547</v>
      </c>
      <c r="J10" s="19"/>
      <c r="K10" s="19" t="n">
        <v>0.333118298101905</v>
      </c>
      <c r="L10" s="19" t="n">
        <v>0.253561523138864</v>
      </c>
      <c r="M10" s="19"/>
      <c r="N10" s="19" t="n">
        <v>0.358830555179624</v>
      </c>
      <c r="O10" s="19" t="n">
        <v>0.198925055497764</v>
      </c>
      <c r="P10" s="19" t="n">
        <v>0.350982612249975</v>
      </c>
      <c r="Q10" s="19" t="n">
        <v>0.367242774730089</v>
      </c>
      <c r="R10" s="19" t="n">
        <v>0.247156142192477</v>
      </c>
      <c r="S10" s="19" t="n">
        <v>0.230675856266613</v>
      </c>
      <c r="T10" s="19" t="n">
        <v>0.2803877776861</v>
      </c>
      <c r="U10" s="19" t="n">
        <v>0.360951164630218</v>
      </c>
      <c r="V10" s="19" t="n">
        <v>0.247226012401145</v>
      </c>
      <c r="W10" s="19" t="n">
        <v>0.297263024527755</v>
      </c>
      <c r="X10" s="19" t="n">
        <v>0.151696672466195</v>
      </c>
      <c r="Y10" s="19" t="n">
        <v>0.544097018017759</v>
      </c>
      <c r="Z10" s="19"/>
      <c r="AA10" s="19" t="n">
        <v>0.347494353771385</v>
      </c>
      <c r="AB10" s="19" t="n">
        <v>0.262745864430083</v>
      </c>
      <c r="AC10" s="19" t="n">
        <v>0.329605119541314</v>
      </c>
      <c r="AD10" s="19" t="n">
        <v>0.229033598525658</v>
      </c>
      <c r="AE10" s="19"/>
      <c r="AF10" s="19" t="n">
        <v>0.308089715702411</v>
      </c>
      <c r="AG10" s="19" t="n">
        <v>0.121739566033497</v>
      </c>
      <c r="AH10" s="19" t="n">
        <v>0.289498688715129</v>
      </c>
      <c r="AI10" s="19" t="n">
        <v>0.401804889258526</v>
      </c>
      <c r="AJ10" s="19" t="n">
        <v>0.14625857785941</v>
      </c>
      <c r="AK10" s="19" t="n">
        <v>0.55502496088847</v>
      </c>
      <c r="AL10" s="19" t="n">
        <v>0.299763692245829</v>
      </c>
      <c r="AM10" s="19" t="n">
        <v>0</v>
      </c>
      <c r="AN10" s="19" t="n">
        <v>0.374339517803246</v>
      </c>
      <c r="AO10" s="19" t="n">
        <v>0.195038099169927</v>
      </c>
      <c r="AP10" s="19" t="n">
        <v>0.596623740487107</v>
      </c>
      <c r="AQ10" s="19" t="n">
        <v>0.109568873829663</v>
      </c>
      <c r="AR10" s="19" t="n">
        <v>0</v>
      </c>
      <c r="AS10" s="19" t="n">
        <v>0.473723816493354</v>
      </c>
      <c r="AT10" s="19" t="n">
        <v>0</v>
      </c>
      <c r="AU10" s="19" t="n">
        <v>0</v>
      </c>
      <c r="AV10" s="19" t="n">
        <v>0.505948089365966</v>
      </c>
      <c r="AW10" s="19" t="n">
        <v>0</v>
      </c>
      <c r="AX10" s="19" t="n">
        <v>1</v>
      </c>
    </row>
    <row r="11">
      <c r="B11" s="20" t="s">
        <v>222</v>
      </c>
      <c r="C11" s="19" t="n">
        <v>0.297267368772302</v>
      </c>
      <c r="D11" s="19" t="n">
        <v>0.284137867218113</v>
      </c>
      <c r="E11" s="19" t="n">
        <v>0.395559091941638</v>
      </c>
      <c r="F11" s="19" t="n">
        <v>0.349813481296497</v>
      </c>
      <c r="G11" s="19" t="n">
        <v>0.220026636404193</v>
      </c>
      <c r="H11" s="19" t="n">
        <v>0.106190206035409</v>
      </c>
      <c r="I11" s="19" t="n">
        <v>0.114499299005055</v>
      </c>
      <c r="J11" s="19"/>
      <c r="K11" s="19" t="n">
        <v>0.322625745705617</v>
      </c>
      <c r="L11" s="19" t="n">
        <v>0.265821158823851</v>
      </c>
      <c r="M11" s="19"/>
      <c r="N11" s="19" t="n">
        <v>0.424234650731774</v>
      </c>
      <c r="O11" s="19" t="n">
        <v>0.157901316384925</v>
      </c>
      <c r="P11" s="19" t="n">
        <v>0.272567447418449</v>
      </c>
      <c r="Q11" s="19" t="n">
        <v>0.338497950757308</v>
      </c>
      <c r="R11" s="19" t="n">
        <v>0.252051623752584</v>
      </c>
      <c r="S11" s="19" t="n">
        <v>0.180338479135257</v>
      </c>
      <c r="T11" s="19" t="n">
        <v>0.121366780320668</v>
      </c>
      <c r="U11" s="19" t="n">
        <v>0.351756885425187</v>
      </c>
      <c r="V11" s="19" t="n">
        <v>0.359441630393943</v>
      </c>
      <c r="W11" s="19" t="n">
        <v>0.337060286442448</v>
      </c>
      <c r="X11" s="19" t="n">
        <v>0.156086798147825</v>
      </c>
      <c r="Y11" s="19" t="n">
        <v>0.558328027429866</v>
      </c>
      <c r="Z11" s="19"/>
      <c r="AA11" s="19" t="n">
        <v>0.409486521619358</v>
      </c>
      <c r="AB11" s="19" t="n">
        <v>0.27936783755145</v>
      </c>
      <c r="AC11" s="19" t="n">
        <v>0.264629149502753</v>
      </c>
      <c r="AD11" s="19" t="n">
        <v>0.214845932674007</v>
      </c>
      <c r="AE11" s="19"/>
      <c r="AF11" s="19" t="n">
        <v>0.340612041498395</v>
      </c>
      <c r="AG11" s="19" t="n">
        <v>0.0634633227657577</v>
      </c>
      <c r="AH11" s="19" t="n">
        <v>0.144646888990994</v>
      </c>
      <c r="AI11" s="19" t="n">
        <v>0.432238510136146</v>
      </c>
      <c r="AJ11" s="19" t="n">
        <v>0.227553540695026</v>
      </c>
      <c r="AK11" s="19" t="n">
        <v>0.565886701339912</v>
      </c>
      <c r="AL11" s="19" t="n">
        <v>0.328883578409171</v>
      </c>
      <c r="AM11" s="19" t="n">
        <v>0.534445761093102</v>
      </c>
      <c r="AN11" s="19" t="n">
        <v>0.355458949143175</v>
      </c>
      <c r="AO11" s="19" t="n">
        <v>0.249887907744216</v>
      </c>
      <c r="AP11" s="19" t="n">
        <v>0.406088526290995</v>
      </c>
      <c r="AQ11" s="19" t="n">
        <v>0.0489369059918661</v>
      </c>
      <c r="AR11" s="19" t="n">
        <v>0.677245866146289</v>
      </c>
      <c r="AS11" s="19" t="n">
        <v>0.802507874942624</v>
      </c>
      <c r="AT11" s="19" t="n">
        <v>0</v>
      </c>
      <c r="AU11" s="19" t="n">
        <v>1</v>
      </c>
      <c r="AV11" s="19" t="n">
        <v>0.494051910634034</v>
      </c>
      <c r="AW11" s="19" t="n">
        <v>1</v>
      </c>
      <c r="AX11" s="19" t="n">
        <v>1</v>
      </c>
    </row>
    <row r="12">
      <c r="B12" s="20" t="s">
        <v>223</v>
      </c>
      <c r="C12" s="19" t="n">
        <v>0.253200311288922</v>
      </c>
      <c r="D12" s="19" t="n">
        <v>0.196811722783474</v>
      </c>
      <c r="E12" s="19" t="n">
        <v>0.359819555395115</v>
      </c>
      <c r="F12" s="19" t="n">
        <v>0.310540995819289</v>
      </c>
      <c r="G12" s="19" t="n">
        <v>0.208489978521491</v>
      </c>
      <c r="H12" s="19" t="n">
        <v>0.153401456520842</v>
      </c>
      <c r="I12" s="19" t="n">
        <v>0</v>
      </c>
      <c r="J12" s="19"/>
      <c r="K12" s="19" t="n">
        <v>0.280546263692486</v>
      </c>
      <c r="L12" s="19" t="n">
        <v>0.219289364906817</v>
      </c>
      <c r="M12" s="19"/>
      <c r="N12" s="19" t="n">
        <v>0.34298452539679</v>
      </c>
      <c r="O12" s="19" t="n">
        <v>0.103929904279987</v>
      </c>
      <c r="P12" s="19" t="n">
        <v>0.270429474134596</v>
      </c>
      <c r="Q12" s="19" t="n">
        <v>0.302847736612326</v>
      </c>
      <c r="R12" s="19" t="n">
        <v>0.266099281877789</v>
      </c>
      <c r="S12" s="19" t="n">
        <v>0.177807204989165</v>
      </c>
      <c r="T12" s="19" t="n">
        <v>0.178182580437424</v>
      </c>
      <c r="U12" s="19" t="n">
        <v>0.155757360644567</v>
      </c>
      <c r="V12" s="19" t="n">
        <v>0.266381679002042</v>
      </c>
      <c r="W12" s="19" t="n">
        <v>0.338189777112142</v>
      </c>
      <c r="X12" s="19" t="n">
        <v>0.209033680936607</v>
      </c>
      <c r="Y12" s="19" t="n">
        <v>0.381150876801885</v>
      </c>
      <c r="Z12" s="19"/>
      <c r="AA12" s="19" t="n">
        <v>0.390048559751696</v>
      </c>
      <c r="AB12" s="19" t="n">
        <v>0.175537318145171</v>
      </c>
      <c r="AC12" s="19" t="n">
        <v>0.241040194360129</v>
      </c>
      <c r="AD12" s="19" t="n">
        <v>0.170080407500557</v>
      </c>
      <c r="AE12" s="19"/>
      <c r="AF12" s="19" t="n">
        <v>0.26145749668082</v>
      </c>
      <c r="AG12" s="19" t="n">
        <v>0.084164697572511</v>
      </c>
      <c r="AH12" s="19" t="n">
        <v>0.319536793738648</v>
      </c>
      <c r="AI12" s="19" t="n">
        <v>0.329931121318472</v>
      </c>
      <c r="AJ12" s="19" t="n">
        <v>0.239426868120629</v>
      </c>
      <c r="AK12" s="19" t="n">
        <v>0.332838249012381</v>
      </c>
      <c r="AL12" s="19" t="n">
        <v>0.207925212724663</v>
      </c>
      <c r="AM12" s="19" t="n">
        <v>0.465554238906898</v>
      </c>
      <c r="AN12" s="19" t="n">
        <v>0.293008747635449</v>
      </c>
      <c r="AO12" s="19" t="n">
        <v>0.228975451574704</v>
      </c>
      <c r="AP12" s="19" t="n">
        <v>0.435645148115627</v>
      </c>
      <c r="AQ12" s="19" t="n">
        <v>0.0970806472624137</v>
      </c>
      <c r="AR12" s="19" t="n">
        <v>0.677245866146289</v>
      </c>
      <c r="AS12" s="19" t="n">
        <v>0.559440494783613</v>
      </c>
      <c r="AT12" s="19" t="n">
        <v>0</v>
      </c>
      <c r="AU12" s="19" t="n">
        <v>0</v>
      </c>
      <c r="AV12" s="19" t="n">
        <v>1</v>
      </c>
      <c r="AW12" s="19" t="n">
        <v>0</v>
      </c>
      <c r="AX12" s="19" t="n">
        <v>0</v>
      </c>
    </row>
    <row r="13">
      <c r="B13" s="20" t="s">
        <v>224</v>
      </c>
      <c r="C13" s="19" t="n">
        <v>0.193458216807605</v>
      </c>
      <c r="D13" s="19" t="n">
        <v>0.146255506306896</v>
      </c>
      <c r="E13" s="19" t="n">
        <v>0.0963671264991094</v>
      </c>
      <c r="F13" s="19" t="n">
        <v>0.164999113940451</v>
      </c>
      <c r="G13" s="19" t="n">
        <v>0.160483743120456</v>
      </c>
      <c r="H13" s="19" t="n">
        <v>0.502538986700272</v>
      </c>
      <c r="I13" s="19" t="n">
        <v>0.734221265668931</v>
      </c>
      <c r="J13" s="19"/>
      <c r="K13" s="19" t="n">
        <v>0.146035052734598</v>
      </c>
      <c r="L13" s="19" t="n">
        <v>0.252266348644324</v>
      </c>
      <c r="M13" s="19"/>
      <c r="N13" s="19" t="n">
        <v>0.135770440336821</v>
      </c>
      <c r="O13" s="19" t="n">
        <v>0.35748442231368</v>
      </c>
      <c r="P13" s="19" t="n">
        <v>0.219800139477094</v>
      </c>
      <c r="Q13" s="19" t="n">
        <v>0.11810945373311</v>
      </c>
      <c r="R13" s="19" t="n">
        <v>0.232975691957002</v>
      </c>
      <c r="S13" s="19" t="n">
        <v>0.144075807947999</v>
      </c>
      <c r="T13" s="19" t="n">
        <v>0.123934998101599</v>
      </c>
      <c r="U13" s="19" t="n">
        <v>0.297758125716454</v>
      </c>
      <c r="V13" s="19" t="n">
        <v>0.195300996463098</v>
      </c>
      <c r="W13" s="19" t="n">
        <v>0.120626965559573</v>
      </c>
      <c r="X13" s="19" t="n">
        <v>0.369839340229295</v>
      </c>
      <c r="Y13" s="19" t="n">
        <v>0.12139202791798</v>
      </c>
      <c r="Z13" s="19"/>
      <c r="AA13" s="19" t="n">
        <v>0.164541642668289</v>
      </c>
      <c r="AB13" s="19" t="n">
        <v>0.256874081269925</v>
      </c>
      <c r="AC13" s="19" t="n">
        <v>0.163141532613464</v>
      </c>
      <c r="AD13" s="19" t="n">
        <v>0.209892872119187</v>
      </c>
      <c r="AE13" s="19"/>
      <c r="AF13" s="19" t="n">
        <v>0.105566133267204</v>
      </c>
      <c r="AG13" s="19" t="n">
        <v>0.560609082181031</v>
      </c>
      <c r="AH13" s="19" t="n">
        <v>0.227650519707975</v>
      </c>
      <c r="AI13" s="19" t="n">
        <v>0.0314150670436356</v>
      </c>
      <c r="AJ13" s="19" t="n">
        <v>0.0862898464315893</v>
      </c>
      <c r="AK13" s="19" t="n">
        <v>0.0360382669008219</v>
      </c>
      <c r="AL13" s="19" t="n">
        <v>0.104739846034763</v>
      </c>
      <c r="AM13" s="19" t="n">
        <v>0</v>
      </c>
      <c r="AN13" s="19" t="n">
        <v>0.0774490111334872</v>
      </c>
      <c r="AO13" s="19" t="n">
        <v>0.318219800509187</v>
      </c>
      <c r="AP13" s="19" t="n">
        <v>0.0804677284238389</v>
      </c>
      <c r="AQ13" s="19" t="n">
        <v>0.165656167145183</v>
      </c>
      <c r="AR13" s="19" t="n">
        <v>0</v>
      </c>
      <c r="AS13" s="19" t="n">
        <v>0</v>
      </c>
      <c r="AT13" s="19" t="n">
        <v>0</v>
      </c>
      <c r="AU13" s="19" t="n">
        <v>0</v>
      </c>
      <c r="AV13" s="19" t="n">
        <v>0</v>
      </c>
      <c r="AW13" s="19" t="n">
        <v>0</v>
      </c>
      <c r="AX13" s="19" t="n">
        <v>0</v>
      </c>
    </row>
    <row r="14">
      <c r="B14" s="20" t="s">
        <v>225</v>
      </c>
      <c r="C14" s="19" t="n">
        <v>0.178832433998659</v>
      </c>
      <c r="D14" s="19" t="n">
        <v>0.185039703597842</v>
      </c>
      <c r="E14" s="19" t="n">
        <v>0.228541562396418</v>
      </c>
      <c r="F14" s="19" t="n">
        <v>0.19907318218028</v>
      </c>
      <c r="G14" s="19" t="n">
        <v>0.14512868187276</v>
      </c>
      <c r="H14" s="19" t="n">
        <v>0.0771769981451068</v>
      </c>
      <c r="I14" s="19" t="n">
        <v>0.0399507250552434</v>
      </c>
      <c r="J14" s="19"/>
      <c r="K14" s="19" t="n">
        <v>0.195014742882252</v>
      </c>
      <c r="L14" s="19" t="n">
        <v>0.158765207932009</v>
      </c>
      <c r="M14" s="19"/>
      <c r="N14" s="19" t="n">
        <v>0.13528439168513</v>
      </c>
      <c r="O14" s="19" t="n">
        <v>0.175394766939954</v>
      </c>
      <c r="P14" s="19" t="n">
        <v>0.300222221183017</v>
      </c>
      <c r="Q14" s="19" t="n">
        <v>0.2686917839028</v>
      </c>
      <c r="R14" s="19" t="n">
        <v>0.139881303526503</v>
      </c>
      <c r="S14" s="19" t="n">
        <v>0.226822079625862</v>
      </c>
      <c r="T14" s="19" t="n">
        <v>0.120491846471811</v>
      </c>
      <c r="U14" s="19" t="n">
        <v>0.105308534121401</v>
      </c>
      <c r="V14" s="19" t="n">
        <v>0.15263768669418</v>
      </c>
      <c r="W14" s="19" t="n">
        <v>0.205764188288403</v>
      </c>
      <c r="X14" s="19" t="n">
        <v>0.112124522436212</v>
      </c>
      <c r="Y14" s="19" t="n">
        <v>0.287180926767146</v>
      </c>
      <c r="Z14" s="19"/>
      <c r="AA14" s="19" t="n">
        <v>0.22178726255948</v>
      </c>
      <c r="AB14" s="19" t="n">
        <v>0.17220005600487</v>
      </c>
      <c r="AC14" s="19" t="n">
        <v>0.193873951065284</v>
      </c>
      <c r="AD14" s="19" t="n">
        <v>0.112667813168915</v>
      </c>
      <c r="AE14" s="19"/>
      <c r="AF14" s="19" t="n">
        <v>0.237776501923244</v>
      </c>
      <c r="AG14" s="19" t="n">
        <v>0.0640789723075464</v>
      </c>
      <c r="AH14" s="19" t="n">
        <v>0.139946572310075</v>
      </c>
      <c r="AI14" s="19" t="n">
        <v>0.213385793008928</v>
      </c>
      <c r="AJ14" s="19" t="n">
        <v>0</v>
      </c>
      <c r="AK14" s="19" t="n">
        <v>0.206941003721908</v>
      </c>
      <c r="AL14" s="19" t="n">
        <v>0.154074185866893</v>
      </c>
      <c r="AM14" s="19" t="n">
        <v>0.534445761093102</v>
      </c>
      <c r="AN14" s="19" t="n">
        <v>0.312621758386595</v>
      </c>
      <c r="AO14" s="19" t="n">
        <v>0.139011908773721</v>
      </c>
      <c r="AP14" s="19" t="n">
        <v>0.318358392281669</v>
      </c>
      <c r="AQ14" s="19" t="n">
        <v>0.167201227454668</v>
      </c>
      <c r="AR14" s="19" t="n">
        <v>0</v>
      </c>
      <c r="AS14" s="19" t="n">
        <v>0.480700928405011</v>
      </c>
      <c r="AT14" s="19" t="n">
        <v>0</v>
      </c>
      <c r="AU14" s="19" t="n">
        <v>0</v>
      </c>
      <c r="AV14" s="19" t="n">
        <v>0</v>
      </c>
      <c r="AW14" s="19" t="n">
        <v>0</v>
      </c>
      <c r="AX14" s="19" t="n">
        <v>0</v>
      </c>
    </row>
    <row r="15">
      <c r="B15" s="20" t="s">
        <v>77</v>
      </c>
      <c r="C15" s="21" t="n">
        <v>0.106444152992034</v>
      </c>
      <c r="D15" s="21" t="n">
        <v>0.114171395216163</v>
      </c>
      <c r="E15" s="21" t="n">
        <v>0.0691818529233008</v>
      </c>
      <c r="F15" s="21" t="n">
        <v>0.135735573741909</v>
      </c>
      <c r="G15" s="21" t="n">
        <v>0.168315804683463</v>
      </c>
      <c r="H15" s="21" t="n">
        <v>0.0484971958422883</v>
      </c>
      <c r="I15" s="21" t="n">
        <v>0.0392376456105435</v>
      </c>
      <c r="J15" s="21"/>
      <c r="K15" s="21" t="n">
        <v>0.100166938806857</v>
      </c>
      <c r="L15" s="21" t="n">
        <v>0.114228349736074</v>
      </c>
      <c r="M15" s="21"/>
      <c r="N15" s="21" t="n">
        <v>0.0676844266227606</v>
      </c>
      <c r="O15" s="21" t="n">
        <v>0.141203347384816</v>
      </c>
      <c r="P15" s="21" t="n">
        <v>0.0531144208086882</v>
      </c>
      <c r="Q15" s="21" t="n">
        <v>0.148098074239431</v>
      </c>
      <c r="R15" s="21" t="n">
        <v>0.0495603135193558</v>
      </c>
      <c r="S15" s="21" t="n">
        <v>0.14237019241884</v>
      </c>
      <c r="T15" s="21" t="n">
        <v>0.202347972799207</v>
      </c>
      <c r="U15" s="21" t="n">
        <v>0.0993194668082395</v>
      </c>
      <c r="V15" s="21" t="n">
        <v>0.11416248806457</v>
      </c>
      <c r="W15" s="21" t="n">
        <v>0.0372287621818157</v>
      </c>
      <c r="X15" s="21" t="n">
        <v>0.213270738793583</v>
      </c>
      <c r="Y15" s="21" t="n">
        <v>0.0567132339103902</v>
      </c>
      <c r="Z15" s="21"/>
      <c r="AA15" s="21" t="n">
        <v>0.0591631005613106</v>
      </c>
      <c r="AB15" s="21" t="n">
        <v>0.138509401135196</v>
      </c>
      <c r="AC15" s="21" t="n">
        <v>0.0729252609692929</v>
      </c>
      <c r="AD15" s="21" t="n">
        <v>0.171253219912098</v>
      </c>
      <c r="AE15" s="21"/>
      <c r="AF15" s="21" t="n">
        <v>0.0720025207107172</v>
      </c>
      <c r="AG15" s="21" t="n">
        <v>0.156127600981044</v>
      </c>
      <c r="AH15" s="21" t="n">
        <v>0.0828660296206802</v>
      </c>
      <c r="AI15" s="21" t="n">
        <v>0.0457056009580585</v>
      </c>
      <c r="AJ15" s="21" t="n">
        <v>0.302358386770515</v>
      </c>
      <c r="AK15" s="21" t="n">
        <v>0.0633002917046486</v>
      </c>
      <c r="AL15" s="21" t="n">
        <v>0.116624982644318</v>
      </c>
      <c r="AM15" s="21" t="n">
        <v>0</v>
      </c>
      <c r="AN15" s="21" t="n">
        <v>0.0614158355948748</v>
      </c>
      <c r="AO15" s="21" t="n">
        <v>0.115000365599869</v>
      </c>
      <c r="AP15" s="21" t="n">
        <v>0.0726565665939938</v>
      </c>
      <c r="AQ15" s="21" t="n">
        <v>0.405799551294032</v>
      </c>
      <c r="AR15" s="21" t="n">
        <v>0</v>
      </c>
      <c r="AS15" s="21" t="n">
        <v>0</v>
      </c>
      <c r="AT15" s="21" t="n">
        <v>0</v>
      </c>
      <c r="AU15" s="21" t="n">
        <v>0</v>
      </c>
      <c r="AV15" s="21" t="n">
        <v>0</v>
      </c>
      <c r="AW15" s="21" t="n">
        <v>0</v>
      </c>
      <c r="AX15" s="21" t="n">
        <v>0</v>
      </c>
    </row>
    <row r="16">
      <c r="B16" s="18" t="s">
        <v>226</v>
      </c>
    </row>
    <row r="17">
      <c r="B17" t="s">
        <v>80</v>
      </c>
    </row>
    <row r="18">
      <c r="B18" t="s">
        <v>81</v>
      </c>
    </row>
    <row r="20">
      <c r="B20" s="9" t="str">
        <f>=HYPERLINK("#'Contents'!A1", "Return to Contents")</f>
      </c>
    </row>
  </sheetData>
  <mergeCells count="6">
    <mergeCell ref="D5:I5"/>
    <mergeCell ref="K5:L5"/>
    <mergeCell ref="N5:Y5"/>
    <mergeCell ref="AA5:AD5"/>
    <mergeCell ref="AF5:AX5"/>
    <mergeCell ref="D2:AU2"/>
  </mergeCells>
  <pageMargins left="0.7" right="0.7" top="0.75" bottom="0.75" header="0.3" footer="0.3"/>
  <pageSetup paperSize="9" orientation="portrait" horizontalDpi="300" verticalDpi="300" r:id="rId2"/>
  <drawing r:id="rId1"/>
</worksheet>
</file>

<file path=xl/worksheets/sheet5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10.71" hidden="0" customWidth="1"/>
    <col min="8" max="8" width="10.71" hidden="0" customWidth="1"/>
    <col min="9" max="9" width="10.71" hidden="0" customWidth="1"/>
    <col min="10" max="10" width="2.2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10.71" hidden="0" customWidth="1"/>
    <col min="19" max="19" width="10.71" hidden="0" customWidth="1"/>
    <col min="20" max="20" width="10.71" hidden="0" customWidth="1"/>
    <col min="21" max="21" width="10.71" hidden="0" customWidth="1"/>
    <col min="22" max="22" width="10.71" hidden="0" customWidth="1"/>
    <col min="23" max="23" width="10.71" hidden="0" customWidth="1"/>
    <col min="24" max="24" width="10.71" hidden="0" customWidth="1"/>
    <col min="25" max="25" width="10.71" hidden="0" customWidth="1"/>
    <col min="26" max="26" width="2.2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10.71" hidden="0" customWidth="1"/>
    <col min="34" max="34" width="10.71" hidden="0" customWidth="1"/>
    <col min="35" max="35" width="10.7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10.71" hidden="0" customWidth="1"/>
    <col min="44" max="44" width="10.71" hidden="0" customWidth="1"/>
    <col min="45" max="45" width="10.71" hidden="0" customWidth="1"/>
    <col min="46" max="46" width="10.71" hidden="0" customWidth="1"/>
    <col min="47" max="47" width="10.71" hidden="0" customWidth="1"/>
    <col min="48" max="48" width="10.71" hidden="0" customWidth="1"/>
    <col min="49" max="49" width="10.71" hidden="0" customWidth="1"/>
    <col min="50" max="50" width="10.71" hidden="0" customWidth="1"/>
    <col min="51" max="51" width="2.21" hidden="0" customWidth="1"/>
  </cols>
  <sheetData>
    <row r="2" ht="40" customHeight="1">
      <c r="D2" s="16" t="s">
        <v>15</v>
      </c>
    </row>
    <row r="5" ht="30" customHeight="1">
      <c r="B5" s="17"/>
      <c r="C5" s="17"/>
      <c r="D5" s="17" t="s">
        <v>62</v>
      </c>
      <c r="E5" s="17"/>
      <c r="F5" s="17"/>
      <c r="G5" s="17"/>
      <c r="H5" s="17"/>
      <c r="I5" s="17"/>
      <c r="J5" s="17"/>
      <c r="K5" s="17" t="s">
        <v>63</v>
      </c>
      <c r="L5" s="17"/>
      <c r="M5" s="17"/>
      <c r="N5" s="17" t="s">
        <v>64</v>
      </c>
      <c r="O5" s="17"/>
      <c r="P5" s="17"/>
      <c r="Q5" s="17"/>
      <c r="R5" s="17"/>
      <c r="S5" s="17"/>
      <c r="T5" s="17"/>
      <c r="U5" s="17"/>
      <c r="V5" s="17"/>
      <c r="W5" s="17"/>
      <c r="X5" s="17"/>
      <c r="Y5" s="17"/>
      <c r="Z5" s="17"/>
      <c r="AA5" s="17" t="s">
        <v>65</v>
      </c>
      <c r="AB5" s="17"/>
      <c r="AC5" s="17"/>
      <c r="AD5" s="17"/>
      <c r="AE5" s="17"/>
      <c r="AF5" s="17" t="s">
        <v>66</v>
      </c>
      <c r="AG5" s="17"/>
      <c r="AH5" s="17"/>
      <c r="AI5" s="17"/>
      <c r="AJ5" s="17"/>
      <c r="AK5" s="17"/>
      <c r="AL5" s="17"/>
      <c r="AM5" s="17"/>
      <c r="AN5" s="17"/>
      <c r="AO5" s="17"/>
      <c r="AP5" s="17"/>
      <c r="AQ5" s="17"/>
      <c r="AR5" s="17"/>
      <c r="AS5" s="17"/>
      <c r="AT5" s="17"/>
      <c r="AU5" s="17"/>
      <c r="AV5" s="17"/>
      <c r="AW5" s="17"/>
      <c r="AX5" s="17"/>
    </row>
    <row r="6">
      <c r="B6" t="s">
        <v>15</v>
      </c>
      <c r="C6" s="10" t="s">
        <v>16</v>
      </c>
      <c r="D6" s="13" t="s">
        <v>17</v>
      </c>
      <c r="E6" s="13" t="s">
        <v>18</v>
      </c>
      <c r="F6" s="13" t="s">
        <v>19</v>
      </c>
      <c r="G6" s="13" t="s">
        <v>20</v>
      </c>
      <c r="H6" s="13" t="s">
        <v>21</v>
      </c>
      <c r="I6" s="13" t="s">
        <v>22</v>
      </c>
      <c r="K6" s="13" t="s">
        <v>25</v>
      </c>
      <c r="L6" s="13" t="s">
        <v>26</v>
      </c>
      <c r="N6" s="13" t="s">
        <v>27</v>
      </c>
      <c r="O6" s="13" t="s">
        <v>28</v>
      </c>
      <c r="P6" s="13" t="s">
        <v>29</v>
      </c>
      <c r="Q6" s="13" t="s">
        <v>30</v>
      </c>
      <c r="R6" s="13" t="s">
        <v>31</v>
      </c>
      <c r="S6" s="13" t="s">
        <v>32</v>
      </c>
      <c r="T6" s="13" t="s">
        <v>33</v>
      </c>
      <c r="U6" s="13" t="s">
        <v>34</v>
      </c>
      <c r="V6" s="13" t="s">
        <v>35</v>
      </c>
      <c r="W6" s="13" t="s">
        <v>36</v>
      </c>
      <c r="X6" s="13" t="s">
        <v>37</v>
      </c>
      <c r="Y6" s="13" t="s">
        <v>38</v>
      </c>
      <c r="AA6" s="13" t="s">
        <v>39</v>
      </c>
      <c r="AB6" s="13" t="s">
        <v>40</v>
      </c>
      <c r="AC6" s="13" t="s">
        <v>41</v>
      </c>
      <c r="AD6" s="13" t="s">
        <v>42</v>
      </c>
      <c r="AF6" s="13" t="s">
        <v>43</v>
      </c>
      <c r="AG6" s="13" t="s">
        <v>44</v>
      </c>
      <c r="AH6" s="13" t="s">
        <v>45</v>
      </c>
      <c r="AI6" s="13" t="s">
        <v>46</v>
      </c>
      <c r="AJ6" s="13" t="s">
        <v>47</v>
      </c>
      <c r="AK6" s="13" t="s">
        <v>48</v>
      </c>
      <c r="AL6" s="13" t="s">
        <v>49</v>
      </c>
      <c r="AM6" s="13" t="s">
        <v>50</v>
      </c>
      <c r="AN6" s="13" t="s">
        <v>51</v>
      </c>
      <c r="AO6" s="13" t="s">
        <v>52</v>
      </c>
      <c r="AP6" s="13" t="s">
        <v>53</v>
      </c>
      <c r="AQ6" s="13" t="s">
        <v>54</v>
      </c>
      <c r="AR6" s="13" t="s">
        <v>55</v>
      </c>
      <c r="AS6" s="13" t="s">
        <v>56</v>
      </c>
      <c r="AT6" s="13" t="s">
        <v>57</v>
      </c>
      <c r="AU6" s="13" t="s">
        <v>58</v>
      </c>
      <c r="AV6" s="13" t="s">
        <v>59</v>
      </c>
      <c r="AW6" s="13" t="s">
        <v>60</v>
      </c>
      <c r="AX6" s="13" t="s">
        <v>61</v>
      </c>
    </row>
    <row r="7" ht="30" customHeight="1">
      <c r="B7" s="11" t="s">
        <v>23</v>
      </c>
      <c r="C7" s="11" t="n">
        <v>2053</v>
      </c>
      <c r="D7" s="11" t="n">
        <v>282</v>
      </c>
      <c r="E7" s="11" t="n">
        <v>347</v>
      </c>
      <c r="F7" s="11" t="n">
        <v>347</v>
      </c>
      <c r="G7" s="11" t="n">
        <v>347</v>
      </c>
      <c r="H7" s="11" t="n">
        <v>295</v>
      </c>
      <c r="I7" s="11" t="n">
        <v>435</v>
      </c>
      <c r="J7" s="11"/>
      <c r="K7" s="11" t="n">
        <v>1018</v>
      </c>
      <c r="L7" s="11" t="n">
        <v>1034</v>
      </c>
      <c r="M7" s="11"/>
      <c r="N7" s="11" t="n">
        <v>284</v>
      </c>
      <c r="O7" s="11" t="n">
        <v>278</v>
      </c>
      <c r="P7" s="11" t="n">
        <v>169</v>
      </c>
      <c r="Q7" s="11" t="n">
        <v>188</v>
      </c>
      <c r="R7" s="11" t="n">
        <v>160</v>
      </c>
      <c r="S7" s="11" t="n">
        <v>187</v>
      </c>
      <c r="T7" s="11" t="n">
        <v>166</v>
      </c>
      <c r="U7" s="11" t="n">
        <v>87</v>
      </c>
      <c r="V7" s="11" t="n">
        <v>211</v>
      </c>
      <c r="W7" s="11" t="n">
        <v>174</v>
      </c>
      <c r="X7" s="11" t="n">
        <v>98</v>
      </c>
      <c r="Y7" s="11" t="n">
        <v>51</v>
      </c>
      <c r="Z7" s="11"/>
      <c r="AA7" s="11" t="n">
        <v>570</v>
      </c>
      <c r="AB7" s="11" t="n">
        <v>547</v>
      </c>
      <c r="AC7" s="11" t="n">
        <v>406</v>
      </c>
      <c r="AD7" s="11" t="n">
        <v>517</v>
      </c>
      <c r="AE7" s="11"/>
      <c r="AF7" s="11" t="n">
        <v>148</v>
      </c>
      <c r="AG7" s="11" t="n">
        <v>872</v>
      </c>
      <c r="AH7" s="11" t="n">
        <v>132</v>
      </c>
      <c r="AI7" s="11" t="n">
        <v>108</v>
      </c>
      <c r="AJ7" s="11" t="n">
        <v>65</v>
      </c>
      <c r="AK7" s="11" t="n">
        <v>65</v>
      </c>
      <c r="AL7" s="11" t="n">
        <v>139</v>
      </c>
      <c r="AM7" s="11" t="n">
        <v>2</v>
      </c>
      <c r="AN7" s="11" t="n">
        <v>139</v>
      </c>
      <c r="AO7" s="11" t="n">
        <v>159</v>
      </c>
      <c r="AP7" s="11" t="n">
        <v>39</v>
      </c>
      <c r="AQ7" s="11" t="n">
        <v>148</v>
      </c>
      <c r="AR7" s="11" t="n">
        <v>10</v>
      </c>
      <c r="AS7" s="11" t="n">
        <v>10</v>
      </c>
      <c r="AT7" s="11" t="n">
        <v>3</v>
      </c>
      <c r="AU7" s="11" t="n">
        <v>2</v>
      </c>
      <c r="AV7" s="11" t="n">
        <v>5</v>
      </c>
      <c r="AW7" s="11" t="n">
        <v>3</v>
      </c>
      <c r="AX7" s="11" t="n">
        <v>4</v>
      </c>
    </row>
    <row r="8" ht="30" customHeight="1">
      <c r="B8" s="12" t="s">
        <v>24</v>
      </c>
      <c r="C8" s="12" t="n">
        <v>2053</v>
      </c>
      <c r="D8" s="12" t="n">
        <v>284</v>
      </c>
      <c r="E8" s="12" t="n">
        <v>350</v>
      </c>
      <c r="F8" s="12" t="n">
        <v>349</v>
      </c>
      <c r="G8" s="12" t="n">
        <v>350</v>
      </c>
      <c r="H8" s="12" t="n">
        <v>289</v>
      </c>
      <c r="I8" s="12" t="n">
        <v>431</v>
      </c>
      <c r="J8" s="12"/>
      <c r="K8" s="12" t="n">
        <v>1013</v>
      </c>
      <c r="L8" s="12" t="n">
        <v>1039</v>
      </c>
      <c r="M8" s="12"/>
      <c r="N8" s="12" t="n">
        <v>287</v>
      </c>
      <c r="O8" s="12" t="n">
        <v>267</v>
      </c>
      <c r="P8" s="12" t="n">
        <v>164</v>
      </c>
      <c r="Q8" s="12" t="n">
        <v>185</v>
      </c>
      <c r="R8" s="12" t="n">
        <v>144</v>
      </c>
      <c r="S8" s="12" t="n">
        <v>185</v>
      </c>
      <c r="T8" s="12" t="n">
        <v>164</v>
      </c>
      <c r="U8" s="12" t="n">
        <v>82</v>
      </c>
      <c r="V8" s="12" t="n">
        <v>226</v>
      </c>
      <c r="W8" s="12" t="n">
        <v>185</v>
      </c>
      <c r="X8" s="12" t="n">
        <v>103</v>
      </c>
      <c r="Y8" s="12" t="n">
        <v>61</v>
      </c>
      <c r="Z8" s="12"/>
      <c r="AA8" s="12" t="n">
        <v>551</v>
      </c>
      <c r="AB8" s="12" t="n">
        <v>530</v>
      </c>
      <c r="AC8" s="12" t="n">
        <v>449</v>
      </c>
      <c r="AD8" s="12" t="n">
        <v>510</v>
      </c>
      <c r="AE8" s="12"/>
      <c r="AF8" s="12" t="n">
        <v>150</v>
      </c>
      <c r="AG8" s="12" t="n">
        <v>866</v>
      </c>
      <c r="AH8" s="12" t="n">
        <v>133</v>
      </c>
      <c r="AI8" s="12" t="n">
        <v>107</v>
      </c>
      <c r="AJ8" s="12" t="n">
        <v>66</v>
      </c>
      <c r="AK8" s="12" t="n">
        <v>64</v>
      </c>
      <c r="AL8" s="12" t="n">
        <v>140</v>
      </c>
      <c r="AM8" s="12" t="n">
        <v>2</v>
      </c>
      <c r="AN8" s="12" t="n">
        <v>140</v>
      </c>
      <c r="AO8" s="12" t="n">
        <v>160</v>
      </c>
      <c r="AP8" s="12" t="n">
        <v>39</v>
      </c>
      <c r="AQ8" s="12" t="n">
        <v>149</v>
      </c>
      <c r="AR8" s="12" t="n">
        <v>10</v>
      </c>
      <c r="AS8" s="12" t="n">
        <v>11</v>
      </c>
      <c r="AT8" s="12" t="n">
        <v>3</v>
      </c>
      <c r="AU8" s="12" t="n">
        <v>2</v>
      </c>
      <c r="AV8" s="12" t="n">
        <v>5</v>
      </c>
      <c r="AW8" s="12" t="n">
        <v>3</v>
      </c>
      <c r="AX8" s="12" t="n">
        <v>3</v>
      </c>
    </row>
    <row r="9">
      <c r="B9" s="20" t="s">
        <v>227</v>
      </c>
      <c r="C9" s="19" t="n">
        <v>0.499286659707833</v>
      </c>
      <c r="D9" s="19" t="n">
        <v>0.25077129878573</v>
      </c>
      <c r="E9" s="19" t="n">
        <v>0.216929608157376</v>
      </c>
      <c r="F9" s="19" t="n">
        <v>0.320797722001103</v>
      </c>
      <c r="G9" s="19" t="n">
        <v>0.466002845069012</v>
      </c>
      <c r="H9" s="19" t="n">
        <v>0.725158352998067</v>
      </c>
      <c r="I9" s="19" t="n">
        <v>0.912700093440441</v>
      </c>
      <c r="J9" s="19"/>
      <c r="K9" s="19" t="n">
        <v>0.469784762952472</v>
      </c>
      <c r="L9" s="19" t="n">
        <v>0.528532548373974</v>
      </c>
      <c r="M9" s="19"/>
      <c r="N9" s="19" t="n">
        <v>0.253864837486439</v>
      </c>
      <c r="O9" s="19" t="n">
        <v>0.624835057661737</v>
      </c>
      <c r="P9" s="19" t="n">
        <v>0.586559819742661</v>
      </c>
      <c r="Q9" s="19" t="n">
        <v>0.597982497111142</v>
      </c>
      <c r="R9" s="19" t="n">
        <v>0.478619087531634</v>
      </c>
      <c r="S9" s="19" t="n">
        <v>0.418823664432747</v>
      </c>
      <c r="T9" s="19" t="n">
        <v>0.507240640040076</v>
      </c>
      <c r="U9" s="19" t="n">
        <v>0.543063257534089</v>
      </c>
      <c r="V9" s="19" t="n">
        <v>0.456338996366365</v>
      </c>
      <c r="W9" s="19" t="n">
        <v>0.607901712155797</v>
      </c>
      <c r="X9" s="19" t="n">
        <v>0.621756745228739</v>
      </c>
      <c r="Y9" s="19" t="n">
        <v>0.406143894683837</v>
      </c>
      <c r="Z9" s="19"/>
      <c r="AA9" s="19" t="n">
        <v>0.462508544791509</v>
      </c>
      <c r="AB9" s="19" t="n">
        <v>0.604696776046871</v>
      </c>
      <c r="AC9" s="19" t="n">
        <v>0.394836748974092</v>
      </c>
      <c r="AD9" s="19" t="n">
        <v>0.518431722095982</v>
      </c>
      <c r="AE9" s="19"/>
      <c r="AF9" s="19" t="n">
        <v>0</v>
      </c>
      <c r="AG9" s="19" t="n">
        <v>1</v>
      </c>
      <c r="AH9" s="19" t="n">
        <v>0</v>
      </c>
      <c r="AI9" s="19" t="n">
        <v>0</v>
      </c>
      <c r="AJ9" s="19" t="n">
        <v>0</v>
      </c>
      <c r="AK9" s="19" t="n">
        <v>0</v>
      </c>
      <c r="AL9" s="19" t="n">
        <v>0</v>
      </c>
      <c r="AM9" s="19" t="n">
        <v>0</v>
      </c>
      <c r="AN9" s="19" t="n">
        <v>0</v>
      </c>
      <c r="AO9" s="19" t="n">
        <v>1</v>
      </c>
      <c r="AP9" s="19" t="n">
        <v>0</v>
      </c>
      <c r="AQ9" s="19" t="n">
        <v>0</v>
      </c>
      <c r="AR9" s="19" t="n">
        <v>0</v>
      </c>
      <c r="AS9" s="19" t="n">
        <v>0</v>
      </c>
      <c r="AT9" s="19" t="n">
        <v>0</v>
      </c>
      <c r="AU9" s="19" t="n">
        <v>0</v>
      </c>
      <c r="AV9" s="19" t="n">
        <v>0</v>
      </c>
      <c r="AW9" s="19" t="n">
        <v>0</v>
      </c>
      <c r="AX9" s="19" t="n">
        <v>0</v>
      </c>
    </row>
    <row r="10">
      <c r="B10" s="20" t="s">
        <v>228</v>
      </c>
      <c r="C10" s="19" t="n">
        <v>0.171860854754577</v>
      </c>
      <c r="D10" s="19" t="n">
        <v>0.28672104567351</v>
      </c>
      <c r="E10" s="19" t="n">
        <v>0.299419935588557</v>
      </c>
      <c r="F10" s="19" t="n">
        <v>0.238532001453826</v>
      </c>
      <c r="G10" s="19" t="n">
        <v>0.176868494969931</v>
      </c>
      <c r="H10" s="19" t="n">
        <v>0.0601487676728907</v>
      </c>
      <c r="I10" s="19" t="n">
        <v>0.00933109975727542</v>
      </c>
      <c r="J10" s="19"/>
      <c r="K10" s="19" t="n">
        <v>0.200626558440944</v>
      </c>
      <c r="L10" s="19" t="n">
        <v>0.143979007521946</v>
      </c>
      <c r="M10" s="19"/>
      <c r="N10" s="19" t="n">
        <v>0.248543618750214</v>
      </c>
      <c r="O10" s="19" t="n">
        <v>0.133546673461505</v>
      </c>
      <c r="P10" s="19" t="n">
        <v>0.137156199818939</v>
      </c>
      <c r="Q10" s="19" t="n">
        <v>0.160734307591237</v>
      </c>
      <c r="R10" s="19" t="n">
        <v>0.204391949389506</v>
      </c>
      <c r="S10" s="19" t="n">
        <v>0.237925955951619</v>
      </c>
      <c r="T10" s="19" t="n">
        <v>0.140081009722535</v>
      </c>
      <c r="U10" s="19" t="n">
        <v>0.0959769253974946</v>
      </c>
      <c r="V10" s="19" t="n">
        <v>0.169150237163807</v>
      </c>
      <c r="W10" s="19" t="n">
        <v>0.108033303326956</v>
      </c>
      <c r="X10" s="19" t="n">
        <v>0.149119750167743</v>
      </c>
      <c r="Y10" s="19" t="n">
        <v>0.258062838948475</v>
      </c>
      <c r="Z10" s="19"/>
      <c r="AA10" s="19" t="n">
        <v>0.172520739251581</v>
      </c>
      <c r="AB10" s="19" t="n">
        <v>0.138932332989173</v>
      </c>
      <c r="AC10" s="19" t="n">
        <v>0.221128005132141</v>
      </c>
      <c r="AD10" s="19" t="n">
        <v>0.162671139499462</v>
      </c>
      <c r="AE10" s="19"/>
      <c r="AF10" s="19" t="n">
        <v>1</v>
      </c>
      <c r="AG10" s="19" t="n">
        <v>0</v>
      </c>
      <c r="AH10" s="19" t="n">
        <v>0</v>
      </c>
      <c r="AI10" s="19" t="n">
        <v>0</v>
      </c>
      <c r="AJ10" s="19" t="n">
        <v>0</v>
      </c>
      <c r="AK10" s="19" t="n">
        <v>0</v>
      </c>
      <c r="AL10" s="19" t="n">
        <v>0</v>
      </c>
      <c r="AM10" s="19" t="n">
        <v>0</v>
      </c>
      <c r="AN10" s="19" t="n">
        <v>1</v>
      </c>
      <c r="AO10" s="19" t="n">
        <v>0</v>
      </c>
      <c r="AP10" s="19" t="n">
        <v>1</v>
      </c>
      <c r="AQ10" s="19" t="n">
        <v>0</v>
      </c>
      <c r="AR10" s="19" t="n">
        <v>1</v>
      </c>
      <c r="AS10" s="19" t="n">
        <v>0</v>
      </c>
      <c r="AT10" s="19" t="n">
        <v>1</v>
      </c>
      <c r="AU10" s="19" t="n">
        <v>1</v>
      </c>
      <c r="AV10" s="19" t="n">
        <v>1</v>
      </c>
      <c r="AW10" s="19" t="n">
        <v>1</v>
      </c>
      <c r="AX10" s="19" t="n">
        <v>0</v>
      </c>
    </row>
    <row r="11">
      <c r="B11" s="20" t="s">
        <v>229</v>
      </c>
      <c r="C11" s="19" t="n">
        <v>0.165869117839289</v>
      </c>
      <c r="D11" s="19" t="n">
        <v>0.302491342780843</v>
      </c>
      <c r="E11" s="19" t="n">
        <v>0.281197203009992</v>
      </c>
      <c r="F11" s="19" t="n">
        <v>0.196295040681768</v>
      </c>
      <c r="G11" s="19" t="n">
        <v>0.166811296861323</v>
      </c>
      <c r="H11" s="19" t="n">
        <v>0.0631927025311585</v>
      </c>
      <c r="I11" s="19" t="n">
        <v>0.0255330730015254</v>
      </c>
      <c r="J11" s="19"/>
      <c r="K11" s="19" t="n">
        <v>0.164127244037254</v>
      </c>
      <c r="L11" s="19" t="n">
        <v>0.167727203075425</v>
      </c>
      <c r="M11" s="19"/>
      <c r="N11" s="19" t="n">
        <v>0.235501603342371</v>
      </c>
      <c r="O11" s="19" t="n">
        <v>0.106978122605123</v>
      </c>
      <c r="P11" s="19" t="n">
        <v>0.155551177325033</v>
      </c>
      <c r="Q11" s="19" t="n">
        <v>0.133100702343412</v>
      </c>
      <c r="R11" s="19" t="n">
        <v>0.161014262794925</v>
      </c>
      <c r="S11" s="19" t="n">
        <v>0.189627028532367</v>
      </c>
      <c r="T11" s="19" t="n">
        <v>0.158107953855272</v>
      </c>
      <c r="U11" s="19" t="n">
        <v>0.186033827756977</v>
      </c>
      <c r="V11" s="19" t="n">
        <v>0.24266034086494</v>
      </c>
      <c r="W11" s="19" t="n">
        <v>0.0977014755096654</v>
      </c>
      <c r="X11" s="19" t="n">
        <v>0.130882342375201</v>
      </c>
      <c r="Y11" s="19" t="n">
        <v>0.137567970394778</v>
      </c>
      <c r="Z11" s="19"/>
      <c r="AA11" s="19" t="n">
        <v>0.161704009647502</v>
      </c>
      <c r="AB11" s="19" t="n">
        <v>0.15580900185279</v>
      </c>
      <c r="AC11" s="19" t="n">
        <v>0.194710536493012</v>
      </c>
      <c r="AD11" s="19" t="n">
        <v>0.157581423750233</v>
      </c>
      <c r="AE11" s="19"/>
      <c r="AF11" s="19" t="n">
        <v>0</v>
      </c>
      <c r="AG11" s="19" t="n">
        <v>0</v>
      </c>
      <c r="AH11" s="19" t="n">
        <v>1</v>
      </c>
      <c r="AI11" s="19" t="n">
        <v>0</v>
      </c>
      <c r="AJ11" s="19" t="n">
        <v>0</v>
      </c>
      <c r="AK11" s="19" t="n">
        <v>0</v>
      </c>
      <c r="AL11" s="19" t="n">
        <v>1</v>
      </c>
      <c r="AM11" s="19" t="n">
        <v>1</v>
      </c>
      <c r="AN11" s="19" t="n">
        <v>0</v>
      </c>
      <c r="AO11" s="19" t="n">
        <v>0</v>
      </c>
      <c r="AP11" s="19" t="n">
        <v>1</v>
      </c>
      <c r="AQ11" s="19" t="n">
        <v>0</v>
      </c>
      <c r="AR11" s="19" t="n">
        <v>1</v>
      </c>
      <c r="AS11" s="19" t="n">
        <v>1</v>
      </c>
      <c r="AT11" s="19" t="n">
        <v>1</v>
      </c>
      <c r="AU11" s="19" t="n">
        <v>0</v>
      </c>
      <c r="AV11" s="19" t="n">
        <v>0</v>
      </c>
      <c r="AW11" s="19" t="n">
        <v>0</v>
      </c>
      <c r="AX11" s="19" t="n">
        <v>1</v>
      </c>
    </row>
    <row r="12">
      <c r="B12" s="20" t="s">
        <v>230</v>
      </c>
      <c r="C12" s="19" t="n">
        <v>0.0959141123372202</v>
      </c>
      <c r="D12" s="19" t="n">
        <v>0.144217738847401</v>
      </c>
      <c r="E12" s="19" t="n">
        <v>0.198368464469636</v>
      </c>
      <c r="F12" s="19" t="n">
        <v>0.136853461211161</v>
      </c>
      <c r="G12" s="19" t="n">
        <v>0.078237493938131</v>
      </c>
      <c r="H12" s="19" t="n">
        <v>0.0323854100921075</v>
      </c>
      <c r="I12" s="19" t="n">
        <v>0.00462094919658555</v>
      </c>
      <c r="J12" s="19"/>
      <c r="K12" s="19" t="n">
        <v>0.113957485269769</v>
      </c>
      <c r="L12" s="19" t="n">
        <v>0.0774508175338821</v>
      </c>
      <c r="M12" s="19"/>
      <c r="N12" s="19" t="n">
        <v>0.233917552904008</v>
      </c>
      <c r="O12" s="19" t="n">
        <v>0.066582661168982</v>
      </c>
      <c r="P12" s="19" t="n">
        <v>0.0758879979963142</v>
      </c>
      <c r="Q12" s="19" t="n">
        <v>0.0674457760790116</v>
      </c>
      <c r="R12" s="19" t="n">
        <v>0.086553749649641</v>
      </c>
      <c r="S12" s="19" t="n">
        <v>0.0951070246871278</v>
      </c>
      <c r="T12" s="19" t="n">
        <v>0.0906280753820087</v>
      </c>
      <c r="U12" s="19" t="n">
        <v>0.0614274610790136</v>
      </c>
      <c r="V12" s="19" t="n">
        <v>0.056195091503894</v>
      </c>
      <c r="W12" s="19" t="n">
        <v>0.0635069441860942</v>
      </c>
      <c r="X12" s="19" t="n">
        <v>0.0522149628509699</v>
      </c>
      <c r="Y12" s="19" t="n">
        <v>0.119482485773942</v>
      </c>
      <c r="Z12" s="19"/>
      <c r="AA12" s="19" t="n">
        <v>0.141097609608004</v>
      </c>
      <c r="AB12" s="19" t="n">
        <v>0.0574020533069613</v>
      </c>
      <c r="AC12" s="19" t="n">
        <v>0.120616010652052</v>
      </c>
      <c r="AD12" s="19" t="n">
        <v>0.0678180641153768</v>
      </c>
      <c r="AE12" s="19"/>
      <c r="AF12" s="19" t="n">
        <v>0</v>
      </c>
      <c r="AG12" s="19" t="n">
        <v>0</v>
      </c>
      <c r="AH12" s="19" t="n">
        <v>0</v>
      </c>
      <c r="AI12" s="19" t="n">
        <v>1</v>
      </c>
      <c r="AJ12" s="19" t="n">
        <v>0</v>
      </c>
      <c r="AK12" s="19" t="n">
        <v>1</v>
      </c>
      <c r="AL12" s="19" t="n">
        <v>0</v>
      </c>
      <c r="AM12" s="19" t="n">
        <v>0</v>
      </c>
      <c r="AN12" s="19" t="n">
        <v>0</v>
      </c>
      <c r="AO12" s="19" t="n">
        <v>0</v>
      </c>
      <c r="AP12" s="19" t="n">
        <v>0</v>
      </c>
      <c r="AQ12" s="19" t="n">
        <v>0</v>
      </c>
      <c r="AR12" s="19" t="n">
        <v>0</v>
      </c>
      <c r="AS12" s="19" t="n">
        <v>1</v>
      </c>
      <c r="AT12" s="19" t="n">
        <v>1</v>
      </c>
      <c r="AU12" s="19" t="n">
        <v>0</v>
      </c>
      <c r="AV12" s="19" t="n">
        <v>1</v>
      </c>
      <c r="AW12" s="19" t="n">
        <v>1</v>
      </c>
      <c r="AX12" s="19" t="n">
        <v>1</v>
      </c>
    </row>
    <row r="13">
      <c r="B13" s="20" t="s">
        <v>77</v>
      </c>
      <c r="C13" s="21" t="n">
        <v>0.106570544954205</v>
      </c>
      <c r="D13" s="21" t="n">
        <v>0.111349147639439</v>
      </c>
      <c r="E13" s="21" t="n">
        <v>0.101852485169978</v>
      </c>
      <c r="F13" s="21" t="n">
        <v>0.138407422882887</v>
      </c>
      <c r="G13" s="21" t="n">
        <v>0.135031297941535</v>
      </c>
      <c r="H13" s="21" t="n">
        <v>0.122273901085405</v>
      </c>
      <c r="I13" s="21" t="n">
        <v>0.0478147846041724</v>
      </c>
      <c r="J13" s="21"/>
      <c r="K13" s="21" t="n">
        <v>0.0949295667861548</v>
      </c>
      <c r="L13" s="21" t="n">
        <v>0.118023423662634</v>
      </c>
      <c r="M13" s="21"/>
      <c r="N13" s="21" t="n">
        <v>0.104991167107609</v>
      </c>
      <c r="O13" s="21" t="n">
        <v>0.0816554412138879</v>
      </c>
      <c r="P13" s="21" t="n">
        <v>0.0801651814468957</v>
      </c>
      <c r="Q13" s="21" t="n">
        <v>0.0814649037323422</v>
      </c>
      <c r="R13" s="21" t="n">
        <v>0.105618320512661</v>
      </c>
      <c r="S13" s="21" t="n">
        <v>0.121853161310762</v>
      </c>
      <c r="T13" s="21" t="n">
        <v>0.121386397643329</v>
      </c>
      <c r="U13" s="21" t="n">
        <v>0.126027701814168</v>
      </c>
      <c r="V13" s="21" t="n">
        <v>0.123873025261663</v>
      </c>
      <c r="W13" s="21" t="n">
        <v>0.132735357977656</v>
      </c>
      <c r="X13" s="21" t="n">
        <v>0.105144380734261</v>
      </c>
      <c r="Y13" s="21" t="n">
        <v>0.119036011208436</v>
      </c>
      <c r="Z13" s="21"/>
      <c r="AA13" s="21" t="n">
        <v>0.106063845935926</v>
      </c>
      <c r="AB13" s="21" t="n">
        <v>0.0760839748131166</v>
      </c>
      <c r="AC13" s="21" t="n">
        <v>0.118080129914009</v>
      </c>
      <c r="AD13" s="21" t="n">
        <v>0.127404659241922</v>
      </c>
      <c r="AE13" s="21"/>
      <c r="AF13" s="21" t="n">
        <v>0</v>
      </c>
      <c r="AG13" s="21" t="n">
        <v>0</v>
      </c>
      <c r="AH13" s="21" t="n">
        <v>0</v>
      </c>
      <c r="AI13" s="21" t="n">
        <v>0</v>
      </c>
      <c r="AJ13" s="21" t="n">
        <v>1</v>
      </c>
      <c r="AK13" s="21" t="n">
        <v>0</v>
      </c>
      <c r="AL13" s="21" t="n">
        <v>0</v>
      </c>
      <c r="AM13" s="21" t="n">
        <v>1</v>
      </c>
      <c r="AN13" s="21" t="n">
        <v>0</v>
      </c>
      <c r="AO13" s="21" t="n">
        <v>0</v>
      </c>
      <c r="AP13" s="21" t="n">
        <v>0</v>
      </c>
      <c r="AQ13" s="21" t="n">
        <v>1</v>
      </c>
      <c r="AR13" s="21" t="n">
        <v>0</v>
      </c>
      <c r="AS13" s="21" t="n">
        <v>0</v>
      </c>
      <c r="AT13" s="21" t="n">
        <v>0</v>
      </c>
      <c r="AU13" s="21" t="n">
        <v>1</v>
      </c>
      <c r="AV13" s="21" t="n">
        <v>0</v>
      </c>
      <c r="AW13" s="21" t="n">
        <v>0</v>
      </c>
      <c r="AX13" s="21" t="n">
        <v>0</v>
      </c>
    </row>
    <row r="14">
      <c r="B14" s="18"/>
    </row>
    <row r="15">
      <c r="B15" t="s">
        <v>80</v>
      </c>
    </row>
    <row r="16">
      <c r="B16" t="s">
        <v>81</v>
      </c>
    </row>
    <row r="18">
      <c r="B18" s="9" t="str">
        <f>=HYPERLINK("#'Contents'!A1", "Return to Contents")</f>
      </c>
    </row>
  </sheetData>
  <mergeCells count="6">
    <mergeCell ref="D5:I5"/>
    <mergeCell ref="K5:L5"/>
    <mergeCell ref="N5:Y5"/>
    <mergeCell ref="AA5:AD5"/>
    <mergeCell ref="AF5:AX5"/>
    <mergeCell ref="D2:AU2"/>
  </mergeCells>
  <pageMargins left="0.7" right="0.7" top="0.75" bottom="0.75" header="0.3" footer="0.3"/>
  <pageSetup paperSize="9" orientation="portrait" horizontalDpi="300" verticalDpi="300" r:id="rId2"/>
  <drawing r:id="rId1"/>
</worksheet>
</file>

<file path=xl/worksheets/sheet5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20.71" hidden="0" customWidth="1"/>
    <col min="4" max="4" width="20.71" hidden="0" customWidth="1"/>
    <col min="5" max="5" width="20.71" hidden="0" customWidth="1"/>
    <col min="6" max="6" width="20.71" hidden="0" customWidth="1"/>
    <col min="7" max="7" width="20.71" hidden="0" customWidth="1"/>
    <col min="8" max="8" width="20.71" hidden="0" customWidth="1"/>
    <col min="9" max="9" width="20.71" hidden="0" customWidth="1"/>
    <col min="10" max="10" width="20.71" hidden="0" customWidth="1"/>
  </cols>
  <sheetData>
    <row r="2" ht="40" customHeight="1">
      <c r="D2" s="16" t="s">
        <v>243</v>
      </c>
    </row>
    <row r="6" ht="50" customHeight="1">
      <c r="B6" s="22" t="s">
        <v>15</v>
      </c>
      <c r="C6" s="22" t="s">
        <v>231</v>
      </c>
      <c r="D6" s="22" t="s">
        <v>232</v>
      </c>
      <c r="E6" s="22" t="s">
        <v>233</v>
      </c>
      <c r="F6" s="22" t="s">
        <v>234</v>
      </c>
      <c r="G6" s="22" t="s">
        <v>235</v>
      </c>
      <c r="H6" s="22" t="s">
        <v>236</v>
      </c>
      <c r="I6" s="22" t="s">
        <v>237</v>
      </c>
    </row>
    <row r="7">
      <c r="B7" s="20" t="s">
        <v>238</v>
      </c>
      <c r="C7" s="19" t="n">
        <v>0.0654535804278913</v>
      </c>
      <c r="D7" s="19" t="n">
        <v>0.0537513930193911</v>
      </c>
      <c r="E7" s="19" t="n">
        <v>0.0353909998333809</v>
      </c>
      <c r="F7" s="19" t="n">
        <v>0.055728094008092</v>
      </c>
      <c r="G7" s="19" t="n">
        <v>0.29496986825987</v>
      </c>
      <c r="H7" s="19" t="n">
        <v>0.462649706737722</v>
      </c>
      <c r="I7" s="19" t="n">
        <v>0.269038285402446</v>
      </c>
    </row>
    <row r="8">
      <c r="B8" s="20" t="s">
        <v>239</v>
      </c>
      <c r="C8" s="19" t="n">
        <v>0.66625881812117</v>
      </c>
      <c r="D8" s="19" t="n">
        <v>0.547464948881187</v>
      </c>
      <c r="E8" s="19" t="n">
        <v>0.36038581434794</v>
      </c>
      <c r="F8" s="19" t="n">
        <v>0.504351182232562</v>
      </c>
      <c r="G8" s="19" t="n">
        <v>0.447716454100915</v>
      </c>
      <c r="H8" s="19" t="n">
        <v>0.314885099565709</v>
      </c>
      <c r="I8" s="19" t="n">
        <v>0.441760822678876</v>
      </c>
    </row>
    <row r="9">
      <c r="B9" s="20" t="s">
        <v>240</v>
      </c>
      <c r="C9" s="19" t="n">
        <v>0.0972236150876247</v>
      </c>
      <c r="D9" s="19" t="n">
        <v>0.142386613114208</v>
      </c>
      <c r="E9" s="19" t="n">
        <v>0.107910694778765</v>
      </c>
      <c r="F9" s="19" t="n">
        <v>0.106717027642368</v>
      </c>
      <c r="G9" s="19" t="n">
        <v>0.0990990668856573</v>
      </c>
      <c r="H9" s="19" t="n">
        <v>0.0925582468563484</v>
      </c>
      <c r="I9" s="19" t="n">
        <v>0.0980846260817763</v>
      </c>
    </row>
    <row r="10">
      <c r="B10" s="20" t="s">
        <v>241</v>
      </c>
      <c r="C10" s="19" t="n">
        <v>0.133905674060005</v>
      </c>
      <c r="D10" s="19" t="n">
        <v>0.22648230243099</v>
      </c>
      <c r="E10" s="19" t="n">
        <v>0.471682514474483</v>
      </c>
      <c r="F10" s="19" t="n">
        <v>0.301861153629399</v>
      </c>
      <c r="G10" s="19" t="n">
        <v>0.104947445771308</v>
      </c>
      <c r="H10" s="19" t="n">
        <v>0.071600881077759</v>
      </c>
      <c r="I10" s="19" t="n">
        <v>0.141568745248163</v>
      </c>
    </row>
    <row r="11">
      <c r="B11" s="20" t="s">
        <v>242</v>
      </c>
      <c r="C11" s="19" t="n">
        <v>0.0371583123033096</v>
      </c>
      <c r="D11" s="19" t="n">
        <v>0.0299147425542245</v>
      </c>
      <c r="E11" s="19" t="n">
        <v>0.0246299765654312</v>
      </c>
      <c r="F11" s="19" t="n">
        <v>0.0313425424875794</v>
      </c>
      <c r="G11" s="19" t="n">
        <v>0.053267164982249</v>
      </c>
      <c r="H11" s="19" t="n">
        <v>0.0583060657624618</v>
      </c>
      <c r="I11" s="19" t="n">
        <v>0.0495475205887384</v>
      </c>
    </row>
    <row r="12">
      <c r="B12" s="18"/>
      <c r="C12" s="18"/>
      <c r="D12" s="18"/>
      <c r="E12" s="18"/>
      <c r="F12" s="18"/>
      <c r="G12" s="18"/>
      <c r="H12" s="18"/>
      <c r="I12" s="18"/>
    </row>
    <row r="13">
      <c r="B13" t="s">
        <v>80</v>
      </c>
    </row>
    <row r="14">
      <c r="B14" t="s">
        <v>81</v>
      </c>
    </row>
    <row r="18">
      <c r="B18" s="9" t="str">
        <f>=HYPERLINK("#'Contents'!A1", "Return to Contents")</f>
      </c>
    </row>
  </sheetData>
  <mergeCells count="1">
    <mergeCell ref="D2:J2"/>
  </mergeCells>
  <pageMargins left="0.7" right="0.7" top="0.75" bottom="0.75" header="0.3" footer="0.3"/>
  <pageSetup paperSize="9" orientation="portrait" horizontalDpi="300" verticalDpi="300" r:id="rId2"/>
  <drawing r:id="rId1"/>
</worksheet>
</file>

<file path=xl/worksheets/sheet5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10.71" hidden="0" customWidth="1"/>
    <col min="8" max="8" width="10.71" hidden="0" customWidth="1"/>
    <col min="9" max="9" width="10.71" hidden="0" customWidth="1"/>
    <col min="10" max="10" width="2.2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10.71" hidden="0" customWidth="1"/>
    <col min="19" max="19" width="10.71" hidden="0" customWidth="1"/>
    <col min="20" max="20" width="10.71" hidden="0" customWidth="1"/>
    <col min="21" max="21" width="10.71" hidden="0" customWidth="1"/>
    <col min="22" max="22" width="10.71" hidden="0" customWidth="1"/>
    <col min="23" max="23" width="10.71" hidden="0" customWidth="1"/>
    <col min="24" max="24" width="10.71" hidden="0" customWidth="1"/>
    <col min="25" max="25" width="10.71" hidden="0" customWidth="1"/>
    <col min="26" max="26" width="2.2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10.71" hidden="0" customWidth="1"/>
    <col min="34" max="34" width="10.71" hidden="0" customWidth="1"/>
    <col min="35" max="35" width="10.7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10.71" hidden="0" customWidth="1"/>
    <col min="44" max="44" width="10.71" hidden="0" customWidth="1"/>
    <col min="45" max="45" width="10.71" hidden="0" customWidth="1"/>
    <col min="46" max="46" width="10.71" hidden="0" customWidth="1"/>
    <col min="47" max="47" width="10.71" hidden="0" customWidth="1"/>
    <col min="48" max="48" width="10.71" hidden="0" customWidth="1"/>
    <col min="49" max="49" width="10.71" hidden="0" customWidth="1"/>
    <col min="50" max="50" width="10.71" hidden="0" customWidth="1"/>
    <col min="51" max="51" width="2.21" hidden="0" customWidth="1"/>
  </cols>
  <sheetData>
    <row r="2" ht="40" customHeight="1">
      <c r="D2" s="16" t="s">
        <v>244</v>
      </c>
    </row>
    <row r="5" ht="30" customHeight="1">
      <c r="B5" s="17"/>
      <c r="C5" s="17"/>
      <c r="D5" s="17" t="s">
        <v>62</v>
      </c>
      <c r="E5" s="17"/>
      <c r="F5" s="17"/>
      <c r="G5" s="17"/>
      <c r="H5" s="17"/>
      <c r="I5" s="17"/>
      <c r="J5" s="17"/>
      <c r="K5" s="17" t="s">
        <v>63</v>
      </c>
      <c r="L5" s="17"/>
      <c r="M5" s="17"/>
      <c r="N5" s="17" t="s">
        <v>64</v>
      </c>
      <c r="O5" s="17"/>
      <c r="P5" s="17"/>
      <c r="Q5" s="17"/>
      <c r="R5" s="17"/>
      <c r="S5" s="17"/>
      <c r="T5" s="17"/>
      <c r="U5" s="17"/>
      <c r="V5" s="17"/>
      <c r="W5" s="17"/>
      <c r="X5" s="17"/>
      <c r="Y5" s="17"/>
      <c r="Z5" s="17"/>
      <c r="AA5" s="17" t="s">
        <v>65</v>
      </c>
      <c r="AB5" s="17"/>
      <c r="AC5" s="17"/>
      <c r="AD5" s="17"/>
      <c r="AE5" s="17"/>
      <c r="AF5" s="17" t="s">
        <v>66</v>
      </c>
      <c r="AG5" s="17"/>
      <c r="AH5" s="17"/>
      <c r="AI5" s="17"/>
      <c r="AJ5" s="17"/>
      <c r="AK5" s="17"/>
      <c r="AL5" s="17"/>
      <c r="AM5" s="17"/>
      <c r="AN5" s="17"/>
      <c r="AO5" s="17"/>
      <c r="AP5" s="17"/>
      <c r="AQ5" s="17"/>
      <c r="AR5" s="17"/>
      <c r="AS5" s="17"/>
      <c r="AT5" s="17"/>
      <c r="AU5" s="17"/>
      <c r="AV5" s="17"/>
      <c r="AW5" s="17"/>
      <c r="AX5" s="17"/>
    </row>
    <row r="6">
      <c r="B6" t="s">
        <v>15</v>
      </c>
      <c r="C6" s="10" t="s">
        <v>16</v>
      </c>
      <c r="D6" s="13" t="s">
        <v>17</v>
      </c>
      <c r="E6" s="13" t="s">
        <v>18</v>
      </c>
      <c r="F6" s="13" t="s">
        <v>19</v>
      </c>
      <c r="G6" s="13" t="s">
        <v>20</v>
      </c>
      <c r="H6" s="13" t="s">
        <v>21</v>
      </c>
      <c r="I6" s="13" t="s">
        <v>22</v>
      </c>
      <c r="K6" s="13" t="s">
        <v>25</v>
      </c>
      <c r="L6" s="13" t="s">
        <v>26</v>
      </c>
      <c r="N6" s="13" t="s">
        <v>27</v>
      </c>
      <c r="O6" s="13" t="s">
        <v>28</v>
      </c>
      <c r="P6" s="13" t="s">
        <v>29</v>
      </c>
      <c r="Q6" s="13" t="s">
        <v>30</v>
      </c>
      <c r="R6" s="13" t="s">
        <v>31</v>
      </c>
      <c r="S6" s="13" t="s">
        <v>32</v>
      </c>
      <c r="T6" s="13" t="s">
        <v>33</v>
      </c>
      <c r="U6" s="13" t="s">
        <v>34</v>
      </c>
      <c r="V6" s="13" t="s">
        <v>35</v>
      </c>
      <c r="W6" s="13" t="s">
        <v>36</v>
      </c>
      <c r="X6" s="13" t="s">
        <v>37</v>
      </c>
      <c r="Y6" s="13" t="s">
        <v>38</v>
      </c>
      <c r="AA6" s="13" t="s">
        <v>39</v>
      </c>
      <c r="AB6" s="13" t="s">
        <v>40</v>
      </c>
      <c r="AC6" s="13" t="s">
        <v>41</v>
      </c>
      <c r="AD6" s="13" t="s">
        <v>42</v>
      </c>
      <c r="AF6" s="13" t="s">
        <v>43</v>
      </c>
      <c r="AG6" s="13" t="s">
        <v>44</v>
      </c>
      <c r="AH6" s="13" t="s">
        <v>45</v>
      </c>
      <c r="AI6" s="13" t="s">
        <v>46</v>
      </c>
      <c r="AJ6" s="13" t="s">
        <v>47</v>
      </c>
      <c r="AK6" s="13" t="s">
        <v>48</v>
      </c>
      <c r="AL6" s="13" t="s">
        <v>49</v>
      </c>
      <c r="AM6" s="13" t="s">
        <v>50</v>
      </c>
      <c r="AN6" s="13" t="s">
        <v>51</v>
      </c>
      <c r="AO6" s="13" t="s">
        <v>52</v>
      </c>
      <c r="AP6" s="13" t="s">
        <v>53</v>
      </c>
      <c r="AQ6" s="13" t="s">
        <v>54</v>
      </c>
      <c r="AR6" s="13" t="s">
        <v>55</v>
      </c>
      <c r="AS6" s="13" t="s">
        <v>56</v>
      </c>
      <c r="AT6" s="13" t="s">
        <v>57</v>
      </c>
      <c r="AU6" s="13" t="s">
        <v>58</v>
      </c>
      <c r="AV6" s="13" t="s">
        <v>59</v>
      </c>
      <c r="AW6" s="13" t="s">
        <v>60</v>
      </c>
      <c r="AX6" s="13" t="s">
        <v>61</v>
      </c>
    </row>
    <row r="7" ht="30" customHeight="1">
      <c r="B7" s="11" t="s">
        <v>23</v>
      </c>
      <c r="C7" s="11" t="n">
        <v>2053</v>
      </c>
      <c r="D7" s="11" t="n">
        <v>282</v>
      </c>
      <c r="E7" s="11" t="n">
        <v>347</v>
      </c>
      <c r="F7" s="11" t="n">
        <v>347</v>
      </c>
      <c r="G7" s="11" t="n">
        <v>347</v>
      </c>
      <c r="H7" s="11" t="n">
        <v>295</v>
      </c>
      <c r="I7" s="11" t="n">
        <v>435</v>
      </c>
      <c r="J7" s="11"/>
      <c r="K7" s="11" t="n">
        <v>1018</v>
      </c>
      <c r="L7" s="11" t="n">
        <v>1034</v>
      </c>
      <c r="M7" s="11"/>
      <c r="N7" s="11" t="n">
        <v>284</v>
      </c>
      <c r="O7" s="11" t="n">
        <v>278</v>
      </c>
      <c r="P7" s="11" t="n">
        <v>169</v>
      </c>
      <c r="Q7" s="11" t="n">
        <v>188</v>
      </c>
      <c r="R7" s="11" t="n">
        <v>160</v>
      </c>
      <c r="S7" s="11" t="n">
        <v>187</v>
      </c>
      <c r="T7" s="11" t="n">
        <v>166</v>
      </c>
      <c r="U7" s="11" t="n">
        <v>87</v>
      </c>
      <c r="V7" s="11" t="n">
        <v>211</v>
      </c>
      <c r="W7" s="11" t="n">
        <v>174</v>
      </c>
      <c r="X7" s="11" t="n">
        <v>98</v>
      </c>
      <c r="Y7" s="11" t="n">
        <v>51</v>
      </c>
      <c r="Z7" s="11"/>
      <c r="AA7" s="11" t="n">
        <v>570</v>
      </c>
      <c r="AB7" s="11" t="n">
        <v>547</v>
      </c>
      <c r="AC7" s="11" t="n">
        <v>406</v>
      </c>
      <c r="AD7" s="11" t="n">
        <v>517</v>
      </c>
      <c r="AE7" s="11"/>
      <c r="AF7" s="11" t="n">
        <v>148</v>
      </c>
      <c r="AG7" s="11" t="n">
        <v>872</v>
      </c>
      <c r="AH7" s="11" t="n">
        <v>132</v>
      </c>
      <c r="AI7" s="11" t="n">
        <v>108</v>
      </c>
      <c r="AJ7" s="11" t="n">
        <v>65</v>
      </c>
      <c r="AK7" s="11" t="n">
        <v>65</v>
      </c>
      <c r="AL7" s="11" t="n">
        <v>139</v>
      </c>
      <c r="AM7" s="11" t="n">
        <v>2</v>
      </c>
      <c r="AN7" s="11" t="n">
        <v>139</v>
      </c>
      <c r="AO7" s="11" t="n">
        <v>159</v>
      </c>
      <c r="AP7" s="11" t="n">
        <v>39</v>
      </c>
      <c r="AQ7" s="11" t="n">
        <v>148</v>
      </c>
      <c r="AR7" s="11" t="n">
        <v>10</v>
      </c>
      <c r="AS7" s="11" t="n">
        <v>10</v>
      </c>
      <c r="AT7" s="11" t="n">
        <v>3</v>
      </c>
      <c r="AU7" s="11" t="n">
        <v>2</v>
      </c>
      <c r="AV7" s="11" t="n">
        <v>5</v>
      </c>
      <c r="AW7" s="11" t="n">
        <v>3</v>
      </c>
      <c r="AX7" s="11" t="n">
        <v>4</v>
      </c>
    </row>
    <row r="8" ht="30" customHeight="1">
      <c r="B8" s="12" t="s">
        <v>24</v>
      </c>
      <c r="C8" s="12" t="n">
        <v>2053</v>
      </c>
      <c r="D8" s="12" t="n">
        <v>284</v>
      </c>
      <c r="E8" s="12" t="n">
        <v>350</v>
      </c>
      <c r="F8" s="12" t="n">
        <v>349</v>
      </c>
      <c r="G8" s="12" t="n">
        <v>350</v>
      </c>
      <c r="H8" s="12" t="n">
        <v>289</v>
      </c>
      <c r="I8" s="12" t="n">
        <v>431</v>
      </c>
      <c r="J8" s="12"/>
      <c r="K8" s="12" t="n">
        <v>1013</v>
      </c>
      <c r="L8" s="12" t="n">
        <v>1039</v>
      </c>
      <c r="M8" s="12"/>
      <c r="N8" s="12" t="n">
        <v>287</v>
      </c>
      <c r="O8" s="12" t="n">
        <v>267</v>
      </c>
      <c r="P8" s="12" t="n">
        <v>164</v>
      </c>
      <c r="Q8" s="12" t="n">
        <v>185</v>
      </c>
      <c r="R8" s="12" t="n">
        <v>144</v>
      </c>
      <c r="S8" s="12" t="n">
        <v>185</v>
      </c>
      <c r="T8" s="12" t="n">
        <v>164</v>
      </c>
      <c r="U8" s="12" t="n">
        <v>82</v>
      </c>
      <c r="V8" s="12" t="n">
        <v>226</v>
      </c>
      <c r="W8" s="12" t="n">
        <v>185</v>
      </c>
      <c r="X8" s="12" t="n">
        <v>103</v>
      </c>
      <c r="Y8" s="12" t="n">
        <v>61</v>
      </c>
      <c r="Z8" s="12"/>
      <c r="AA8" s="12" t="n">
        <v>551</v>
      </c>
      <c r="AB8" s="12" t="n">
        <v>530</v>
      </c>
      <c r="AC8" s="12" t="n">
        <v>449</v>
      </c>
      <c r="AD8" s="12" t="n">
        <v>510</v>
      </c>
      <c r="AE8" s="12"/>
      <c r="AF8" s="12" t="n">
        <v>150</v>
      </c>
      <c r="AG8" s="12" t="n">
        <v>866</v>
      </c>
      <c r="AH8" s="12" t="n">
        <v>133</v>
      </c>
      <c r="AI8" s="12" t="n">
        <v>107</v>
      </c>
      <c r="AJ8" s="12" t="n">
        <v>66</v>
      </c>
      <c r="AK8" s="12" t="n">
        <v>64</v>
      </c>
      <c r="AL8" s="12" t="n">
        <v>140</v>
      </c>
      <c r="AM8" s="12" t="n">
        <v>2</v>
      </c>
      <c r="AN8" s="12" t="n">
        <v>140</v>
      </c>
      <c r="AO8" s="12" t="n">
        <v>160</v>
      </c>
      <c r="AP8" s="12" t="n">
        <v>39</v>
      </c>
      <c r="AQ8" s="12" t="n">
        <v>149</v>
      </c>
      <c r="AR8" s="12" t="n">
        <v>10</v>
      </c>
      <c r="AS8" s="12" t="n">
        <v>11</v>
      </c>
      <c r="AT8" s="12" t="n">
        <v>3</v>
      </c>
      <c r="AU8" s="12" t="n">
        <v>2</v>
      </c>
      <c r="AV8" s="12" t="n">
        <v>5</v>
      </c>
      <c r="AW8" s="12" t="n">
        <v>3</v>
      </c>
      <c r="AX8" s="12" t="n">
        <v>3</v>
      </c>
    </row>
    <row r="9">
      <c r="B9" s="20" t="s">
        <v>238</v>
      </c>
      <c r="C9" s="19" t="n">
        <v>0.0654535804278913</v>
      </c>
      <c r="D9" s="19" t="n">
        <v>0.111687998231135</v>
      </c>
      <c r="E9" s="19" t="n">
        <v>0.0702375471518703</v>
      </c>
      <c r="F9" s="19" t="n">
        <v>0.0654825450757288</v>
      </c>
      <c r="G9" s="19" t="n">
        <v>0.0552174431247422</v>
      </c>
      <c r="H9" s="19" t="n">
        <v>0.0642509469026231</v>
      </c>
      <c r="I9" s="19" t="n">
        <v>0.040181028960868</v>
      </c>
      <c r="J9" s="19"/>
      <c r="K9" s="19" t="n">
        <v>0.0477246445561742</v>
      </c>
      <c r="L9" s="19" t="n">
        <v>0.0828027896385472</v>
      </c>
      <c r="M9" s="19"/>
      <c r="N9" s="19" t="n">
        <v>0.0384373005620368</v>
      </c>
      <c r="O9" s="19" t="n">
        <v>0.0751136357996108</v>
      </c>
      <c r="P9" s="19" t="n">
        <v>0.059018034265849</v>
      </c>
      <c r="Q9" s="19" t="n">
        <v>0.0652720670573407</v>
      </c>
      <c r="R9" s="19" t="n">
        <v>0.04300295573412</v>
      </c>
      <c r="S9" s="19" t="n">
        <v>0.11504430838255</v>
      </c>
      <c r="T9" s="19" t="n">
        <v>0.103726011778072</v>
      </c>
      <c r="U9" s="19" t="n">
        <v>0.0662901785232509</v>
      </c>
      <c r="V9" s="19" t="n">
        <v>0.0473884678702124</v>
      </c>
      <c r="W9" s="19" t="n">
        <v>0.0648517694234437</v>
      </c>
      <c r="X9" s="19" t="n">
        <v>0.062272236712574</v>
      </c>
      <c r="Y9" s="19" t="n">
        <v>0.0408193562972205</v>
      </c>
      <c r="Z9" s="19"/>
      <c r="AA9" s="19" t="n">
        <v>0.0327054497491457</v>
      </c>
      <c r="AB9" s="19" t="n">
        <v>0.0631181500788288</v>
      </c>
      <c r="AC9" s="19" t="n">
        <v>0.0772423705718431</v>
      </c>
      <c r="AD9" s="19" t="n">
        <v>0.0906437975527846</v>
      </c>
      <c r="AE9" s="19"/>
      <c r="AF9" s="19" t="n">
        <v>0.0792438773131275</v>
      </c>
      <c r="AG9" s="19" t="n">
        <v>0.0607539812451306</v>
      </c>
      <c r="AH9" s="19" t="n">
        <v>0.0381703609188984</v>
      </c>
      <c r="AI9" s="19" t="n">
        <v>0.0771474499067784</v>
      </c>
      <c r="AJ9" s="19" t="n">
        <v>0.12885217990887</v>
      </c>
      <c r="AK9" s="19" t="n">
        <v>0.0915692952133583</v>
      </c>
      <c r="AL9" s="19" t="n">
        <v>0.0638587415741789</v>
      </c>
      <c r="AM9" s="19" t="n">
        <v>0</v>
      </c>
      <c r="AN9" s="19" t="n">
        <v>0.0200443417803712</v>
      </c>
      <c r="AO9" s="19" t="n">
        <v>0.0934103133298383</v>
      </c>
      <c r="AP9" s="19" t="n">
        <v>0.0791491746585218</v>
      </c>
      <c r="AQ9" s="19" t="n">
        <v>0.0649636281276113</v>
      </c>
      <c r="AR9" s="19" t="n">
        <v>0.0931682180630158</v>
      </c>
      <c r="AS9" s="19" t="n">
        <v>0.172830092434916</v>
      </c>
      <c r="AT9" s="19" t="n">
        <v>0</v>
      </c>
      <c r="AU9" s="19" t="n">
        <v>0</v>
      </c>
      <c r="AV9" s="19" t="n">
        <v>0</v>
      </c>
      <c r="AW9" s="19" t="n">
        <v>0</v>
      </c>
      <c r="AX9" s="19" t="n">
        <v>0</v>
      </c>
    </row>
    <row r="10">
      <c r="B10" s="20" t="s">
        <v>239</v>
      </c>
      <c r="C10" s="19" t="n">
        <v>0.66625881812117</v>
      </c>
      <c r="D10" s="19" t="n">
        <v>0.526905876510693</v>
      </c>
      <c r="E10" s="19" t="n">
        <v>0.398145172271366</v>
      </c>
      <c r="F10" s="19" t="n">
        <v>0.531266776972711</v>
      </c>
      <c r="G10" s="19" t="n">
        <v>0.737752406579908</v>
      </c>
      <c r="H10" s="19" t="n">
        <v>0.826772475427013</v>
      </c>
      <c r="I10" s="19" t="n">
        <v>0.919615892293599</v>
      </c>
      <c r="J10" s="19"/>
      <c r="K10" s="19" t="n">
        <v>0.635147028804007</v>
      </c>
      <c r="L10" s="19" t="n">
        <v>0.697235168887991</v>
      </c>
      <c r="M10" s="19"/>
      <c r="N10" s="19" t="n">
        <v>0.478445470352055</v>
      </c>
      <c r="O10" s="19" t="n">
        <v>0.768848837928083</v>
      </c>
      <c r="P10" s="19" t="n">
        <v>0.683310004855844</v>
      </c>
      <c r="Q10" s="19" t="n">
        <v>0.699370219035687</v>
      </c>
      <c r="R10" s="19" t="n">
        <v>0.719874686219796</v>
      </c>
      <c r="S10" s="19" t="n">
        <v>0.595287926336678</v>
      </c>
      <c r="T10" s="19" t="n">
        <v>0.607276462279793</v>
      </c>
      <c r="U10" s="19" t="n">
        <v>0.68696295421115</v>
      </c>
      <c r="V10" s="19" t="n">
        <v>0.717117815590296</v>
      </c>
      <c r="W10" s="19" t="n">
        <v>0.73581062939897</v>
      </c>
      <c r="X10" s="19" t="n">
        <v>0.764386494980413</v>
      </c>
      <c r="Y10" s="19" t="n">
        <v>0.609094965422199</v>
      </c>
      <c r="Z10" s="19"/>
      <c r="AA10" s="19" t="n">
        <v>0.640329959078116</v>
      </c>
      <c r="AB10" s="19" t="n">
        <v>0.729127274278833</v>
      </c>
      <c r="AC10" s="19" t="n">
        <v>0.627856446454296</v>
      </c>
      <c r="AD10" s="19" t="n">
        <v>0.666035408160973</v>
      </c>
      <c r="AE10" s="19"/>
      <c r="AF10" s="19" t="n">
        <v>0.476553784300128</v>
      </c>
      <c r="AG10" s="19" t="n">
        <v>0.868616049867339</v>
      </c>
      <c r="AH10" s="19" t="n">
        <v>0.74628301437637</v>
      </c>
      <c r="AI10" s="19" t="n">
        <v>0.243624427102155</v>
      </c>
      <c r="AJ10" s="19" t="n">
        <v>0.398229904094223</v>
      </c>
      <c r="AK10" s="19" t="n">
        <v>0.49552086419758</v>
      </c>
      <c r="AL10" s="19" t="n">
        <v>0.480589596913101</v>
      </c>
      <c r="AM10" s="19" t="n">
        <v>0.534445761093102</v>
      </c>
      <c r="AN10" s="19" t="n">
        <v>0.520334063929629</v>
      </c>
      <c r="AO10" s="19" t="n">
        <v>0.582148153004247</v>
      </c>
      <c r="AP10" s="19" t="n">
        <v>0.433158059446552</v>
      </c>
      <c r="AQ10" s="19" t="n">
        <v>0.626971717172467</v>
      </c>
      <c r="AR10" s="19" t="n">
        <v>0.617888762809011</v>
      </c>
      <c r="AS10" s="19" t="n">
        <v>0.513863324964224</v>
      </c>
      <c r="AT10" s="19" t="n">
        <v>0.389102592068026</v>
      </c>
      <c r="AU10" s="19" t="n">
        <v>0</v>
      </c>
      <c r="AV10" s="19" t="n">
        <v>0.21984154809506</v>
      </c>
      <c r="AW10" s="19" t="n">
        <v>0.294727388085214</v>
      </c>
      <c r="AX10" s="19" t="n">
        <v>0.537158236211435</v>
      </c>
    </row>
    <row r="11">
      <c r="B11" s="20" t="s">
        <v>240</v>
      </c>
      <c r="C11" s="19" t="n">
        <v>0.0972236150876247</v>
      </c>
      <c r="D11" s="19" t="n">
        <v>0.135998120483714</v>
      </c>
      <c r="E11" s="19" t="n">
        <v>0.210449218758246</v>
      </c>
      <c r="F11" s="19" t="n">
        <v>0.123938677866599</v>
      </c>
      <c r="G11" s="19" t="n">
        <v>0.0830137691644465</v>
      </c>
      <c r="H11" s="19" t="n">
        <v>0.0310522183024477</v>
      </c>
      <c r="I11" s="19" t="n">
        <v>0.0139407344104947</v>
      </c>
      <c r="J11" s="19"/>
      <c r="K11" s="19" t="n">
        <v>0.106356579447795</v>
      </c>
      <c r="L11" s="19" t="n">
        <v>0.0884123457665436</v>
      </c>
      <c r="M11" s="19"/>
      <c r="N11" s="19" t="n">
        <v>0.150545429600321</v>
      </c>
      <c r="O11" s="19" t="n">
        <v>0.0639569835038313</v>
      </c>
      <c r="P11" s="19" t="n">
        <v>0.090450996388557</v>
      </c>
      <c r="Q11" s="19" t="n">
        <v>0.0912617918011663</v>
      </c>
      <c r="R11" s="19" t="n">
        <v>0.0949404750176772</v>
      </c>
      <c r="S11" s="19" t="n">
        <v>0.107833561490823</v>
      </c>
      <c r="T11" s="19" t="n">
        <v>0.102315720133018</v>
      </c>
      <c r="U11" s="19" t="n">
        <v>0.0974400869676112</v>
      </c>
      <c r="V11" s="19" t="n">
        <v>0.106068733486682</v>
      </c>
      <c r="W11" s="19" t="n">
        <v>0.062707484567244</v>
      </c>
      <c r="X11" s="19" t="n">
        <v>0.0746149083785021</v>
      </c>
      <c r="Y11" s="19" t="n">
        <v>0.0975307297249634</v>
      </c>
      <c r="Z11" s="19"/>
      <c r="AA11" s="19" t="n">
        <v>0.0997910617496151</v>
      </c>
      <c r="AB11" s="19" t="n">
        <v>0.0778685036703902</v>
      </c>
      <c r="AC11" s="19" t="n">
        <v>0.126843595763564</v>
      </c>
      <c r="AD11" s="19" t="n">
        <v>0.0890532583522527</v>
      </c>
      <c r="AE11" s="19"/>
      <c r="AF11" s="19" t="n">
        <v>0.184046718020035</v>
      </c>
      <c r="AG11" s="19" t="n">
        <v>0.0223839595937332</v>
      </c>
      <c r="AH11" s="19" t="n">
        <v>0.0955361638927202</v>
      </c>
      <c r="AI11" s="19" t="n">
        <v>0.270635733187194</v>
      </c>
      <c r="AJ11" s="19" t="n">
        <v>0.21049103872018</v>
      </c>
      <c r="AK11" s="19" t="n">
        <v>0.0769287128609019</v>
      </c>
      <c r="AL11" s="19" t="n">
        <v>0.159904450758394</v>
      </c>
      <c r="AM11" s="19" t="n">
        <v>0</v>
      </c>
      <c r="AN11" s="19" t="n">
        <v>0.187018557674963</v>
      </c>
      <c r="AO11" s="19" t="n">
        <v>0.127270342724219</v>
      </c>
      <c r="AP11" s="19" t="n">
        <v>0.127589821846374</v>
      </c>
      <c r="AQ11" s="19" t="n">
        <v>0.0824372615705727</v>
      </c>
      <c r="AR11" s="19" t="n">
        <v>0.100638579105013</v>
      </c>
      <c r="AS11" s="19" t="n">
        <v>0</v>
      </c>
      <c r="AT11" s="19" t="n">
        <v>0.296096190633258</v>
      </c>
      <c r="AU11" s="19" t="n">
        <v>1</v>
      </c>
      <c r="AV11" s="19" t="n">
        <v>0</v>
      </c>
      <c r="AW11" s="19" t="n">
        <v>0.323798654447605</v>
      </c>
      <c r="AX11" s="19" t="n">
        <v>0.242293032388405</v>
      </c>
    </row>
    <row r="12">
      <c r="B12" s="20" t="s">
        <v>241</v>
      </c>
      <c r="C12" s="19" t="n">
        <v>0.133905674060005</v>
      </c>
      <c r="D12" s="19" t="n">
        <v>0.140256319345253</v>
      </c>
      <c r="E12" s="19" t="n">
        <v>0.269553533142187</v>
      </c>
      <c r="F12" s="19" t="n">
        <v>0.239984127026908</v>
      </c>
      <c r="G12" s="19" t="n">
        <v>0.103887301535961</v>
      </c>
      <c r="H12" s="19" t="n">
        <v>0.0413998270049266</v>
      </c>
      <c r="I12" s="19" t="n">
        <v>0.0199927041152275</v>
      </c>
      <c r="J12" s="19"/>
      <c r="K12" s="19" t="n">
        <v>0.178995170043228</v>
      </c>
      <c r="L12" s="19" t="n">
        <v>0.090071147701421</v>
      </c>
      <c r="M12" s="19"/>
      <c r="N12" s="19" t="n">
        <v>0.28976350037966</v>
      </c>
      <c r="O12" s="19" t="n">
        <v>0.0673341463820379</v>
      </c>
      <c r="P12" s="19" t="n">
        <v>0.125255134944616</v>
      </c>
      <c r="Q12" s="19" t="n">
        <v>0.117951908176044</v>
      </c>
      <c r="R12" s="19" t="n">
        <v>0.11786988488027</v>
      </c>
      <c r="S12" s="19" t="n">
        <v>0.133859375430615</v>
      </c>
      <c r="T12" s="19" t="n">
        <v>0.137693938022928</v>
      </c>
      <c r="U12" s="19" t="n">
        <v>0.0927368619686591</v>
      </c>
      <c r="V12" s="19" t="n">
        <v>0.0979772950043096</v>
      </c>
      <c r="W12" s="19" t="n">
        <v>0.120560607594888</v>
      </c>
      <c r="X12" s="19" t="n">
        <v>0.0387081118713777</v>
      </c>
      <c r="Y12" s="19" t="n">
        <v>0.181052062221971</v>
      </c>
      <c r="Z12" s="19"/>
      <c r="AA12" s="19" t="n">
        <v>0.218764360615623</v>
      </c>
      <c r="AB12" s="19" t="n">
        <v>0.0969190855109257</v>
      </c>
      <c r="AC12" s="19" t="n">
        <v>0.133660621590563</v>
      </c>
      <c r="AD12" s="19" t="n">
        <v>0.0823539623765573</v>
      </c>
      <c r="AE12" s="19"/>
      <c r="AF12" s="19" t="n">
        <v>0.226834574655658</v>
      </c>
      <c r="AG12" s="19" t="n">
        <v>0.0327593821611706</v>
      </c>
      <c r="AH12" s="19" t="n">
        <v>0.0892568229346182</v>
      </c>
      <c r="AI12" s="19" t="n">
        <v>0.370246489995121</v>
      </c>
      <c r="AJ12" s="19" t="n">
        <v>0.144861970325192</v>
      </c>
      <c r="AK12" s="19" t="n">
        <v>0.306405559806707</v>
      </c>
      <c r="AL12" s="19" t="n">
        <v>0.216104834699753</v>
      </c>
      <c r="AM12" s="19" t="n">
        <v>0.465554238906898</v>
      </c>
      <c r="AN12" s="19" t="n">
        <v>0.249858305422188</v>
      </c>
      <c r="AO12" s="19" t="n">
        <v>0.119976994427831</v>
      </c>
      <c r="AP12" s="19" t="n">
        <v>0.308884426548593</v>
      </c>
      <c r="AQ12" s="19" t="n">
        <v>0.155095516885205</v>
      </c>
      <c r="AR12" s="19" t="n">
        <v>0.188304440022961</v>
      </c>
      <c r="AS12" s="19" t="n">
        <v>0.31330658260086</v>
      </c>
      <c r="AT12" s="19" t="n">
        <v>0</v>
      </c>
      <c r="AU12" s="19" t="n">
        <v>0</v>
      </c>
      <c r="AV12" s="19" t="n">
        <v>0.78015845190494</v>
      </c>
      <c r="AW12" s="19" t="n">
        <v>0.381473957467181</v>
      </c>
      <c r="AX12" s="19" t="n">
        <v>0.22054873140016</v>
      </c>
    </row>
    <row r="13">
      <c r="B13" s="20" t="s">
        <v>242</v>
      </c>
      <c r="C13" s="21" t="n">
        <v>0.0371583123033096</v>
      </c>
      <c r="D13" s="21" t="n">
        <v>0.0851516854292053</v>
      </c>
      <c r="E13" s="21" t="n">
        <v>0.0516145286763305</v>
      </c>
      <c r="F13" s="21" t="n">
        <v>0.0393278730580532</v>
      </c>
      <c r="G13" s="21" t="n">
        <v>0.0201290795949418</v>
      </c>
      <c r="H13" s="21" t="n">
        <v>0.0365245323629892</v>
      </c>
      <c r="I13" s="21" t="n">
        <v>0.0062696402198108</v>
      </c>
      <c r="J13" s="21"/>
      <c r="K13" s="21" t="n">
        <v>0.0317765771487957</v>
      </c>
      <c r="L13" s="21" t="n">
        <v>0.0414785480054967</v>
      </c>
      <c r="M13" s="21"/>
      <c r="N13" s="21" t="n">
        <v>0.0428082991059271</v>
      </c>
      <c r="O13" s="21" t="n">
        <v>0.0247463963864366</v>
      </c>
      <c r="P13" s="21" t="n">
        <v>0.0419658295451335</v>
      </c>
      <c r="Q13" s="21" t="n">
        <v>0.0261440139297615</v>
      </c>
      <c r="R13" s="21" t="n">
        <v>0.0243119981481368</v>
      </c>
      <c r="S13" s="21" t="n">
        <v>0.047974828359334</v>
      </c>
      <c r="T13" s="21" t="n">
        <v>0.0489878677861905</v>
      </c>
      <c r="U13" s="21" t="n">
        <v>0.0565699183293286</v>
      </c>
      <c r="V13" s="21" t="n">
        <v>0.0314476880485001</v>
      </c>
      <c r="W13" s="21" t="n">
        <v>0.016069509015455</v>
      </c>
      <c r="X13" s="21" t="n">
        <v>0.0600182480571335</v>
      </c>
      <c r="Y13" s="21" t="n">
        <v>0.0715028863336458</v>
      </c>
      <c r="Z13" s="21"/>
      <c r="AA13" s="21" t="n">
        <v>0.00840916880749955</v>
      </c>
      <c r="AB13" s="21" t="n">
        <v>0.0329669864610218</v>
      </c>
      <c r="AC13" s="21" t="n">
        <v>0.0343969656197343</v>
      </c>
      <c r="AD13" s="21" t="n">
        <v>0.0719135735574327</v>
      </c>
      <c r="AE13" s="21"/>
      <c r="AF13" s="21" t="n">
        <v>0.0333210457110523</v>
      </c>
      <c r="AG13" s="21" t="n">
        <v>0.0154866271326261</v>
      </c>
      <c r="AH13" s="21" t="n">
        <v>0.030753637877393</v>
      </c>
      <c r="AI13" s="21" t="n">
        <v>0.0383458998087518</v>
      </c>
      <c r="AJ13" s="21" t="n">
        <v>0.117564906951534</v>
      </c>
      <c r="AK13" s="21" t="n">
        <v>0.029575567921452</v>
      </c>
      <c r="AL13" s="21" t="n">
        <v>0.0795423760545734</v>
      </c>
      <c r="AM13" s="21" t="n">
        <v>0</v>
      </c>
      <c r="AN13" s="21" t="n">
        <v>0.0227447311928493</v>
      </c>
      <c r="AO13" s="21" t="n">
        <v>0.0771941965138654</v>
      </c>
      <c r="AP13" s="21" t="n">
        <v>0.0512185174999588</v>
      </c>
      <c r="AQ13" s="21" t="n">
        <v>0.0705318762441439</v>
      </c>
      <c r="AR13" s="21" t="n">
        <v>0</v>
      </c>
      <c r="AS13" s="21" t="n">
        <v>0</v>
      </c>
      <c r="AT13" s="21" t="n">
        <v>0.314801217298716</v>
      </c>
      <c r="AU13" s="21" t="n">
        <v>0</v>
      </c>
      <c r="AV13" s="21" t="n">
        <v>0</v>
      </c>
      <c r="AW13" s="21" t="n">
        <v>0</v>
      </c>
      <c r="AX13" s="21" t="n">
        <v>0</v>
      </c>
    </row>
    <row r="14">
      <c r="B14" s="18"/>
    </row>
    <row r="15">
      <c r="B15" t="s">
        <v>80</v>
      </c>
    </row>
    <row r="16">
      <c r="B16" t="s">
        <v>81</v>
      </c>
    </row>
    <row r="18">
      <c r="B18" s="9" t="str">
        <f>=HYPERLINK("#'Contents'!A1", "Return to Contents")</f>
      </c>
    </row>
  </sheetData>
  <mergeCells count="6">
    <mergeCell ref="D5:I5"/>
    <mergeCell ref="K5:L5"/>
    <mergeCell ref="N5:Y5"/>
    <mergeCell ref="AA5:AD5"/>
    <mergeCell ref="AF5:AX5"/>
    <mergeCell ref="D2:AU2"/>
  </mergeCells>
  <pageMargins left="0.7" right="0.7" top="0.75" bottom="0.75" header="0.3" footer="0.3"/>
  <pageSetup paperSize="9" orientation="portrait" horizontalDpi="300" verticalDpi="300" r:id="rId2"/>
  <drawing r:id="rId1"/>
</worksheet>
</file>

<file path=xl/worksheets/sheet5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10.71" hidden="0" customWidth="1"/>
    <col min="8" max="8" width="10.71" hidden="0" customWidth="1"/>
    <col min="9" max="9" width="10.71" hidden="0" customWidth="1"/>
    <col min="10" max="10" width="2.2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10.71" hidden="0" customWidth="1"/>
    <col min="19" max="19" width="10.71" hidden="0" customWidth="1"/>
    <col min="20" max="20" width="10.71" hidden="0" customWidth="1"/>
    <col min="21" max="21" width="10.71" hidden="0" customWidth="1"/>
    <col min="22" max="22" width="10.71" hidden="0" customWidth="1"/>
    <col min="23" max="23" width="10.71" hidden="0" customWidth="1"/>
    <col min="24" max="24" width="10.71" hidden="0" customWidth="1"/>
    <col min="25" max="25" width="10.71" hidden="0" customWidth="1"/>
    <col min="26" max="26" width="2.2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10.71" hidden="0" customWidth="1"/>
    <col min="34" max="34" width="10.71" hidden="0" customWidth="1"/>
    <col min="35" max="35" width="10.7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10.71" hidden="0" customWidth="1"/>
    <col min="44" max="44" width="10.71" hidden="0" customWidth="1"/>
    <col min="45" max="45" width="10.71" hidden="0" customWidth="1"/>
    <col min="46" max="46" width="10.71" hidden="0" customWidth="1"/>
    <col min="47" max="47" width="10.71" hidden="0" customWidth="1"/>
    <col min="48" max="48" width="10.71" hidden="0" customWidth="1"/>
    <col min="49" max="49" width="10.71" hidden="0" customWidth="1"/>
    <col min="50" max="50" width="10.71" hidden="0" customWidth="1"/>
    <col min="51" max="51" width="2.21" hidden="0" customWidth="1"/>
  </cols>
  <sheetData>
    <row r="2" ht="40" customHeight="1">
      <c r="D2" s="16" t="s">
        <v>245</v>
      </c>
    </row>
    <row r="5" ht="30" customHeight="1">
      <c r="B5" s="17"/>
      <c r="C5" s="17"/>
      <c r="D5" s="17" t="s">
        <v>62</v>
      </c>
      <c r="E5" s="17"/>
      <c r="F5" s="17"/>
      <c r="G5" s="17"/>
      <c r="H5" s="17"/>
      <c r="I5" s="17"/>
      <c r="J5" s="17"/>
      <c r="K5" s="17" t="s">
        <v>63</v>
      </c>
      <c r="L5" s="17"/>
      <c r="M5" s="17"/>
      <c r="N5" s="17" t="s">
        <v>64</v>
      </c>
      <c r="O5" s="17"/>
      <c r="P5" s="17"/>
      <c r="Q5" s="17"/>
      <c r="R5" s="17"/>
      <c r="S5" s="17"/>
      <c r="T5" s="17"/>
      <c r="U5" s="17"/>
      <c r="V5" s="17"/>
      <c r="W5" s="17"/>
      <c r="X5" s="17"/>
      <c r="Y5" s="17"/>
      <c r="Z5" s="17"/>
      <c r="AA5" s="17" t="s">
        <v>65</v>
      </c>
      <c r="AB5" s="17"/>
      <c r="AC5" s="17"/>
      <c r="AD5" s="17"/>
      <c r="AE5" s="17"/>
      <c r="AF5" s="17" t="s">
        <v>66</v>
      </c>
      <c r="AG5" s="17"/>
      <c r="AH5" s="17"/>
      <c r="AI5" s="17"/>
      <c r="AJ5" s="17"/>
      <c r="AK5" s="17"/>
      <c r="AL5" s="17"/>
      <c r="AM5" s="17"/>
      <c r="AN5" s="17"/>
      <c r="AO5" s="17"/>
      <c r="AP5" s="17"/>
      <c r="AQ5" s="17"/>
      <c r="AR5" s="17"/>
      <c r="AS5" s="17"/>
      <c r="AT5" s="17"/>
      <c r="AU5" s="17"/>
      <c r="AV5" s="17"/>
      <c r="AW5" s="17"/>
      <c r="AX5" s="17"/>
    </row>
    <row r="6">
      <c r="B6" t="s">
        <v>15</v>
      </c>
      <c r="C6" s="10" t="s">
        <v>16</v>
      </c>
      <c r="D6" s="13" t="s">
        <v>17</v>
      </c>
      <c r="E6" s="13" t="s">
        <v>18</v>
      </c>
      <c r="F6" s="13" t="s">
        <v>19</v>
      </c>
      <c r="G6" s="13" t="s">
        <v>20</v>
      </c>
      <c r="H6" s="13" t="s">
        <v>21</v>
      </c>
      <c r="I6" s="13" t="s">
        <v>22</v>
      </c>
      <c r="K6" s="13" t="s">
        <v>25</v>
      </c>
      <c r="L6" s="13" t="s">
        <v>26</v>
      </c>
      <c r="N6" s="13" t="s">
        <v>27</v>
      </c>
      <c r="O6" s="13" t="s">
        <v>28</v>
      </c>
      <c r="P6" s="13" t="s">
        <v>29</v>
      </c>
      <c r="Q6" s="13" t="s">
        <v>30</v>
      </c>
      <c r="R6" s="13" t="s">
        <v>31</v>
      </c>
      <c r="S6" s="13" t="s">
        <v>32</v>
      </c>
      <c r="T6" s="13" t="s">
        <v>33</v>
      </c>
      <c r="U6" s="13" t="s">
        <v>34</v>
      </c>
      <c r="V6" s="13" t="s">
        <v>35</v>
      </c>
      <c r="W6" s="13" t="s">
        <v>36</v>
      </c>
      <c r="X6" s="13" t="s">
        <v>37</v>
      </c>
      <c r="Y6" s="13" t="s">
        <v>38</v>
      </c>
      <c r="AA6" s="13" t="s">
        <v>39</v>
      </c>
      <c r="AB6" s="13" t="s">
        <v>40</v>
      </c>
      <c r="AC6" s="13" t="s">
        <v>41</v>
      </c>
      <c r="AD6" s="13" t="s">
        <v>42</v>
      </c>
      <c r="AF6" s="13" t="s">
        <v>43</v>
      </c>
      <c r="AG6" s="13" t="s">
        <v>44</v>
      </c>
      <c r="AH6" s="13" t="s">
        <v>45</v>
      </c>
      <c r="AI6" s="13" t="s">
        <v>46</v>
      </c>
      <c r="AJ6" s="13" t="s">
        <v>47</v>
      </c>
      <c r="AK6" s="13" t="s">
        <v>48</v>
      </c>
      <c r="AL6" s="13" t="s">
        <v>49</v>
      </c>
      <c r="AM6" s="13" t="s">
        <v>50</v>
      </c>
      <c r="AN6" s="13" t="s">
        <v>51</v>
      </c>
      <c r="AO6" s="13" t="s">
        <v>52</v>
      </c>
      <c r="AP6" s="13" t="s">
        <v>53</v>
      </c>
      <c r="AQ6" s="13" t="s">
        <v>54</v>
      </c>
      <c r="AR6" s="13" t="s">
        <v>55</v>
      </c>
      <c r="AS6" s="13" t="s">
        <v>56</v>
      </c>
      <c r="AT6" s="13" t="s">
        <v>57</v>
      </c>
      <c r="AU6" s="13" t="s">
        <v>58</v>
      </c>
      <c r="AV6" s="13" t="s">
        <v>59</v>
      </c>
      <c r="AW6" s="13" t="s">
        <v>60</v>
      </c>
      <c r="AX6" s="13" t="s">
        <v>61</v>
      </c>
    </row>
    <row r="7" ht="30" customHeight="1">
      <c r="B7" s="11" t="s">
        <v>23</v>
      </c>
      <c r="C7" s="11" t="n">
        <v>2053</v>
      </c>
      <c r="D7" s="11" t="n">
        <v>282</v>
      </c>
      <c r="E7" s="11" t="n">
        <v>347</v>
      </c>
      <c r="F7" s="11" t="n">
        <v>347</v>
      </c>
      <c r="G7" s="11" t="n">
        <v>347</v>
      </c>
      <c r="H7" s="11" t="n">
        <v>295</v>
      </c>
      <c r="I7" s="11" t="n">
        <v>435</v>
      </c>
      <c r="J7" s="11"/>
      <c r="K7" s="11" t="n">
        <v>1018</v>
      </c>
      <c r="L7" s="11" t="n">
        <v>1034</v>
      </c>
      <c r="M7" s="11"/>
      <c r="N7" s="11" t="n">
        <v>284</v>
      </c>
      <c r="O7" s="11" t="n">
        <v>278</v>
      </c>
      <c r="P7" s="11" t="n">
        <v>169</v>
      </c>
      <c r="Q7" s="11" t="n">
        <v>188</v>
      </c>
      <c r="R7" s="11" t="n">
        <v>160</v>
      </c>
      <c r="S7" s="11" t="n">
        <v>187</v>
      </c>
      <c r="T7" s="11" t="n">
        <v>166</v>
      </c>
      <c r="U7" s="11" t="n">
        <v>87</v>
      </c>
      <c r="V7" s="11" t="n">
        <v>211</v>
      </c>
      <c r="W7" s="11" t="n">
        <v>174</v>
      </c>
      <c r="X7" s="11" t="n">
        <v>98</v>
      </c>
      <c r="Y7" s="11" t="n">
        <v>51</v>
      </c>
      <c r="Z7" s="11"/>
      <c r="AA7" s="11" t="n">
        <v>570</v>
      </c>
      <c r="AB7" s="11" t="n">
        <v>547</v>
      </c>
      <c r="AC7" s="11" t="n">
        <v>406</v>
      </c>
      <c r="AD7" s="11" t="n">
        <v>517</v>
      </c>
      <c r="AE7" s="11"/>
      <c r="AF7" s="11" t="n">
        <v>148</v>
      </c>
      <c r="AG7" s="11" t="n">
        <v>872</v>
      </c>
      <c r="AH7" s="11" t="n">
        <v>132</v>
      </c>
      <c r="AI7" s="11" t="n">
        <v>108</v>
      </c>
      <c r="AJ7" s="11" t="n">
        <v>65</v>
      </c>
      <c r="AK7" s="11" t="n">
        <v>65</v>
      </c>
      <c r="AL7" s="11" t="n">
        <v>139</v>
      </c>
      <c r="AM7" s="11" t="n">
        <v>2</v>
      </c>
      <c r="AN7" s="11" t="n">
        <v>139</v>
      </c>
      <c r="AO7" s="11" t="n">
        <v>159</v>
      </c>
      <c r="AP7" s="11" t="n">
        <v>39</v>
      </c>
      <c r="AQ7" s="11" t="n">
        <v>148</v>
      </c>
      <c r="AR7" s="11" t="n">
        <v>10</v>
      </c>
      <c r="AS7" s="11" t="n">
        <v>10</v>
      </c>
      <c r="AT7" s="11" t="n">
        <v>3</v>
      </c>
      <c r="AU7" s="11" t="n">
        <v>2</v>
      </c>
      <c r="AV7" s="11" t="n">
        <v>5</v>
      </c>
      <c r="AW7" s="11" t="n">
        <v>3</v>
      </c>
      <c r="AX7" s="11" t="n">
        <v>4</v>
      </c>
    </row>
    <row r="8" ht="30" customHeight="1">
      <c r="B8" s="12" t="s">
        <v>24</v>
      </c>
      <c r="C8" s="12" t="n">
        <v>2053</v>
      </c>
      <c r="D8" s="12" t="n">
        <v>284</v>
      </c>
      <c r="E8" s="12" t="n">
        <v>350</v>
      </c>
      <c r="F8" s="12" t="n">
        <v>349</v>
      </c>
      <c r="G8" s="12" t="n">
        <v>350</v>
      </c>
      <c r="H8" s="12" t="n">
        <v>289</v>
      </c>
      <c r="I8" s="12" t="n">
        <v>431</v>
      </c>
      <c r="J8" s="12"/>
      <c r="K8" s="12" t="n">
        <v>1013</v>
      </c>
      <c r="L8" s="12" t="n">
        <v>1039</v>
      </c>
      <c r="M8" s="12"/>
      <c r="N8" s="12" t="n">
        <v>287</v>
      </c>
      <c r="O8" s="12" t="n">
        <v>267</v>
      </c>
      <c r="P8" s="12" t="n">
        <v>164</v>
      </c>
      <c r="Q8" s="12" t="n">
        <v>185</v>
      </c>
      <c r="R8" s="12" t="n">
        <v>144</v>
      </c>
      <c r="S8" s="12" t="n">
        <v>185</v>
      </c>
      <c r="T8" s="12" t="n">
        <v>164</v>
      </c>
      <c r="U8" s="12" t="n">
        <v>82</v>
      </c>
      <c r="V8" s="12" t="n">
        <v>226</v>
      </c>
      <c r="W8" s="12" t="n">
        <v>185</v>
      </c>
      <c r="X8" s="12" t="n">
        <v>103</v>
      </c>
      <c r="Y8" s="12" t="n">
        <v>61</v>
      </c>
      <c r="Z8" s="12"/>
      <c r="AA8" s="12" t="n">
        <v>551</v>
      </c>
      <c r="AB8" s="12" t="n">
        <v>530</v>
      </c>
      <c r="AC8" s="12" t="n">
        <v>449</v>
      </c>
      <c r="AD8" s="12" t="n">
        <v>510</v>
      </c>
      <c r="AE8" s="12"/>
      <c r="AF8" s="12" t="n">
        <v>150</v>
      </c>
      <c r="AG8" s="12" t="n">
        <v>866</v>
      </c>
      <c r="AH8" s="12" t="n">
        <v>133</v>
      </c>
      <c r="AI8" s="12" t="n">
        <v>107</v>
      </c>
      <c r="AJ8" s="12" t="n">
        <v>66</v>
      </c>
      <c r="AK8" s="12" t="n">
        <v>64</v>
      </c>
      <c r="AL8" s="12" t="n">
        <v>140</v>
      </c>
      <c r="AM8" s="12" t="n">
        <v>2</v>
      </c>
      <c r="AN8" s="12" t="n">
        <v>140</v>
      </c>
      <c r="AO8" s="12" t="n">
        <v>160</v>
      </c>
      <c r="AP8" s="12" t="n">
        <v>39</v>
      </c>
      <c r="AQ8" s="12" t="n">
        <v>149</v>
      </c>
      <c r="AR8" s="12" t="n">
        <v>10</v>
      </c>
      <c r="AS8" s="12" t="n">
        <v>11</v>
      </c>
      <c r="AT8" s="12" t="n">
        <v>3</v>
      </c>
      <c r="AU8" s="12" t="n">
        <v>2</v>
      </c>
      <c r="AV8" s="12" t="n">
        <v>5</v>
      </c>
      <c r="AW8" s="12" t="n">
        <v>3</v>
      </c>
      <c r="AX8" s="12" t="n">
        <v>3</v>
      </c>
    </row>
    <row r="9">
      <c r="B9" s="20" t="s">
        <v>238</v>
      </c>
      <c r="C9" s="19" t="n">
        <v>0.0537513930193911</v>
      </c>
      <c r="D9" s="19" t="n">
        <v>0.048924351304012</v>
      </c>
      <c r="E9" s="19" t="n">
        <v>0.0705512871998008</v>
      </c>
      <c r="F9" s="19" t="n">
        <v>0.0588770337458492</v>
      </c>
      <c r="G9" s="19" t="n">
        <v>0.0468280142051259</v>
      </c>
      <c r="H9" s="19" t="n">
        <v>0.0478629902242274</v>
      </c>
      <c r="I9" s="19" t="n">
        <v>0.0487044154398779</v>
      </c>
      <c r="J9" s="19"/>
      <c r="K9" s="19" t="n">
        <v>0.0544083900299477</v>
      </c>
      <c r="L9" s="19" t="n">
        <v>0.0531625594740314</v>
      </c>
      <c r="M9" s="19"/>
      <c r="N9" s="19" t="n">
        <v>0.0509485906945609</v>
      </c>
      <c r="O9" s="19" t="n">
        <v>0.0463758183007785</v>
      </c>
      <c r="P9" s="19" t="n">
        <v>0.0466873787145052</v>
      </c>
      <c r="Q9" s="19" t="n">
        <v>0.0442857230466368</v>
      </c>
      <c r="R9" s="19" t="n">
        <v>0.043674624503275</v>
      </c>
      <c r="S9" s="19" t="n">
        <v>0.0427717811154717</v>
      </c>
      <c r="T9" s="19" t="n">
        <v>0.0904089980639836</v>
      </c>
      <c r="U9" s="19" t="n">
        <v>0.0206027835022624</v>
      </c>
      <c r="V9" s="19" t="n">
        <v>0.0572376058752514</v>
      </c>
      <c r="W9" s="19" t="n">
        <v>0.068235273620913</v>
      </c>
      <c r="X9" s="19" t="n">
        <v>0.0518351182828864</v>
      </c>
      <c r="Y9" s="19" t="n">
        <v>0.0963836974664087</v>
      </c>
      <c r="Z9" s="19"/>
      <c r="AA9" s="19" t="n">
        <v>0.0480886782056381</v>
      </c>
      <c r="AB9" s="19" t="n">
        <v>0.0402582818229761</v>
      </c>
      <c r="AC9" s="19" t="n">
        <v>0.0616546162771674</v>
      </c>
      <c r="AD9" s="19" t="n">
        <v>0.0683037962801529</v>
      </c>
      <c r="AE9" s="19"/>
      <c r="AF9" s="19" t="n">
        <v>0.047618245244893</v>
      </c>
      <c r="AG9" s="19" t="n">
        <v>0.0483410037519788</v>
      </c>
      <c r="AH9" s="19" t="n">
        <v>0.0543771467642314</v>
      </c>
      <c r="AI9" s="19" t="n">
        <v>0.0304073545997563</v>
      </c>
      <c r="AJ9" s="19" t="n">
        <v>0.0976016992367449</v>
      </c>
      <c r="AK9" s="19" t="n">
        <v>0.115643029683505</v>
      </c>
      <c r="AL9" s="19" t="n">
        <v>0.050824975748799</v>
      </c>
      <c r="AM9" s="19" t="n">
        <v>0</v>
      </c>
      <c r="AN9" s="19" t="n">
        <v>0.0304484354720696</v>
      </c>
      <c r="AO9" s="19" t="n">
        <v>0.0544796825449174</v>
      </c>
      <c r="AP9" s="19" t="n">
        <v>0.100299736645663</v>
      </c>
      <c r="AQ9" s="19" t="n">
        <v>0.0667635555204881</v>
      </c>
      <c r="AR9" s="19" t="n">
        <v>0</v>
      </c>
      <c r="AS9" s="19" t="n">
        <v>0.108789265320331</v>
      </c>
      <c r="AT9" s="19" t="n">
        <v>0.314801217298716</v>
      </c>
      <c r="AU9" s="19" t="n">
        <v>0</v>
      </c>
      <c r="AV9" s="19" t="n">
        <v>0</v>
      </c>
      <c r="AW9" s="19" t="n">
        <v>0.323798654447605</v>
      </c>
      <c r="AX9" s="19" t="n">
        <v>0</v>
      </c>
    </row>
    <row r="10">
      <c r="B10" s="20" t="s">
        <v>239</v>
      </c>
      <c r="C10" s="19" t="n">
        <v>0.547464948881187</v>
      </c>
      <c r="D10" s="19" t="n">
        <v>0.439079564816353</v>
      </c>
      <c r="E10" s="19" t="n">
        <v>0.34383077544396</v>
      </c>
      <c r="F10" s="19" t="n">
        <v>0.403488061770964</v>
      </c>
      <c r="G10" s="19" t="n">
        <v>0.549311192246076</v>
      </c>
      <c r="H10" s="19" t="n">
        <v>0.670895512124848</v>
      </c>
      <c r="I10" s="19" t="n">
        <v>0.81673390232801</v>
      </c>
      <c r="J10" s="19"/>
      <c r="K10" s="19" t="n">
        <v>0.563688642409584</v>
      </c>
      <c r="L10" s="19" t="n">
        <v>0.532173557217879</v>
      </c>
      <c r="M10" s="19"/>
      <c r="N10" s="19" t="n">
        <v>0.463555872868199</v>
      </c>
      <c r="O10" s="19" t="n">
        <v>0.6806166992333</v>
      </c>
      <c r="P10" s="19" t="n">
        <v>0.552479214450416</v>
      </c>
      <c r="Q10" s="19" t="n">
        <v>0.594683894853914</v>
      </c>
      <c r="R10" s="19" t="n">
        <v>0.535872588160966</v>
      </c>
      <c r="S10" s="19" t="n">
        <v>0.461403418006946</v>
      </c>
      <c r="T10" s="19" t="n">
        <v>0.507445895180929</v>
      </c>
      <c r="U10" s="19" t="n">
        <v>0.535942062469339</v>
      </c>
      <c r="V10" s="19" t="n">
        <v>0.517742845961159</v>
      </c>
      <c r="W10" s="19" t="n">
        <v>0.610040437639837</v>
      </c>
      <c r="X10" s="19" t="n">
        <v>0.593025739408156</v>
      </c>
      <c r="Y10" s="19" t="n">
        <v>0.457740952658552</v>
      </c>
      <c r="Z10" s="19"/>
      <c r="AA10" s="19" t="n">
        <v>0.580732702836859</v>
      </c>
      <c r="AB10" s="19" t="n">
        <v>0.596752485580322</v>
      </c>
      <c r="AC10" s="19" t="n">
        <v>0.488372689525389</v>
      </c>
      <c r="AD10" s="19" t="n">
        <v>0.512645612850595</v>
      </c>
      <c r="AE10" s="19"/>
      <c r="AF10" s="19" t="n">
        <v>0.423305484993433</v>
      </c>
      <c r="AG10" s="19" t="n">
        <v>0.714622368921347</v>
      </c>
      <c r="AH10" s="19" t="n">
        <v>0.533559319183188</v>
      </c>
      <c r="AI10" s="19" t="n">
        <v>0.390810134355415</v>
      </c>
      <c r="AJ10" s="19" t="n">
        <v>0.439771678033505</v>
      </c>
      <c r="AK10" s="19" t="n">
        <v>0.32274124440554</v>
      </c>
      <c r="AL10" s="19" t="n">
        <v>0.373559058413097</v>
      </c>
      <c r="AM10" s="19" t="n">
        <v>0.534445761093102</v>
      </c>
      <c r="AN10" s="19" t="n">
        <v>0.452597727819338</v>
      </c>
      <c r="AO10" s="19" t="n">
        <v>0.38986079189108</v>
      </c>
      <c r="AP10" s="19" t="n">
        <v>0.364434336602794</v>
      </c>
      <c r="AQ10" s="19" t="n">
        <v>0.503718991980946</v>
      </c>
      <c r="AR10" s="19" t="n">
        <v>0.506227284090018</v>
      </c>
      <c r="AS10" s="19" t="n">
        <v>0.0957280519601972</v>
      </c>
      <c r="AT10" s="19" t="n">
        <v>0.296096190633258</v>
      </c>
      <c r="AU10" s="19" t="n">
        <v>0.504380017574563</v>
      </c>
      <c r="AV10" s="19" t="n">
        <v>0</v>
      </c>
      <c r="AW10" s="19" t="n">
        <v>0.381473957467181</v>
      </c>
      <c r="AX10" s="19" t="n">
        <v>0.537158236211435</v>
      </c>
    </row>
    <row r="11">
      <c r="B11" s="20" t="s">
        <v>240</v>
      </c>
      <c r="C11" s="19" t="n">
        <v>0.142386613114208</v>
      </c>
      <c r="D11" s="19" t="n">
        <v>0.171483569651685</v>
      </c>
      <c r="E11" s="19" t="n">
        <v>0.219589672563294</v>
      </c>
      <c r="F11" s="19" t="n">
        <v>0.176501317178512</v>
      </c>
      <c r="G11" s="19" t="n">
        <v>0.151191482933673</v>
      </c>
      <c r="H11" s="19" t="n">
        <v>0.112530340270398</v>
      </c>
      <c r="I11" s="19" t="n">
        <v>0.0457107127375897</v>
      </c>
      <c r="J11" s="19"/>
      <c r="K11" s="19" t="n">
        <v>0.145143849000233</v>
      </c>
      <c r="L11" s="19" t="n">
        <v>0.139835335598726</v>
      </c>
      <c r="M11" s="19"/>
      <c r="N11" s="19" t="n">
        <v>0.177152229234598</v>
      </c>
      <c r="O11" s="19" t="n">
        <v>0.0682601785178008</v>
      </c>
      <c r="P11" s="19" t="n">
        <v>0.154330386939036</v>
      </c>
      <c r="Q11" s="19" t="n">
        <v>0.155095198712355</v>
      </c>
      <c r="R11" s="19" t="n">
        <v>0.196837587845727</v>
      </c>
      <c r="S11" s="19" t="n">
        <v>0.173209943268348</v>
      </c>
      <c r="T11" s="19" t="n">
        <v>0.168541019447978</v>
      </c>
      <c r="U11" s="19" t="n">
        <v>0.1144771530389</v>
      </c>
      <c r="V11" s="19" t="n">
        <v>0.13882497897931</v>
      </c>
      <c r="W11" s="19" t="n">
        <v>0.0982172922843956</v>
      </c>
      <c r="X11" s="19" t="n">
        <v>0.15933653826081</v>
      </c>
      <c r="Y11" s="19" t="n">
        <v>0.0962842270918138</v>
      </c>
      <c r="Z11" s="19"/>
      <c r="AA11" s="19" t="n">
        <v>0.141746332855699</v>
      </c>
      <c r="AB11" s="19" t="n">
        <v>0.116368119846244</v>
      </c>
      <c r="AC11" s="19" t="n">
        <v>0.183399584231906</v>
      </c>
      <c r="AD11" s="19" t="n">
        <v>0.135696171986272</v>
      </c>
      <c r="AE11" s="19"/>
      <c r="AF11" s="19" t="n">
        <v>0.24446141255698</v>
      </c>
      <c r="AG11" s="19" t="n">
        <v>0.0816328500264842</v>
      </c>
      <c r="AH11" s="19" t="n">
        <v>0.121166602234552</v>
      </c>
      <c r="AI11" s="19" t="n">
        <v>0.236106600299399</v>
      </c>
      <c r="AJ11" s="19" t="n">
        <v>0.163900721811888</v>
      </c>
      <c r="AK11" s="19" t="n">
        <v>0.24257297901779</v>
      </c>
      <c r="AL11" s="19" t="n">
        <v>0.168660952007975</v>
      </c>
      <c r="AM11" s="19" t="n">
        <v>0.465554238906898</v>
      </c>
      <c r="AN11" s="19" t="n">
        <v>0.182264282994058</v>
      </c>
      <c r="AO11" s="19" t="n">
        <v>0.173776153133493</v>
      </c>
      <c r="AP11" s="19" t="n">
        <v>0.177996244589846</v>
      </c>
      <c r="AQ11" s="19" t="n">
        <v>0.164652836345422</v>
      </c>
      <c r="AR11" s="19" t="n">
        <v>0.184128331101559</v>
      </c>
      <c r="AS11" s="19" t="n">
        <v>0.203882978207038</v>
      </c>
      <c r="AT11" s="19" t="n">
        <v>0</v>
      </c>
      <c r="AU11" s="19" t="n">
        <v>0.495619982425437</v>
      </c>
      <c r="AV11" s="19" t="n">
        <v>0.379175517237897</v>
      </c>
      <c r="AW11" s="19" t="n">
        <v>0</v>
      </c>
      <c r="AX11" s="19" t="n">
        <v>0.242293032388405</v>
      </c>
    </row>
    <row r="12">
      <c r="B12" s="20" t="s">
        <v>241</v>
      </c>
      <c r="C12" s="19" t="n">
        <v>0.22648230243099</v>
      </c>
      <c r="D12" s="19" t="n">
        <v>0.266506715279353</v>
      </c>
      <c r="E12" s="19" t="n">
        <v>0.33923111486125</v>
      </c>
      <c r="F12" s="19" t="n">
        <v>0.315886405403241</v>
      </c>
      <c r="G12" s="19" t="n">
        <v>0.238420905112634</v>
      </c>
      <c r="H12" s="19" t="n">
        <v>0.145647092610687</v>
      </c>
      <c r="I12" s="19" t="n">
        <v>0.0805743669544164</v>
      </c>
      <c r="J12" s="19"/>
      <c r="K12" s="19" t="n">
        <v>0.209770655213706</v>
      </c>
      <c r="L12" s="19" t="n">
        <v>0.242031800610268</v>
      </c>
      <c r="M12" s="19"/>
      <c r="N12" s="19" t="n">
        <v>0.257748136883143</v>
      </c>
      <c r="O12" s="19" t="n">
        <v>0.183911209150926</v>
      </c>
      <c r="P12" s="19" t="n">
        <v>0.222174947628574</v>
      </c>
      <c r="Q12" s="19" t="n">
        <v>0.190108932756366</v>
      </c>
      <c r="R12" s="19" t="n">
        <v>0.205998210857328</v>
      </c>
      <c r="S12" s="19" t="n">
        <v>0.286223713622637</v>
      </c>
      <c r="T12" s="19" t="n">
        <v>0.185854354654761</v>
      </c>
      <c r="U12" s="19" t="n">
        <v>0.293471061234454</v>
      </c>
      <c r="V12" s="19" t="n">
        <v>0.250904795740691</v>
      </c>
      <c r="W12" s="19" t="n">
        <v>0.211889572409755</v>
      </c>
      <c r="X12" s="19" t="n">
        <v>0.164458941842151</v>
      </c>
      <c r="Y12" s="19" t="n">
        <v>0.332420927255876</v>
      </c>
      <c r="Z12" s="19"/>
      <c r="AA12" s="19" t="n">
        <v>0.217515551812087</v>
      </c>
      <c r="AB12" s="19" t="n">
        <v>0.218990819607228</v>
      </c>
      <c r="AC12" s="19" t="n">
        <v>0.234981572492625</v>
      </c>
      <c r="AD12" s="19" t="n">
        <v>0.238409469434258</v>
      </c>
      <c r="AE12" s="19"/>
      <c r="AF12" s="19" t="n">
        <v>0.264733597524956</v>
      </c>
      <c r="AG12" s="19" t="n">
        <v>0.143322007325795</v>
      </c>
      <c r="AH12" s="19" t="n">
        <v>0.275116407770417</v>
      </c>
      <c r="AI12" s="19" t="n">
        <v>0.304166256590179</v>
      </c>
      <c r="AJ12" s="19" t="n">
        <v>0.165384267577003</v>
      </c>
      <c r="AK12" s="19" t="n">
        <v>0.28850033955596</v>
      </c>
      <c r="AL12" s="19" t="n">
        <v>0.340171966223107</v>
      </c>
      <c r="AM12" s="19" t="n">
        <v>0</v>
      </c>
      <c r="AN12" s="19" t="n">
        <v>0.313417089375049</v>
      </c>
      <c r="AO12" s="19" t="n">
        <v>0.33721530830604</v>
      </c>
      <c r="AP12" s="19" t="n">
        <v>0.357269682161697</v>
      </c>
      <c r="AQ12" s="19" t="n">
        <v>0.187294455180468</v>
      </c>
      <c r="AR12" s="19" t="n">
        <v>0.309644384808423</v>
      </c>
      <c r="AS12" s="19" t="n">
        <v>0.591599704512433</v>
      </c>
      <c r="AT12" s="19" t="n">
        <v>0.389102592068026</v>
      </c>
      <c r="AU12" s="19" t="n">
        <v>0</v>
      </c>
      <c r="AV12" s="19" t="n">
        <v>0.620824482762103</v>
      </c>
      <c r="AW12" s="19" t="n">
        <v>0.294727388085214</v>
      </c>
      <c r="AX12" s="19" t="n">
        <v>0.22054873140016</v>
      </c>
    </row>
    <row r="13">
      <c r="B13" s="20" t="s">
        <v>242</v>
      </c>
      <c r="C13" s="21" t="n">
        <v>0.0299147425542245</v>
      </c>
      <c r="D13" s="21" t="n">
        <v>0.0740057989485968</v>
      </c>
      <c r="E13" s="21" t="n">
        <v>0.0267971499316951</v>
      </c>
      <c r="F13" s="21" t="n">
        <v>0.0452471819014335</v>
      </c>
      <c r="G13" s="21" t="n">
        <v>0.014248405502491</v>
      </c>
      <c r="H13" s="21" t="n">
        <v>0.02306406476984</v>
      </c>
      <c r="I13" s="21" t="n">
        <v>0.00827660254010638</v>
      </c>
      <c r="J13" s="21"/>
      <c r="K13" s="21" t="n">
        <v>0.0269884633465299</v>
      </c>
      <c r="L13" s="21" t="n">
        <v>0.0327967470990956</v>
      </c>
      <c r="M13" s="21"/>
      <c r="N13" s="21" t="n">
        <v>0.0505951703194989</v>
      </c>
      <c r="O13" s="21" t="n">
        <v>0.0208360947971953</v>
      </c>
      <c r="P13" s="21" t="n">
        <v>0.0243280722674679</v>
      </c>
      <c r="Q13" s="21" t="n">
        <v>0.0158262506307282</v>
      </c>
      <c r="R13" s="21" t="n">
        <v>0.0176169886327042</v>
      </c>
      <c r="S13" s="21" t="n">
        <v>0.0363911439865973</v>
      </c>
      <c r="T13" s="21" t="n">
        <v>0.0477497326523487</v>
      </c>
      <c r="U13" s="21" t="n">
        <v>0.0355069397550451</v>
      </c>
      <c r="V13" s="21" t="n">
        <v>0.035289773443589</v>
      </c>
      <c r="W13" s="21" t="n">
        <v>0.0116174240450989</v>
      </c>
      <c r="X13" s="21" t="n">
        <v>0.031343662205996</v>
      </c>
      <c r="Y13" s="21" t="n">
        <v>0.0171701955273488</v>
      </c>
      <c r="Z13" s="21"/>
      <c r="AA13" s="21" t="n">
        <v>0.011916734289717</v>
      </c>
      <c r="AB13" s="21" t="n">
        <v>0.0276302931432293</v>
      </c>
      <c r="AC13" s="21" t="n">
        <v>0.0315915374729122</v>
      </c>
      <c r="AD13" s="21" t="n">
        <v>0.0449449494487217</v>
      </c>
      <c r="AE13" s="21"/>
      <c r="AF13" s="21" t="n">
        <v>0.0198812596797383</v>
      </c>
      <c r="AG13" s="21" t="n">
        <v>0.0120817699743944</v>
      </c>
      <c r="AH13" s="21" t="n">
        <v>0.0157805240476105</v>
      </c>
      <c r="AI13" s="21" t="n">
        <v>0.0385096541552509</v>
      </c>
      <c r="AJ13" s="21" t="n">
        <v>0.133341633340859</v>
      </c>
      <c r="AK13" s="21" t="n">
        <v>0.0305424073372038</v>
      </c>
      <c r="AL13" s="21" t="n">
        <v>0.0667830476070215</v>
      </c>
      <c r="AM13" s="21" t="n">
        <v>0</v>
      </c>
      <c r="AN13" s="21" t="n">
        <v>0.021272464339485</v>
      </c>
      <c r="AO13" s="21" t="n">
        <v>0.0446680641244698</v>
      </c>
      <c r="AP13" s="21" t="n">
        <v>0</v>
      </c>
      <c r="AQ13" s="21" t="n">
        <v>0.0775701609726757</v>
      </c>
      <c r="AR13" s="21" t="n">
        <v>0</v>
      </c>
      <c r="AS13" s="21" t="n">
        <v>0</v>
      </c>
      <c r="AT13" s="21" t="n">
        <v>0</v>
      </c>
      <c r="AU13" s="21" t="n">
        <v>0</v>
      </c>
      <c r="AV13" s="21" t="n">
        <v>0</v>
      </c>
      <c r="AW13" s="21" t="n">
        <v>0</v>
      </c>
      <c r="AX13" s="21" t="n">
        <v>0</v>
      </c>
    </row>
    <row r="14">
      <c r="B14" s="18"/>
    </row>
    <row r="15">
      <c r="B15" t="s">
        <v>80</v>
      </c>
    </row>
    <row r="16">
      <c r="B16" t="s">
        <v>81</v>
      </c>
    </row>
    <row r="18">
      <c r="B18" s="9" t="str">
        <f>=HYPERLINK("#'Contents'!A1", "Return to Contents")</f>
      </c>
    </row>
  </sheetData>
  <mergeCells count="6">
    <mergeCell ref="D5:I5"/>
    <mergeCell ref="K5:L5"/>
    <mergeCell ref="N5:Y5"/>
    <mergeCell ref="AA5:AD5"/>
    <mergeCell ref="AF5:AX5"/>
    <mergeCell ref="D2:AU2"/>
  </mergeCells>
  <pageMargins left="0.7" right="0.7" top="0.75" bottom="0.75" header="0.3" footer="0.3"/>
  <pageSetup paperSize="9" orientation="portrait" horizontalDpi="300" verticalDpi="300" r:id="rId2"/>
  <drawing r:id="rId1"/>
</worksheet>
</file>

<file path=xl/worksheets/sheet5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10.71" hidden="0" customWidth="1"/>
    <col min="8" max="8" width="10.71" hidden="0" customWidth="1"/>
    <col min="9" max="9" width="10.71" hidden="0" customWidth="1"/>
    <col min="10" max="10" width="2.2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10.71" hidden="0" customWidth="1"/>
    <col min="19" max="19" width="10.71" hidden="0" customWidth="1"/>
    <col min="20" max="20" width="10.71" hidden="0" customWidth="1"/>
    <col min="21" max="21" width="10.71" hidden="0" customWidth="1"/>
    <col min="22" max="22" width="10.71" hidden="0" customWidth="1"/>
    <col min="23" max="23" width="10.71" hidden="0" customWidth="1"/>
    <col min="24" max="24" width="10.71" hidden="0" customWidth="1"/>
    <col min="25" max="25" width="10.71" hidden="0" customWidth="1"/>
    <col min="26" max="26" width="2.2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10.71" hidden="0" customWidth="1"/>
    <col min="34" max="34" width="10.71" hidden="0" customWidth="1"/>
    <col min="35" max="35" width="10.7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10.71" hidden="0" customWidth="1"/>
    <col min="44" max="44" width="10.71" hidden="0" customWidth="1"/>
    <col min="45" max="45" width="10.71" hidden="0" customWidth="1"/>
    <col min="46" max="46" width="10.71" hidden="0" customWidth="1"/>
    <col min="47" max="47" width="10.71" hidden="0" customWidth="1"/>
    <col min="48" max="48" width="10.71" hidden="0" customWidth="1"/>
    <col min="49" max="49" width="10.71" hidden="0" customWidth="1"/>
    <col min="50" max="50" width="10.71" hidden="0" customWidth="1"/>
    <col min="51" max="51" width="2.21" hidden="0" customWidth="1"/>
  </cols>
  <sheetData>
    <row r="2" ht="40" customHeight="1">
      <c r="D2" s="16" t="s">
        <v>246</v>
      </c>
    </row>
    <row r="5" ht="30" customHeight="1">
      <c r="B5" s="17"/>
      <c r="C5" s="17"/>
      <c r="D5" s="17" t="s">
        <v>62</v>
      </c>
      <c r="E5" s="17"/>
      <c r="F5" s="17"/>
      <c r="G5" s="17"/>
      <c r="H5" s="17"/>
      <c r="I5" s="17"/>
      <c r="J5" s="17"/>
      <c r="K5" s="17" t="s">
        <v>63</v>
      </c>
      <c r="L5" s="17"/>
      <c r="M5" s="17"/>
      <c r="N5" s="17" t="s">
        <v>64</v>
      </c>
      <c r="O5" s="17"/>
      <c r="P5" s="17"/>
      <c r="Q5" s="17"/>
      <c r="R5" s="17"/>
      <c r="S5" s="17"/>
      <c r="T5" s="17"/>
      <c r="U5" s="17"/>
      <c r="V5" s="17"/>
      <c r="W5" s="17"/>
      <c r="X5" s="17"/>
      <c r="Y5" s="17"/>
      <c r="Z5" s="17"/>
      <c r="AA5" s="17" t="s">
        <v>65</v>
      </c>
      <c r="AB5" s="17"/>
      <c r="AC5" s="17"/>
      <c r="AD5" s="17"/>
      <c r="AE5" s="17"/>
      <c r="AF5" s="17" t="s">
        <v>66</v>
      </c>
      <c r="AG5" s="17"/>
      <c r="AH5" s="17"/>
      <c r="AI5" s="17"/>
      <c r="AJ5" s="17"/>
      <c r="AK5" s="17"/>
      <c r="AL5" s="17"/>
      <c r="AM5" s="17"/>
      <c r="AN5" s="17"/>
      <c r="AO5" s="17"/>
      <c r="AP5" s="17"/>
      <c r="AQ5" s="17"/>
      <c r="AR5" s="17"/>
      <c r="AS5" s="17"/>
      <c r="AT5" s="17"/>
      <c r="AU5" s="17"/>
      <c r="AV5" s="17"/>
      <c r="AW5" s="17"/>
      <c r="AX5" s="17"/>
    </row>
    <row r="6">
      <c r="B6" t="s">
        <v>15</v>
      </c>
      <c r="C6" s="10" t="s">
        <v>16</v>
      </c>
      <c r="D6" s="13" t="s">
        <v>17</v>
      </c>
      <c r="E6" s="13" t="s">
        <v>18</v>
      </c>
      <c r="F6" s="13" t="s">
        <v>19</v>
      </c>
      <c r="G6" s="13" t="s">
        <v>20</v>
      </c>
      <c r="H6" s="13" t="s">
        <v>21</v>
      </c>
      <c r="I6" s="13" t="s">
        <v>22</v>
      </c>
      <c r="K6" s="13" t="s">
        <v>25</v>
      </c>
      <c r="L6" s="13" t="s">
        <v>26</v>
      </c>
      <c r="N6" s="13" t="s">
        <v>27</v>
      </c>
      <c r="O6" s="13" t="s">
        <v>28</v>
      </c>
      <c r="P6" s="13" t="s">
        <v>29</v>
      </c>
      <c r="Q6" s="13" t="s">
        <v>30</v>
      </c>
      <c r="R6" s="13" t="s">
        <v>31</v>
      </c>
      <c r="S6" s="13" t="s">
        <v>32</v>
      </c>
      <c r="T6" s="13" t="s">
        <v>33</v>
      </c>
      <c r="U6" s="13" t="s">
        <v>34</v>
      </c>
      <c r="V6" s="13" t="s">
        <v>35</v>
      </c>
      <c r="W6" s="13" t="s">
        <v>36</v>
      </c>
      <c r="X6" s="13" t="s">
        <v>37</v>
      </c>
      <c r="Y6" s="13" t="s">
        <v>38</v>
      </c>
      <c r="AA6" s="13" t="s">
        <v>39</v>
      </c>
      <c r="AB6" s="13" t="s">
        <v>40</v>
      </c>
      <c r="AC6" s="13" t="s">
        <v>41</v>
      </c>
      <c r="AD6" s="13" t="s">
        <v>42</v>
      </c>
      <c r="AF6" s="13" t="s">
        <v>43</v>
      </c>
      <c r="AG6" s="13" t="s">
        <v>44</v>
      </c>
      <c r="AH6" s="13" t="s">
        <v>45</v>
      </c>
      <c r="AI6" s="13" t="s">
        <v>46</v>
      </c>
      <c r="AJ6" s="13" t="s">
        <v>47</v>
      </c>
      <c r="AK6" s="13" t="s">
        <v>48</v>
      </c>
      <c r="AL6" s="13" t="s">
        <v>49</v>
      </c>
      <c r="AM6" s="13" t="s">
        <v>50</v>
      </c>
      <c r="AN6" s="13" t="s">
        <v>51</v>
      </c>
      <c r="AO6" s="13" t="s">
        <v>52</v>
      </c>
      <c r="AP6" s="13" t="s">
        <v>53</v>
      </c>
      <c r="AQ6" s="13" t="s">
        <v>54</v>
      </c>
      <c r="AR6" s="13" t="s">
        <v>55</v>
      </c>
      <c r="AS6" s="13" t="s">
        <v>56</v>
      </c>
      <c r="AT6" s="13" t="s">
        <v>57</v>
      </c>
      <c r="AU6" s="13" t="s">
        <v>58</v>
      </c>
      <c r="AV6" s="13" t="s">
        <v>59</v>
      </c>
      <c r="AW6" s="13" t="s">
        <v>60</v>
      </c>
      <c r="AX6" s="13" t="s">
        <v>61</v>
      </c>
    </row>
    <row r="7" ht="30" customHeight="1">
      <c r="B7" s="11" t="s">
        <v>23</v>
      </c>
      <c r="C7" s="11" t="n">
        <v>2053</v>
      </c>
      <c r="D7" s="11" t="n">
        <v>282</v>
      </c>
      <c r="E7" s="11" t="n">
        <v>347</v>
      </c>
      <c r="F7" s="11" t="n">
        <v>347</v>
      </c>
      <c r="G7" s="11" t="n">
        <v>347</v>
      </c>
      <c r="H7" s="11" t="n">
        <v>295</v>
      </c>
      <c r="I7" s="11" t="n">
        <v>435</v>
      </c>
      <c r="J7" s="11"/>
      <c r="K7" s="11" t="n">
        <v>1018</v>
      </c>
      <c r="L7" s="11" t="n">
        <v>1034</v>
      </c>
      <c r="M7" s="11"/>
      <c r="N7" s="11" t="n">
        <v>284</v>
      </c>
      <c r="O7" s="11" t="n">
        <v>278</v>
      </c>
      <c r="P7" s="11" t="n">
        <v>169</v>
      </c>
      <c r="Q7" s="11" t="n">
        <v>188</v>
      </c>
      <c r="R7" s="11" t="n">
        <v>160</v>
      </c>
      <c r="S7" s="11" t="n">
        <v>187</v>
      </c>
      <c r="T7" s="11" t="n">
        <v>166</v>
      </c>
      <c r="U7" s="11" t="n">
        <v>87</v>
      </c>
      <c r="V7" s="11" t="n">
        <v>211</v>
      </c>
      <c r="W7" s="11" t="n">
        <v>174</v>
      </c>
      <c r="X7" s="11" t="n">
        <v>98</v>
      </c>
      <c r="Y7" s="11" t="n">
        <v>51</v>
      </c>
      <c r="Z7" s="11"/>
      <c r="AA7" s="11" t="n">
        <v>570</v>
      </c>
      <c r="AB7" s="11" t="n">
        <v>547</v>
      </c>
      <c r="AC7" s="11" t="n">
        <v>406</v>
      </c>
      <c r="AD7" s="11" t="n">
        <v>517</v>
      </c>
      <c r="AE7" s="11"/>
      <c r="AF7" s="11" t="n">
        <v>148</v>
      </c>
      <c r="AG7" s="11" t="n">
        <v>872</v>
      </c>
      <c r="AH7" s="11" t="n">
        <v>132</v>
      </c>
      <c r="AI7" s="11" t="n">
        <v>108</v>
      </c>
      <c r="AJ7" s="11" t="n">
        <v>65</v>
      </c>
      <c r="AK7" s="11" t="n">
        <v>65</v>
      </c>
      <c r="AL7" s="11" t="n">
        <v>139</v>
      </c>
      <c r="AM7" s="11" t="n">
        <v>2</v>
      </c>
      <c r="AN7" s="11" t="n">
        <v>139</v>
      </c>
      <c r="AO7" s="11" t="n">
        <v>159</v>
      </c>
      <c r="AP7" s="11" t="n">
        <v>39</v>
      </c>
      <c r="AQ7" s="11" t="n">
        <v>148</v>
      </c>
      <c r="AR7" s="11" t="n">
        <v>10</v>
      </c>
      <c r="AS7" s="11" t="n">
        <v>10</v>
      </c>
      <c r="AT7" s="11" t="n">
        <v>3</v>
      </c>
      <c r="AU7" s="11" t="n">
        <v>2</v>
      </c>
      <c r="AV7" s="11" t="n">
        <v>5</v>
      </c>
      <c r="AW7" s="11" t="n">
        <v>3</v>
      </c>
      <c r="AX7" s="11" t="n">
        <v>4</v>
      </c>
    </row>
    <row r="8" ht="30" customHeight="1">
      <c r="B8" s="12" t="s">
        <v>24</v>
      </c>
      <c r="C8" s="12" t="n">
        <v>2053</v>
      </c>
      <c r="D8" s="12" t="n">
        <v>284</v>
      </c>
      <c r="E8" s="12" t="n">
        <v>350</v>
      </c>
      <c r="F8" s="12" t="n">
        <v>349</v>
      </c>
      <c r="G8" s="12" t="n">
        <v>350</v>
      </c>
      <c r="H8" s="12" t="n">
        <v>289</v>
      </c>
      <c r="I8" s="12" t="n">
        <v>431</v>
      </c>
      <c r="J8" s="12"/>
      <c r="K8" s="12" t="n">
        <v>1013</v>
      </c>
      <c r="L8" s="12" t="n">
        <v>1039</v>
      </c>
      <c r="M8" s="12"/>
      <c r="N8" s="12" t="n">
        <v>287</v>
      </c>
      <c r="O8" s="12" t="n">
        <v>267</v>
      </c>
      <c r="P8" s="12" t="n">
        <v>164</v>
      </c>
      <c r="Q8" s="12" t="n">
        <v>185</v>
      </c>
      <c r="R8" s="12" t="n">
        <v>144</v>
      </c>
      <c r="S8" s="12" t="n">
        <v>185</v>
      </c>
      <c r="T8" s="12" t="n">
        <v>164</v>
      </c>
      <c r="U8" s="12" t="n">
        <v>82</v>
      </c>
      <c r="V8" s="12" t="n">
        <v>226</v>
      </c>
      <c r="W8" s="12" t="n">
        <v>185</v>
      </c>
      <c r="X8" s="12" t="n">
        <v>103</v>
      </c>
      <c r="Y8" s="12" t="n">
        <v>61</v>
      </c>
      <c r="Z8" s="12"/>
      <c r="AA8" s="12" t="n">
        <v>551</v>
      </c>
      <c r="AB8" s="12" t="n">
        <v>530</v>
      </c>
      <c r="AC8" s="12" t="n">
        <v>449</v>
      </c>
      <c r="AD8" s="12" t="n">
        <v>510</v>
      </c>
      <c r="AE8" s="12"/>
      <c r="AF8" s="12" t="n">
        <v>150</v>
      </c>
      <c r="AG8" s="12" t="n">
        <v>866</v>
      </c>
      <c r="AH8" s="12" t="n">
        <v>133</v>
      </c>
      <c r="AI8" s="12" t="n">
        <v>107</v>
      </c>
      <c r="AJ8" s="12" t="n">
        <v>66</v>
      </c>
      <c r="AK8" s="12" t="n">
        <v>64</v>
      </c>
      <c r="AL8" s="12" t="n">
        <v>140</v>
      </c>
      <c r="AM8" s="12" t="n">
        <v>2</v>
      </c>
      <c r="AN8" s="12" t="n">
        <v>140</v>
      </c>
      <c r="AO8" s="12" t="n">
        <v>160</v>
      </c>
      <c r="AP8" s="12" t="n">
        <v>39</v>
      </c>
      <c r="AQ8" s="12" t="n">
        <v>149</v>
      </c>
      <c r="AR8" s="12" t="n">
        <v>10</v>
      </c>
      <c r="AS8" s="12" t="n">
        <v>11</v>
      </c>
      <c r="AT8" s="12" t="n">
        <v>3</v>
      </c>
      <c r="AU8" s="12" t="n">
        <v>2</v>
      </c>
      <c r="AV8" s="12" t="n">
        <v>5</v>
      </c>
      <c r="AW8" s="12" t="n">
        <v>3</v>
      </c>
      <c r="AX8" s="12" t="n">
        <v>3</v>
      </c>
    </row>
    <row r="9">
      <c r="B9" s="20" t="s">
        <v>238</v>
      </c>
      <c r="C9" s="19" t="n">
        <v>0.0353909998333809</v>
      </c>
      <c r="D9" s="19" t="n">
        <v>0.0241904520861044</v>
      </c>
      <c r="E9" s="19" t="n">
        <v>0.0422989521370443</v>
      </c>
      <c r="F9" s="19" t="n">
        <v>0.0389543841620985</v>
      </c>
      <c r="G9" s="19" t="n">
        <v>0.0365018049789223</v>
      </c>
      <c r="H9" s="19" t="n">
        <v>0.0435830354447523</v>
      </c>
      <c r="I9" s="19" t="n">
        <v>0.0278804811827627</v>
      </c>
      <c r="J9" s="19"/>
      <c r="K9" s="19" t="n">
        <v>0.0317859002977817</v>
      </c>
      <c r="L9" s="19" t="n">
        <v>0.038940145274965</v>
      </c>
      <c r="M9" s="19"/>
      <c r="N9" s="19" t="n">
        <v>0.0401013445263081</v>
      </c>
      <c r="O9" s="19" t="n">
        <v>0.00982621899317446</v>
      </c>
      <c r="P9" s="19" t="n">
        <v>0.0404821390160328</v>
      </c>
      <c r="Q9" s="19" t="n">
        <v>0.0470465503744379</v>
      </c>
      <c r="R9" s="19" t="n">
        <v>0.0240152635815206</v>
      </c>
      <c r="S9" s="19" t="n">
        <v>0.0487081574486298</v>
      </c>
      <c r="T9" s="19" t="n">
        <v>0.0304648309651018</v>
      </c>
      <c r="U9" s="19" t="n">
        <v>0.0331986282761197</v>
      </c>
      <c r="V9" s="19" t="n">
        <v>0.0281629053868765</v>
      </c>
      <c r="W9" s="19" t="n">
        <v>0.0471600553617541</v>
      </c>
      <c r="X9" s="19" t="n">
        <v>0.0646750840849286</v>
      </c>
      <c r="Y9" s="19" t="n">
        <v>0.0203843060731533</v>
      </c>
      <c r="Z9" s="19"/>
      <c r="AA9" s="19" t="n">
        <v>0.0277747975934896</v>
      </c>
      <c r="AB9" s="19" t="n">
        <v>0.0253457352574967</v>
      </c>
      <c r="AC9" s="19" t="n">
        <v>0.0471766349282327</v>
      </c>
      <c r="AD9" s="19" t="n">
        <v>0.0445848243424872</v>
      </c>
      <c r="AE9" s="19"/>
      <c r="AF9" s="19" t="n">
        <v>0.0362930993301736</v>
      </c>
      <c r="AG9" s="19" t="n">
        <v>0.0395123582489729</v>
      </c>
      <c r="AH9" s="19" t="n">
        <v>0.0148685842635881</v>
      </c>
      <c r="AI9" s="19" t="n">
        <v>0.07066581550598</v>
      </c>
      <c r="AJ9" s="19" t="n">
        <v>0</v>
      </c>
      <c r="AK9" s="19" t="n">
        <v>0.095457945107349</v>
      </c>
      <c r="AL9" s="19" t="n">
        <v>0.0332910802063241</v>
      </c>
      <c r="AM9" s="19" t="n">
        <v>0</v>
      </c>
      <c r="AN9" s="19" t="n">
        <v>0.0132235681741297</v>
      </c>
      <c r="AO9" s="19" t="n">
        <v>0.0187416365503489</v>
      </c>
      <c r="AP9" s="19" t="n">
        <v>0.0497733068033161</v>
      </c>
      <c r="AQ9" s="19" t="n">
        <v>0.0262927887018875</v>
      </c>
      <c r="AR9" s="19" t="n">
        <v>0</v>
      </c>
      <c r="AS9" s="19" t="n">
        <v>0</v>
      </c>
      <c r="AT9" s="19" t="n">
        <v>0</v>
      </c>
      <c r="AU9" s="19" t="n">
        <v>0</v>
      </c>
      <c r="AV9" s="19" t="n">
        <v>0.21984154809506</v>
      </c>
      <c r="AW9" s="19" t="n">
        <v>0</v>
      </c>
      <c r="AX9" s="19" t="n">
        <v>0.242293032388405</v>
      </c>
    </row>
    <row r="10">
      <c r="B10" s="20" t="s">
        <v>239</v>
      </c>
      <c r="C10" s="19" t="n">
        <v>0.36038581434794</v>
      </c>
      <c r="D10" s="19" t="n">
        <v>0.166397312907754</v>
      </c>
      <c r="E10" s="19" t="n">
        <v>0.152030115314433</v>
      </c>
      <c r="F10" s="19" t="n">
        <v>0.19183351027084</v>
      </c>
      <c r="G10" s="19" t="n">
        <v>0.365426559589498</v>
      </c>
      <c r="H10" s="19" t="n">
        <v>0.482013423092837</v>
      </c>
      <c r="I10" s="19" t="n">
        <v>0.708452621087912</v>
      </c>
      <c r="J10" s="19"/>
      <c r="K10" s="19" t="n">
        <v>0.367863919476538</v>
      </c>
      <c r="L10" s="19" t="n">
        <v>0.353441470158329</v>
      </c>
      <c r="M10" s="19"/>
      <c r="N10" s="19" t="n">
        <v>0.229964453780546</v>
      </c>
      <c r="O10" s="19" t="n">
        <v>0.482088918174994</v>
      </c>
      <c r="P10" s="19" t="n">
        <v>0.393223262090047</v>
      </c>
      <c r="Q10" s="19" t="n">
        <v>0.352398734754147</v>
      </c>
      <c r="R10" s="19" t="n">
        <v>0.319612593842744</v>
      </c>
      <c r="S10" s="19" t="n">
        <v>0.238901664789676</v>
      </c>
      <c r="T10" s="19" t="n">
        <v>0.381295796500097</v>
      </c>
      <c r="U10" s="19" t="n">
        <v>0.342602118467571</v>
      </c>
      <c r="V10" s="19" t="n">
        <v>0.371506864328974</v>
      </c>
      <c r="W10" s="19" t="n">
        <v>0.475317014043406</v>
      </c>
      <c r="X10" s="19" t="n">
        <v>0.424220830696909</v>
      </c>
      <c r="Y10" s="19" t="n">
        <v>0.312187170702638</v>
      </c>
      <c r="Z10" s="19"/>
      <c r="AA10" s="19" t="n">
        <v>0.368396452059983</v>
      </c>
      <c r="AB10" s="19" t="n">
        <v>0.41354656150047</v>
      </c>
      <c r="AC10" s="19" t="n">
        <v>0.312319195717967</v>
      </c>
      <c r="AD10" s="19" t="n">
        <v>0.336306065869949</v>
      </c>
      <c r="AE10" s="19"/>
      <c r="AF10" s="19" t="n">
        <v>0.209301364485002</v>
      </c>
      <c r="AG10" s="19" t="n">
        <v>0.555401431275859</v>
      </c>
      <c r="AH10" s="19" t="n">
        <v>0.381683155282366</v>
      </c>
      <c r="AI10" s="19" t="n">
        <v>0.112996561365558</v>
      </c>
      <c r="AJ10" s="19" t="n">
        <v>0.282754679885122</v>
      </c>
      <c r="AK10" s="19" t="n">
        <v>0.228654721821008</v>
      </c>
      <c r="AL10" s="19" t="n">
        <v>0.0999524451385343</v>
      </c>
      <c r="AM10" s="19" t="n">
        <v>0</v>
      </c>
      <c r="AN10" s="19" t="n">
        <v>0.234724117066419</v>
      </c>
      <c r="AO10" s="19" t="n">
        <v>0.160400162743919</v>
      </c>
      <c r="AP10" s="19" t="n">
        <v>0.0504249261735492</v>
      </c>
      <c r="AQ10" s="19" t="n">
        <v>0.316436063650436</v>
      </c>
      <c r="AR10" s="19" t="n">
        <v>0.606835051392168</v>
      </c>
      <c r="AS10" s="19" t="n">
        <v>0.186610874646273</v>
      </c>
      <c r="AT10" s="19" t="n">
        <v>0.314801217298716</v>
      </c>
      <c r="AU10" s="19" t="n">
        <v>0</v>
      </c>
      <c r="AV10" s="19" t="n">
        <v>0</v>
      </c>
      <c r="AW10" s="19" t="n">
        <v>0</v>
      </c>
      <c r="AX10" s="19" t="n">
        <v>0.277914084528257</v>
      </c>
    </row>
    <row r="11">
      <c r="B11" s="20" t="s">
        <v>240</v>
      </c>
      <c r="C11" s="19" t="n">
        <v>0.107910694778765</v>
      </c>
      <c r="D11" s="19" t="n">
        <v>0.16312457694158</v>
      </c>
      <c r="E11" s="19" t="n">
        <v>0.194836678925149</v>
      </c>
      <c r="F11" s="19" t="n">
        <v>0.122456480210255</v>
      </c>
      <c r="G11" s="19" t="n">
        <v>0.102697843920201</v>
      </c>
      <c r="H11" s="19" t="n">
        <v>0.0672467719980391</v>
      </c>
      <c r="I11" s="19" t="n">
        <v>0.0206018052270318</v>
      </c>
      <c r="J11" s="19"/>
      <c r="K11" s="19" t="n">
        <v>0.119897832815388</v>
      </c>
      <c r="L11" s="19" t="n">
        <v>0.0963268203533358</v>
      </c>
      <c r="M11" s="19"/>
      <c r="N11" s="19" t="n">
        <v>0.157675800355753</v>
      </c>
      <c r="O11" s="19" t="n">
        <v>0.0794883639113311</v>
      </c>
      <c r="P11" s="19" t="n">
        <v>0.0982403047296962</v>
      </c>
      <c r="Q11" s="19" t="n">
        <v>0.097393578444884</v>
      </c>
      <c r="R11" s="19" t="n">
        <v>0.114835937556836</v>
      </c>
      <c r="S11" s="19" t="n">
        <v>0.121168147099723</v>
      </c>
      <c r="T11" s="19" t="n">
        <v>0.112276613061754</v>
      </c>
      <c r="U11" s="19" t="n">
        <v>0.093716632594648</v>
      </c>
      <c r="V11" s="19" t="n">
        <v>0.0885683643954882</v>
      </c>
      <c r="W11" s="19" t="n">
        <v>0.094192601493328</v>
      </c>
      <c r="X11" s="19" t="n">
        <v>0.122486079659094</v>
      </c>
      <c r="Y11" s="19" t="n">
        <v>0.0954921282529645</v>
      </c>
      <c r="Z11" s="19"/>
      <c r="AA11" s="19" t="n">
        <v>0.0913270648935006</v>
      </c>
      <c r="AB11" s="19" t="n">
        <v>0.08360568816699</v>
      </c>
      <c r="AC11" s="19" t="n">
        <v>0.150003634170296</v>
      </c>
      <c r="AD11" s="19" t="n">
        <v>0.116778033634348</v>
      </c>
      <c r="AE11" s="19"/>
      <c r="AF11" s="19" t="n">
        <v>0.197915457744113</v>
      </c>
      <c r="AG11" s="19" t="n">
        <v>0.0455632260376442</v>
      </c>
      <c r="AH11" s="19" t="n">
        <v>0.0912214736726284</v>
      </c>
      <c r="AI11" s="19" t="n">
        <v>0.221133200811065</v>
      </c>
      <c r="AJ11" s="19" t="n">
        <v>0.163386814914564</v>
      </c>
      <c r="AK11" s="19" t="n">
        <v>0.0808937911377563</v>
      </c>
      <c r="AL11" s="19" t="n">
        <v>0.157542367746657</v>
      </c>
      <c r="AM11" s="19" t="n">
        <v>0</v>
      </c>
      <c r="AN11" s="19" t="n">
        <v>0.130463429034884</v>
      </c>
      <c r="AO11" s="19" t="n">
        <v>0.13920494194574</v>
      </c>
      <c r="AP11" s="19" t="n">
        <v>0.294147617201794</v>
      </c>
      <c r="AQ11" s="19" t="n">
        <v>0.122595222465655</v>
      </c>
      <c r="AR11" s="19" t="n">
        <v>0.194524245347719</v>
      </c>
      <c r="AS11" s="19" t="n">
        <v>0.108789265320331</v>
      </c>
      <c r="AT11" s="19" t="n">
        <v>0.296096190633258</v>
      </c>
      <c r="AU11" s="19" t="n">
        <v>0.504380017574563</v>
      </c>
      <c r="AV11" s="19" t="n">
        <v>0.228232715694206</v>
      </c>
      <c r="AW11" s="19" t="n">
        <v>0.381473957467181</v>
      </c>
      <c r="AX11" s="19" t="n">
        <v>0.259244151683178</v>
      </c>
    </row>
    <row r="12">
      <c r="B12" s="20" t="s">
        <v>241</v>
      </c>
      <c r="C12" s="19" t="n">
        <v>0.471682514474483</v>
      </c>
      <c r="D12" s="19" t="n">
        <v>0.604238077807664</v>
      </c>
      <c r="E12" s="19" t="n">
        <v>0.581295746408259</v>
      </c>
      <c r="F12" s="19" t="n">
        <v>0.613491200887947</v>
      </c>
      <c r="G12" s="19" t="n">
        <v>0.480952075590708</v>
      </c>
      <c r="H12" s="19" t="n">
        <v>0.380117045040907</v>
      </c>
      <c r="I12" s="19" t="n">
        <v>0.234227135284108</v>
      </c>
      <c r="J12" s="19"/>
      <c r="K12" s="19" t="n">
        <v>0.458682204490491</v>
      </c>
      <c r="L12" s="19" t="n">
        <v>0.483849457886277</v>
      </c>
      <c r="M12" s="19"/>
      <c r="N12" s="19" t="n">
        <v>0.526494578764635</v>
      </c>
      <c r="O12" s="19" t="n">
        <v>0.417628500578904</v>
      </c>
      <c r="P12" s="19" t="n">
        <v>0.462765097240372</v>
      </c>
      <c r="Q12" s="19" t="n">
        <v>0.491863853520264</v>
      </c>
      <c r="R12" s="19" t="n">
        <v>0.529790464416657</v>
      </c>
      <c r="S12" s="19" t="n">
        <v>0.544432865856916</v>
      </c>
      <c r="T12" s="19" t="n">
        <v>0.445139514058124</v>
      </c>
      <c r="U12" s="19" t="n">
        <v>0.496522104023437</v>
      </c>
      <c r="V12" s="19" t="n">
        <v>0.471158140087471</v>
      </c>
      <c r="W12" s="19" t="n">
        <v>0.377737336857566</v>
      </c>
      <c r="X12" s="19" t="n">
        <v>0.368246798331171</v>
      </c>
      <c r="Y12" s="19" t="n">
        <v>0.554766199443895</v>
      </c>
      <c r="Z12" s="19"/>
      <c r="AA12" s="19" t="n">
        <v>0.50381569140053</v>
      </c>
      <c r="AB12" s="19" t="n">
        <v>0.451213113807023</v>
      </c>
      <c r="AC12" s="19" t="n">
        <v>0.466148078290235</v>
      </c>
      <c r="AD12" s="19" t="n">
        <v>0.465366197516145</v>
      </c>
      <c r="AE12" s="19"/>
      <c r="AF12" s="19" t="n">
        <v>0.527836293732615</v>
      </c>
      <c r="AG12" s="19" t="n">
        <v>0.345143764244124</v>
      </c>
      <c r="AH12" s="19" t="n">
        <v>0.488931685557913</v>
      </c>
      <c r="AI12" s="19" t="n">
        <v>0.585722944068191</v>
      </c>
      <c r="AJ12" s="19" t="n">
        <v>0.449493168155215</v>
      </c>
      <c r="AK12" s="19" t="n">
        <v>0.548628328748048</v>
      </c>
      <c r="AL12" s="19" t="n">
        <v>0.680732974822485</v>
      </c>
      <c r="AM12" s="19" t="n">
        <v>1</v>
      </c>
      <c r="AN12" s="19" t="n">
        <v>0.621588885724567</v>
      </c>
      <c r="AO12" s="19" t="n">
        <v>0.643374746107829</v>
      </c>
      <c r="AP12" s="19" t="n">
        <v>0.60565414982134</v>
      </c>
      <c r="AQ12" s="19" t="n">
        <v>0.46914866733511</v>
      </c>
      <c r="AR12" s="19" t="n">
        <v>0.198640703260114</v>
      </c>
      <c r="AS12" s="19" t="n">
        <v>0.704599860033396</v>
      </c>
      <c r="AT12" s="19" t="n">
        <v>0.389102592068026</v>
      </c>
      <c r="AU12" s="19" t="n">
        <v>0.495619982425437</v>
      </c>
      <c r="AV12" s="19" t="n">
        <v>0.551925736210734</v>
      </c>
      <c r="AW12" s="19" t="n">
        <v>0.618526042532819</v>
      </c>
      <c r="AX12" s="19" t="n">
        <v>0.22054873140016</v>
      </c>
    </row>
    <row r="13">
      <c r="B13" s="20" t="s">
        <v>242</v>
      </c>
      <c r="C13" s="21" t="n">
        <v>0.0246299765654312</v>
      </c>
      <c r="D13" s="21" t="n">
        <v>0.0420495802568974</v>
      </c>
      <c r="E13" s="21" t="n">
        <v>0.0295385072151145</v>
      </c>
      <c r="F13" s="21" t="n">
        <v>0.03326442446886</v>
      </c>
      <c r="G13" s="21" t="n">
        <v>0.0144217159206716</v>
      </c>
      <c r="H13" s="21" t="n">
        <v>0.0270397244234652</v>
      </c>
      <c r="I13" s="21" t="n">
        <v>0.00883795721818545</v>
      </c>
      <c r="J13" s="21"/>
      <c r="K13" s="21" t="n">
        <v>0.0217701429198021</v>
      </c>
      <c r="L13" s="21" t="n">
        <v>0.027442106327093</v>
      </c>
      <c r="M13" s="21"/>
      <c r="N13" s="21" t="n">
        <v>0.0457638225727581</v>
      </c>
      <c r="O13" s="21" t="n">
        <v>0.0109679983415967</v>
      </c>
      <c r="P13" s="21" t="n">
        <v>0.00528919692385153</v>
      </c>
      <c r="Q13" s="21" t="n">
        <v>0.0112972829062675</v>
      </c>
      <c r="R13" s="21" t="n">
        <v>0.0117457406022433</v>
      </c>
      <c r="S13" s="21" t="n">
        <v>0.0467891648050556</v>
      </c>
      <c r="T13" s="21" t="n">
        <v>0.0308232454149228</v>
      </c>
      <c r="U13" s="21" t="n">
        <v>0.0339605166382243</v>
      </c>
      <c r="V13" s="21" t="n">
        <v>0.0406037258011911</v>
      </c>
      <c r="W13" s="21" t="n">
        <v>0.0055929922439467</v>
      </c>
      <c r="X13" s="21" t="n">
        <v>0.0203712072278977</v>
      </c>
      <c r="Y13" s="21" t="n">
        <v>0.0171701955273488</v>
      </c>
      <c r="Z13" s="21"/>
      <c r="AA13" s="21" t="n">
        <v>0.00868599405249721</v>
      </c>
      <c r="AB13" s="21" t="n">
        <v>0.0262889012680204</v>
      </c>
      <c r="AC13" s="21" t="n">
        <v>0.0243524568932702</v>
      </c>
      <c r="AD13" s="21" t="n">
        <v>0.0369648786370698</v>
      </c>
      <c r="AE13" s="21"/>
      <c r="AF13" s="21" t="n">
        <v>0.0286537847080964</v>
      </c>
      <c r="AG13" s="21" t="n">
        <v>0.0143792201933998</v>
      </c>
      <c r="AH13" s="21" t="n">
        <v>0.0232951012235045</v>
      </c>
      <c r="AI13" s="21" t="n">
        <v>0.00948147824920541</v>
      </c>
      <c r="AJ13" s="21" t="n">
        <v>0.104365337045099</v>
      </c>
      <c r="AK13" s="21" t="n">
        <v>0.0463652131858389</v>
      </c>
      <c r="AL13" s="21" t="n">
        <v>0.0284811320859993</v>
      </c>
      <c r="AM13" s="21" t="n">
        <v>0</v>
      </c>
      <c r="AN13" s="21" t="n">
        <v>0</v>
      </c>
      <c r="AO13" s="21" t="n">
        <v>0.0382785126521633</v>
      </c>
      <c r="AP13" s="21" t="n">
        <v>0</v>
      </c>
      <c r="AQ13" s="21" t="n">
        <v>0.0655272578469116</v>
      </c>
      <c r="AR13" s="21" t="n">
        <v>0</v>
      </c>
      <c r="AS13" s="21" t="n">
        <v>0</v>
      </c>
      <c r="AT13" s="21" t="n">
        <v>0</v>
      </c>
      <c r="AU13" s="21" t="n">
        <v>0</v>
      </c>
      <c r="AV13" s="21" t="n">
        <v>0</v>
      </c>
      <c r="AW13" s="21" t="n">
        <v>0</v>
      </c>
      <c r="AX13" s="21" t="n">
        <v>0</v>
      </c>
    </row>
    <row r="14">
      <c r="B14" s="18"/>
    </row>
    <row r="15">
      <c r="B15" t="s">
        <v>80</v>
      </c>
    </row>
    <row r="16">
      <c r="B16" t="s">
        <v>81</v>
      </c>
    </row>
    <row r="18">
      <c r="B18" s="9" t="str">
        <f>=HYPERLINK("#'Contents'!A1", "Return to Contents")</f>
      </c>
    </row>
  </sheetData>
  <mergeCells count="6">
    <mergeCell ref="D5:I5"/>
    <mergeCell ref="K5:L5"/>
    <mergeCell ref="N5:Y5"/>
    <mergeCell ref="AA5:AD5"/>
    <mergeCell ref="AF5:AX5"/>
    <mergeCell ref="D2:AU2"/>
  </mergeCells>
  <pageMargins left="0.7" right="0.7" top="0.75" bottom="0.75" header="0.3" footer="0.3"/>
  <pageSetup paperSize="9" orientation="portrait" horizontalDpi="300" verticalDpi="300" r:id="rId2"/>
  <drawing r:id="rId1"/>
</worksheet>
</file>

<file path=xl/worksheets/sheet5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10.71" hidden="0" customWidth="1"/>
    <col min="8" max="8" width="10.71" hidden="0" customWidth="1"/>
    <col min="9" max="9" width="10.71" hidden="0" customWidth="1"/>
    <col min="10" max="10" width="2.2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10.71" hidden="0" customWidth="1"/>
    <col min="19" max="19" width="10.71" hidden="0" customWidth="1"/>
    <col min="20" max="20" width="10.71" hidden="0" customWidth="1"/>
    <col min="21" max="21" width="10.71" hidden="0" customWidth="1"/>
    <col min="22" max="22" width="10.71" hidden="0" customWidth="1"/>
    <col min="23" max="23" width="10.71" hidden="0" customWidth="1"/>
    <col min="24" max="24" width="10.71" hidden="0" customWidth="1"/>
    <col min="25" max="25" width="10.71" hidden="0" customWidth="1"/>
    <col min="26" max="26" width="2.2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10.71" hidden="0" customWidth="1"/>
    <col min="34" max="34" width="10.71" hidden="0" customWidth="1"/>
    <col min="35" max="35" width="10.7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10.71" hidden="0" customWidth="1"/>
    <col min="44" max="44" width="10.71" hidden="0" customWidth="1"/>
    <col min="45" max="45" width="10.71" hidden="0" customWidth="1"/>
    <col min="46" max="46" width="10.71" hidden="0" customWidth="1"/>
    <col min="47" max="47" width="10.71" hidden="0" customWidth="1"/>
    <col min="48" max="48" width="10.71" hidden="0" customWidth="1"/>
    <col min="49" max="49" width="10.71" hidden="0" customWidth="1"/>
    <col min="50" max="50" width="10.71" hidden="0" customWidth="1"/>
    <col min="51" max="51" width="2.21" hidden="0" customWidth="1"/>
  </cols>
  <sheetData>
    <row r="2" ht="40" customHeight="1">
      <c r="D2" s="16" t="s">
        <v>247</v>
      </c>
    </row>
    <row r="5" ht="30" customHeight="1">
      <c r="B5" s="17"/>
      <c r="C5" s="17"/>
      <c r="D5" s="17" t="s">
        <v>62</v>
      </c>
      <c r="E5" s="17"/>
      <c r="F5" s="17"/>
      <c r="G5" s="17"/>
      <c r="H5" s="17"/>
      <c r="I5" s="17"/>
      <c r="J5" s="17"/>
      <c r="K5" s="17" t="s">
        <v>63</v>
      </c>
      <c r="L5" s="17"/>
      <c r="M5" s="17"/>
      <c r="N5" s="17" t="s">
        <v>64</v>
      </c>
      <c r="O5" s="17"/>
      <c r="P5" s="17"/>
      <c r="Q5" s="17"/>
      <c r="R5" s="17"/>
      <c r="S5" s="17"/>
      <c r="T5" s="17"/>
      <c r="U5" s="17"/>
      <c r="V5" s="17"/>
      <c r="W5" s="17"/>
      <c r="X5" s="17"/>
      <c r="Y5" s="17"/>
      <c r="Z5" s="17"/>
      <c r="AA5" s="17" t="s">
        <v>65</v>
      </c>
      <c r="AB5" s="17"/>
      <c r="AC5" s="17"/>
      <c r="AD5" s="17"/>
      <c r="AE5" s="17"/>
      <c r="AF5" s="17" t="s">
        <v>66</v>
      </c>
      <c r="AG5" s="17"/>
      <c r="AH5" s="17"/>
      <c r="AI5" s="17"/>
      <c r="AJ5" s="17"/>
      <c r="AK5" s="17"/>
      <c r="AL5" s="17"/>
      <c r="AM5" s="17"/>
      <c r="AN5" s="17"/>
      <c r="AO5" s="17"/>
      <c r="AP5" s="17"/>
      <c r="AQ5" s="17"/>
      <c r="AR5" s="17"/>
      <c r="AS5" s="17"/>
      <c r="AT5" s="17"/>
      <c r="AU5" s="17"/>
      <c r="AV5" s="17"/>
      <c r="AW5" s="17"/>
      <c r="AX5" s="17"/>
    </row>
    <row r="6">
      <c r="B6" t="s">
        <v>15</v>
      </c>
      <c r="C6" s="10" t="s">
        <v>16</v>
      </c>
      <c r="D6" s="13" t="s">
        <v>17</v>
      </c>
      <c r="E6" s="13" t="s">
        <v>18</v>
      </c>
      <c r="F6" s="13" t="s">
        <v>19</v>
      </c>
      <c r="G6" s="13" t="s">
        <v>20</v>
      </c>
      <c r="H6" s="13" t="s">
        <v>21</v>
      </c>
      <c r="I6" s="13" t="s">
        <v>22</v>
      </c>
      <c r="K6" s="13" t="s">
        <v>25</v>
      </c>
      <c r="L6" s="13" t="s">
        <v>26</v>
      </c>
      <c r="N6" s="13" t="s">
        <v>27</v>
      </c>
      <c r="O6" s="13" t="s">
        <v>28</v>
      </c>
      <c r="P6" s="13" t="s">
        <v>29</v>
      </c>
      <c r="Q6" s="13" t="s">
        <v>30</v>
      </c>
      <c r="R6" s="13" t="s">
        <v>31</v>
      </c>
      <c r="S6" s="13" t="s">
        <v>32</v>
      </c>
      <c r="T6" s="13" t="s">
        <v>33</v>
      </c>
      <c r="U6" s="13" t="s">
        <v>34</v>
      </c>
      <c r="V6" s="13" t="s">
        <v>35</v>
      </c>
      <c r="W6" s="13" t="s">
        <v>36</v>
      </c>
      <c r="X6" s="13" t="s">
        <v>37</v>
      </c>
      <c r="Y6" s="13" t="s">
        <v>38</v>
      </c>
      <c r="AA6" s="13" t="s">
        <v>39</v>
      </c>
      <c r="AB6" s="13" t="s">
        <v>40</v>
      </c>
      <c r="AC6" s="13" t="s">
        <v>41</v>
      </c>
      <c r="AD6" s="13" t="s">
        <v>42</v>
      </c>
      <c r="AF6" s="13" t="s">
        <v>43</v>
      </c>
      <c r="AG6" s="13" t="s">
        <v>44</v>
      </c>
      <c r="AH6" s="13" t="s">
        <v>45</v>
      </c>
      <c r="AI6" s="13" t="s">
        <v>46</v>
      </c>
      <c r="AJ6" s="13" t="s">
        <v>47</v>
      </c>
      <c r="AK6" s="13" t="s">
        <v>48</v>
      </c>
      <c r="AL6" s="13" t="s">
        <v>49</v>
      </c>
      <c r="AM6" s="13" t="s">
        <v>50</v>
      </c>
      <c r="AN6" s="13" t="s">
        <v>51</v>
      </c>
      <c r="AO6" s="13" t="s">
        <v>52</v>
      </c>
      <c r="AP6" s="13" t="s">
        <v>53</v>
      </c>
      <c r="AQ6" s="13" t="s">
        <v>54</v>
      </c>
      <c r="AR6" s="13" t="s">
        <v>55</v>
      </c>
      <c r="AS6" s="13" t="s">
        <v>56</v>
      </c>
      <c r="AT6" s="13" t="s">
        <v>57</v>
      </c>
      <c r="AU6" s="13" t="s">
        <v>58</v>
      </c>
      <c r="AV6" s="13" t="s">
        <v>59</v>
      </c>
      <c r="AW6" s="13" t="s">
        <v>60</v>
      </c>
      <c r="AX6" s="13" t="s">
        <v>61</v>
      </c>
    </row>
    <row r="7" ht="30" customHeight="1">
      <c r="B7" s="11" t="s">
        <v>23</v>
      </c>
      <c r="C7" s="11" t="n">
        <v>2053</v>
      </c>
      <c r="D7" s="11" t="n">
        <v>282</v>
      </c>
      <c r="E7" s="11" t="n">
        <v>347</v>
      </c>
      <c r="F7" s="11" t="n">
        <v>347</v>
      </c>
      <c r="G7" s="11" t="n">
        <v>347</v>
      </c>
      <c r="H7" s="11" t="n">
        <v>295</v>
      </c>
      <c r="I7" s="11" t="n">
        <v>435</v>
      </c>
      <c r="J7" s="11"/>
      <c r="K7" s="11" t="n">
        <v>1018</v>
      </c>
      <c r="L7" s="11" t="n">
        <v>1034</v>
      </c>
      <c r="M7" s="11"/>
      <c r="N7" s="11" t="n">
        <v>284</v>
      </c>
      <c r="O7" s="11" t="n">
        <v>278</v>
      </c>
      <c r="P7" s="11" t="n">
        <v>169</v>
      </c>
      <c r="Q7" s="11" t="n">
        <v>188</v>
      </c>
      <c r="R7" s="11" t="n">
        <v>160</v>
      </c>
      <c r="S7" s="11" t="n">
        <v>187</v>
      </c>
      <c r="T7" s="11" t="n">
        <v>166</v>
      </c>
      <c r="U7" s="11" t="n">
        <v>87</v>
      </c>
      <c r="V7" s="11" t="n">
        <v>211</v>
      </c>
      <c r="W7" s="11" t="n">
        <v>174</v>
      </c>
      <c r="X7" s="11" t="n">
        <v>98</v>
      </c>
      <c r="Y7" s="11" t="n">
        <v>51</v>
      </c>
      <c r="Z7" s="11"/>
      <c r="AA7" s="11" t="n">
        <v>570</v>
      </c>
      <c r="AB7" s="11" t="n">
        <v>547</v>
      </c>
      <c r="AC7" s="11" t="n">
        <v>406</v>
      </c>
      <c r="AD7" s="11" t="n">
        <v>517</v>
      </c>
      <c r="AE7" s="11"/>
      <c r="AF7" s="11" t="n">
        <v>148</v>
      </c>
      <c r="AG7" s="11" t="n">
        <v>872</v>
      </c>
      <c r="AH7" s="11" t="n">
        <v>132</v>
      </c>
      <c r="AI7" s="11" t="n">
        <v>108</v>
      </c>
      <c r="AJ7" s="11" t="n">
        <v>65</v>
      </c>
      <c r="AK7" s="11" t="n">
        <v>65</v>
      </c>
      <c r="AL7" s="11" t="n">
        <v>139</v>
      </c>
      <c r="AM7" s="11" t="n">
        <v>2</v>
      </c>
      <c r="AN7" s="11" t="n">
        <v>139</v>
      </c>
      <c r="AO7" s="11" t="n">
        <v>159</v>
      </c>
      <c r="AP7" s="11" t="n">
        <v>39</v>
      </c>
      <c r="AQ7" s="11" t="n">
        <v>148</v>
      </c>
      <c r="AR7" s="11" t="n">
        <v>10</v>
      </c>
      <c r="AS7" s="11" t="n">
        <v>10</v>
      </c>
      <c r="AT7" s="11" t="n">
        <v>3</v>
      </c>
      <c r="AU7" s="11" t="n">
        <v>2</v>
      </c>
      <c r="AV7" s="11" t="n">
        <v>5</v>
      </c>
      <c r="AW7" s="11" t="n">
        <v>3</v>
      </c>
      <c r="AX7" s="11" t="n">
        <v>4</v>
      </c>
    </row>
    <row r="8" ht="30" customHeight="1">
      <c r="B8" s="12" t="s">
        <v>24</v>
      </c>
      <c r="C8" s="12" t="n">
        <v>2053</v>
      </c>
      <c r="D8" s="12" t="n">
        <v>284</v>
      </c>
      <c r="E8" s="12" t="n">
        <v>350</v>
      </c>
      <c r="F8" s="12" t="n">
        <v>349</v>
      </c>
      <c r="G8" s="12" t="n">
        <v>350</v>
      </c>
      <c r="H8" s="12" t="n">
        <v>289</v>
      </c>
      <c r="I8" s="12" t="n">
        <v>431</v>
      </c>
      <c r="J8" s="12"/>
      <c r="K8" s="12" t="n">
        <v>1013</v>
      </c>
      <c r="L8" s="12" t="n">
        <v>1039</v>
      </c>
      <c r="M8" s="12"/>
      <c r="N8" s="12" t="n">
        <v>287</v>
      </c>
      <c r="O8" s="12" t="n">
        <v>267</v>
      </c>
      <c r="P8" s="12" t="n">
        <v>164</v>
      </c>
      <c r="Q8" s="12" t="n">
        <v>185</v>
      </c>
      <c r="R8" s="12" t="n">
        <v>144</v>
      </c>
      <c r="S8" s="12" t="n">
        <v>185</v>
      </c>
      <c r="T8" s="12" t="n">
        <v>164</v>
      </c>
      <c r="U8" s="12" t="n">
        <v>82</v>
      </c>
      <c r="V8" s="12" t="n">
        <v>226</v>
      </c>
      <c r="W8" s="12" t="n">
        <v>185</v>
      </c>
      <c r="X8" s="12" t="n">
        <v>103</v>
      </c>
      <c r="Y8" s="12" t="n">
        <v>61</v>
      </c>
      <c r="Z8" s="12"/>
      <c r="AA8" s="12" t="n">
        <v>551</v>
      </c>
      <c r="AB8" s="12" t="n">
        <v>530</v>
      </c>
      <c r="AC8" s="12" t="n">
        <v>449</v>
      </c>
      <c r="AD8" s="12" t="n">
        <v>510</v>
      </c>
      <c r="AE8" s="12"/>
      <c r="AF8" s="12" t="n">
        <v>150</v>
      </c>
      <c r="AG8" s="12" t="n">
        <v>866</v>
      </c>
      <c r="AH8" s="12" t="n">
        <v>133</v>
      </c>
      <c r="AI8" s="12" t="n">
        <v>107</v>
      </c>
      <c r="AJ8" s="12" t="n">
        <v>66</v>
      </c>
      <c r="AK8" s="12" t="n">
        <v>64</v>
      </c>
      <c r="AL8" s="12" t="n">
        <v>140</v>
      </c>
      <c r="AM8" s="12" t="n">
        <v>2</v>
      </c>
      <c r="AN8" s="12" t="n">
        <v>140</v>
      </c>
      <c r="AO8" s="12" t="n">
        <v>160</v>
      </c>
      <c r="AP8" s="12" t="n">
        <v>39</v>
      </c>
      <c r="AQ8" s="12" t="n">
        <v>149</v>
      </c>
      <c r="AR8" s="12" t="n">
        <v>10</v>
      </c>
      <c r="AS8" s="12" t="n">
        <v>11</v>
      </c>
      <c r="AT8" s="12" t="n">
        <v>3</v>
      </c>
      <c r="AU8" s="12" t="n">
        <v>2</v>
      </c>
      <c r="AV8" s="12" t="n">
        <v>5</v>
      </c>
      <c r="AW8" s="12" t="n">
        <v>3</v>
      </c>
      <c r="AX8" s="12" t="n">
        <v>3</v>
      </c>
    </row>
    <row r="9">
      <c r="B9" s="20" t="s">
        <v>238</v>
      </c>
      <c r="C9" s="19" t="n">
        <v>0.055728094008092</v>
      </c>
      <c r="D9" s="19" t="n">
        <v>0.0571619713662765</v>
      </c>
      <c r="E9" s="19" t="n">
        <v>0.045746569701104</v>
      </c>
      <c r="F9" s="19" t="n">
        <v>0.04784944679895</v>
      </c>
      <c r="G9" s="19" t="n">
        <v>0.0553453899520636</v>
      </c>
      <c r="H9" s="19" t="n">
        <v>0.0712655306123596</v>
      </c>
      <c r="I9" s="19" t="n">
        <v>0.0591661364675313</v>
      </c>
      <c r="J9" s="19"/>
      <c r="K9" s="19" t="n">
        <v>0.0501633070453641</v>
      </c>
      <c r="L9" s="19" t="n">
        <v>0.0612075691141521</v>
      </c>
      <c r="M9" s="19"/>
      <c r="N9" s="19" t="n">
        <v>0.0352148332087734</v>
      </c>
      <c r="O9" s="19" t="n">
        <v>0.0537750756673</v>
      </c>
      <c r="P9" s="19" t="n">
        <v>0.0593022175773406</v>
      </c>
      <c r="Q9" s="19" t="n">
        <v>0.0634810734295762</v>
      </c>
      <c r="R9" s="19" t="n">
        <v>0.0239467160285087</v>
      </c>
      <c r="S9" s="19" t="n">
        <v>0.0678324198049352</v>
      </c>
      <c r="T9" s="19" t="n">
        <v>0.100567499513196</v>
      </c>
      <c r="U9" s="19" t="n">
        <v>0.0430066910900465</v>
      </c>
      <c r="V9" s="19" t="n">
        <v>0.0376420767520976</v>
      </c>
      <c r="W9" s="19" t="n">
        <v>0.0824312056210062</v>
      </c>
      <c r="X9" s="19" t="n">
        <v>0.0621089908096911</v>
      </c>
      <c r="Y9" s="19" t="n">
        <v>0.0377690501893737</v>
      </c>
      <c r="Z9" s="19"/>
      <c r="AA9" s="19" t="n">
        <v>0.038992999906286</v>
      </c>
      <c r="AB9" s="19" t="n">
        <v>0.045848966631535</v>
      </c>
      <c r="AC9" s="19" t="n">
        <v>0.0713253086691956</v>
      </c>
      <c r="AD9" s="19" t="n">
        <v>0.0698209713229856</v>
      </c>
      <c r="AE9" s="19"/>
      <c r="AF9" s="19" t="n">
        <v>0.0463547391652169</v>
      </c>
      <c r="AG9" s="19" t="n">
        <v>0.0625143232785743</v>
      </c>
      <c r="AH9" s="19" t="n">
        <v>0.0319864954610184</v>
      </c>
      <c r="AI9" s="19" t="n">
        <v>0.0785892547623952</v>
      </c>
      <c r="AJ9" s="19" t="n">
        <v>0.0676245974190558</v>
      </c>
      <c r="AK9" s="19" t="n">
        <v>0.056732357806802</v>
      </c>
      <c r="AL9" s="19" t="n">
        <v>0.0529618613040977</v>
      </c>
      <c r="AM9" s="19" t="n">
        <v>0</v>
      </c>
      <c r="AN9" s="19" t="n">
        <v>0.029014006790581</v>
      </c>
      <c r="AO9" s="19" t="n">
        <v>0.0315752994381547</v>
      </c>
      <c r="AP9" s="19" t="n">
        <v>0.0527702542932562</v>
      </c>
      <c r="AQ9" s="19" t="n">
        <v>0.0939426443833577</v>
      </c>
      <c r="AR9" s="19" t="n">
        <v>0</v>
      </c>
      <c r="AS9" s="19" t="n">
        <v>0</v>
      </c>
      <c r="AT9" s="19" t="n">
        <v>0</v>
      </c>
      <c r="AU9" s="19" t="n">
        <v>0</v>
      </c>
      <c r="AV9" s="19" t="n">
        <v>0</v>
      </c>
      <c r="AW9" s="19" t="n">
        <v>0</v>
      </c>
      <c r="AX9" s="19" t="n">
        <v>0</v>
      </c>
    </row>
    <row r="10">
      <c r="B10" s="20" t="s">
        <v>239</v>
      </c>
      <c r="C10" s="19" t="n">
        <v>0.504351182232562</v>
      </c>
      <c r="D10" s="19" t="n">
        <v>0.332130029282212</v>
      </c>
      <c r="E10" s="19" t="n">
        <v>0.297215146538653</v>
      </c>
      <c r="F10" s="19" t="n">
        <v>0.391740400881507</v>
      </c>
      <c r="G10" s="19" t="n">
        <v>0.570472698655075</v>
      </c>
      <c r="H10" s="19" t="n">
        <v>0.635618064819785</v>
      </c>
      <c r="I10" s="19" t="n">
        <v>0.735681343607748</v>
      </c>
      <c r="J10" s="19"/>
      <c r="K10" s="19" t="n">
        <v>0.486087581786929</v>
      </c>
      <c r="L10" s="19" t="n">
        <v>0.522644308756342</v>
      </c>
      <c r="M10" s="19"/>
      <c r="N10" s="19" t="n">
        <v>0.357106296653409</v>
      </c>
      <c r="O10" s="19" t="n">
        <v>0.612949257015951</v>
      </c>
      <c r="P10" s="19" t="n">
        <v>0.483209874336148</v>
      </c>
      <c r="Q10" s="19" t="n">
        <v>0.566810283578758</v>
      </c>
      <c r="R10" s="19" t="n">
        <v>0.527512167702426</v>
      </c>
      <c r="S10" s="19" t="n">
        <v>0.484480701555463</v>
      </c>
      <c r="T10" s="19" t="n">
        <v>0.503483056742189</v>
      </c>
      <c r="U10" s="19" t="n">
        <v>0.503483818111754</v>
      </c>
      <c r="V10" s="19" t="n">
        <v>0.470973898450739</v>
      </c>
      <c r="W10" s="19" t="n">
        <v>0.556436616255051</v>
      </c>
      <c r="X10" s="19" t="n">
        <v>0.631360590425876</v>
      </c>
      <c r="Y10" s="19" t="n">
        <v>0.3496354013871</v>
      </c>
      <c r="Z10" s="19"/>
      <c r="AA10" s="19" t="n">
        <v>0.450205973744287</v>
      </c>
      <c r="AB10" s="19" t="n">
        <v>0.544256424880815</v>
      </c>
      <c r="AC10" s="19" t="n">
        <v>0.473958071377012</v>
      </c>
      <c r="AD10" s="19" t="n">
        <v>0.551372939146105</v>
      </c>
      <c r="AE10" s="19"/>
      <c r="AF10" s="19" t="n">
        <v>0.285991548293012</v>
      </c>
      <c r="AG10" s="19" t="n">
        <v>0.681708224118171</v>
      </c>
      <c r="AH10" s="19" t="n">
        <v>0.551531072866928</v>
      </c>
      <c r="AI10" s="19" t="n">
        <v>0.210291950737948</v>
      </c>
      <c r="AJ10" s="19" t="n">
        <v>0.401879489999458</v>
      </c>
      <c r="AK10" s="19" t="n">
        <v>0.335794122746066</v>
      </c>
      <c r="AL10" s="19" t="n">
        <v>0.271421022221821</v>
      </c>
      <c r="AM10" s="19" t="n">
        <v>0.465554238906898</v>
      </c>
      <c r="AN10" s="19" t="n">
        <v>0.374679208519033</v>
      </c>
      <c r="AO10" s="19" t="n">
        <v>0.404842529100908</v>
      </c>
      <c r="AP10" s="19" t="n">
        <v>0.293556270889203</v>
      </c>
      <c r="AQ10" s="19" t="n">
        <v>0.514938956579173</v>
      </c>
      <c r="AR10" s="19" t="n">
        <v>0.70872418621442</v>
      </c>
      <c r="AS10" s="19" t="n">
        <v>0.217621145529529</v>
      </c>
      <c r="AT10" s="19" t="n">
        <v>0.389102592068026</v>
      </c>
      <c r="AU10" s="19" t="n">
        <v>0</v>
      </c>
      <c r="AV10" s="19" t="n">
        <v>0</v>
      </c>
      <c r="AW10" s="19" t="n">
        <v>0.705272611914786</v>
      </c>
      <c r="AX10" s="19" t="n">
        <v>0.462841763788565</v>
      </c>
    </row>
    <row r="11">
      <c r="B11" s="20" t="s">
        <v>240</v>
      </c>
      <c r="C11" s="19" t="n">
        <v>0.106717027642368</v>
      </c>
      <c r="D11" s="19" t="n">
        <v>0.190619844035701</v>
      </c>
      <c r="E11" s="19" t="n">
        <v>0.209425898837867</v>
      </c>
      <c r="F11" s="19" t="n">
        <v>0.106712677645265</v>
      </c>
      <c r="G11" s="19" t="n">
        <v>0.0786048945994633</v>
      </c>
      <c r="H11" s="19" t="n">
        <v>0.0482228042326459</v>
      </c>
      <c r="I11" s="19" t="n">
        <v>0.0300136848788706</v>
      </c>
      <c r="J11" s="19"/>
      <c r="K11" s="19" t="n">
        <v>0.13047204839279</v>
      </c>
      <c r="L11" s="19" t="n">
        <v>0.0836580043282101</v>
      </c>
      <c r="M11" s="19"/>
      <c r="N11" s="19" t="n">
        <v>0.152240626583812</v>
      </c>
      <c r="O11" s="19" t="n">
        <v>0.0761511933446499</v>
      </c>
      <c r="P11" s="19" t="n">
        <v>0.109499131803589</v>
      </c>
      <c r="Q11" s="19" t="n">
        <v>0.0743277456369383</v>
      </c>
      <c r="R11" s="19" t="n">
        <v>0.126669801856238</v>
      </c>
      <c r="S11" s="19" t="n">
        <v>0.0809162842733584</v>
      </c>
      <c r="T11" s="19" t="n">
        <v>0.115567865560777</v>
      </c>
      <c r="U11" s="19" t="n">
        <v>0.115480044173123</v>
      </c>
      <c r="V11" s="19" t="n">
        <v>0.131268975288891</v>
      </c>
      <c r="W11" s="19" t="n">
        <v>0.0936679060222865</v>
      </c>
      <c r="X11" s="19" t="n">
        <v>0.0815259383463785</v>
      </c>
      <c r="Y11" s="19" t="n">
        <v>0.103775417800257</v>
      </c>
      <c r="Z11" s="19"/>
      <c r="AA11" s="19" t="n">
        <v>0.116703831562826</v>
      </c>
      <c r="AB11" s="19" t="n">
        <v>0.0672838988815976</v>
      </c>
      <c r="AC11" s="19" t="n">
        <v>0.157436115258222</v>
      </c>
      <c r="AD11" s="19" t="n">
        <v>0.0949744400009328</v>
      </c>
      <c r="AE11" s="19"/>
      <c r="AF11" s="19" t="n">
        <v>0.272027636188953</v>
      </c>
      <c r="AG11" s="19" t="n">
        <v>0.0285624873310447</v>
      </c>
      <c r="AH11" s="19" t="n">
        <v>0.0815433721872536</v>
      </c>
      <c r="AI11" s="19" t="n">
        <v>0.267714819670704</v>
      </c>
      <c r="AJ11" s="19" t="n">
        <v>0.0875106568010702</v>
      </c>
      <c r="AK11" s="19" t="n">
        <v>0.174925796106928</v>
      </c>
      <c r="AL11" s="19" t="n">
        <v>0.190605104283343</v>
      </c>
      <c r="AM11" s="19" t="n">
        <v>0.534445761093102</v>
      </c>
      <c r="AN11" s="19" t="n">
        <v>0.171903664125546</v>
      </c>
      <c r="AO11" s="19" t="n">
        <v>0.115204294877333</v>
      </c>
      <c r="AP11" s="19" t="n">
        <v>0.22588917841358</v>
      </c>
      <c r="AQ11" s="19" t="n">
        <v>0.0813032566053408</v>
      </c>
      <c r="AR11" s="19" t="n">
        <v>0</v>
      </c>
      <c r="AS11" s="19" t="n">
        <v>0.0777789944370755</v>
      </c>
      <c r="AT11" s="19" t="n">
        <v>0</v>
      </c>
      <c r="AU11" s="19" t="n">
        <v>1</v>
      </c>
      <c r="AV11" s="19" t="n">
        <v>0.379175517237897</v>
      </c>
      <c r="AW11" s="19" t="n">
        <v>0</v>
      </c>
      <c r="AX11" s="19" t="n">
        <v>0.259244151683178</v>
      </c>
    </row>
    <row r="12">
      <c r="B12" s="20" t="s">
        <v>241</v>
      </c>
      <c r="C12" s="19" t="n">
        <v>0.301861153629399</v>
      </c>
      <c r="D12" s="19" t="n">
        <v>0.369616791859812</v>
      </c>
      <c r="E12" s="19" t="n">
        <v>0.410438184496059</v>
      </c>
      <c r="F12" s="19" t="n">
        <v>0.413516823497461</v>
      </c>
      <c r="G12" s="19" t="n">
        <v>0.28205640014655</v>
      </c>
      <c r="H12" s="19" t="n">
        <v>0.205210064564833</v>
      </c>
      <c r="I12" s="19" t="n">
        <v>0.159423598542328</v>
      </c>
      <c r="J12" s="19"/>
      <c r="K12" s="19" t="n">
        <v>0.304051809680449</v>
      </c>
      <c r="L12" s="19" t="n">
        <v>0.299052982618406</v>
      </c>
      <c r="M12" s="19"/>
      <c r="N12" s="19" t="n">
        <v>0.41073730170641</v>
      </c>
      <c r="O12" s="19" t="n">
        <v>0.232362359710605</v>
      </c>
      <c r="P12" s="19" t="n">
        <v>0.325591204553115</v>
      </c>
      <c r="Q12" s="19" t="n">
        <v>0.284851153918824</v>
      </c>
      <c r="R12" s="19" t="n">
        <v>0.298667819157548</v>
      </c>
      <c r="S12" s="19" t="n">
        <v>0.313536254658692</v>
      </c>
      <c r="T12" s="19" t="n">
        <v>0.23792217561378</v>
      </c>
      <c r="U12" s="19" t="n">
        <v>0.293546127501738</v>
      </c>
      <c r="V12" s="19" t="n">
        <v>0.342672960123604</v>
      </c>
      <c r="W12" s="19" t="n">
        <v>0.233126639837615</v>
      </c>
      <c r="X12" s="19" t="n">
        <v>0.194778585794243</v>
      </c>
      <c r="Y12" s="19" t="n">
        <v>0.474797986678187</v>
      </c>
      <c r="Z12" s="19"/>
      <c r="AA12" s="19" t="n">
        <v>0.375452980860741</v>
      </c>
      <c r="AB12" s="19" t="n">
        <v>0.310030969137705</v>
      </c>
      <c r="AC12" s="19" t="n">
        <v>0.277670256790341</v>
      </c>
      <c r="AD12" s="19" t="n">
        <v>0.230888168195397</v>
      </c>
      <c r="AE12" s="19"/>
      <c r="AF12" s="19" t="n">
        <v>0.37643268129935</v>
      </c>
      <c r="AG12" s="19" t="n">
        <v>0.207366249046422</v>
      </c>
      <c r="AH12" s="19" t="n">
        <v>0.320306227545771</v>
      </c>
      <c r="AI12" s="19" t="n">
        <v>0.423240806418257</v>
      </c>
      <c r="AJ12" s="19" t="n">
        <v>0.311323018695451</v>
      </c>
      <c r="AK12" s="19" t="n">
        <v>0.41795474789598</v>
      </c>
      <c r="AL12" s="19" t="n">
        <v>0.442369337051976</v>
      </c>
      <c r="AM12" s="19" t="n">
        <v>0</v>
      </c>
      <c r="AN12" s="19" t="n">
        <v>0.41069311156704</v>
      </c>
      <c r="AO12" s="19" t="n">
        <v>0.393051335657149</v>
      </c>
      <c r="AP12" s="19" t="n">
        <v>0.42778429640396</v>
      </c>
      <c r="AQ12" s="19" t="n">
        <v>0.228842378352663</v>
      </c>
      <c r="AR12" s="19" t="n">
        <v>0.198107595722564</v>
      </c>
      <c r="AS12" s="19" t="n">
        <v>0.704599860033396</v>
      </c>
      <c r="AT12" s="19" t="n">
        <v>0.314801217298716</v>
      </c>
      <c r="AU12" s="19" t="n">
        <v>0</v>
      </c>
      <c r="AV12" s="19" t="n">
        <v>0.620824482762103</v>
      </c>
      <c r="AW12" s="19" t="n">
        <v>0.294727388085214</v>
      </c>
      <c r="AX12" s="19" t="n">
        <v>0.277914084528257</v>
      </c>
    </row>
    <row r="13">
      <c r="B13" s="20" t="s">
        <v>242</v>
      </c>
      <c r="C13" s="21" t="n">
        <v>0.0313425424875794</v>
      </c>
      <c r="D13" s="21" t="n">
        <v>0.0504713634559987</v>
      </c>
      <c r="E13" s="21" t="n">
        <v>0.0371742004263167</v>
      </c>
      <c r="F13" s="21" t="n">
        <v>0.0401806511768165</v>
      </c>
      <c r="G13" s="21" t="n">
        <v>0.0135206166468479</v>
      </c>
      <c r="H13" s="21" t="n">
        <v>0.0396835357703769</v>
      </c>
      <c r="I13" s="21" t="n">
        <v>0.0157152365035216</v>
      </c>
      <c r="J13" s="21"/>
      <c r="K13" s="21" t="n">
        <v>0.0292252530944673</v>
      </c>
      <c r="L13" s="21" t="n">
        <v>0.03343713518289</v>
      </c>
      <c r="M13" s="21"/>
      <c r="N13" s="21" t="n">
        <v>0.0447009418475958</v>
      </c>
      <c r="O13" s="21" t="n">
        <v>0.0247621142614945</v>
      </c>
      <c r="P13" s="21" t="n">
        <v>0.0223975717298069</v>
      </c>
      <c r="Q13" s="21" t="n">
        <v>0.0105297434359043</v>
      </c>
      <c r="R13" s="21" t="n">
        <v>0.0232034952552793</v>
      </c>
      <c r="S13" s="21" t="n">
        <v>0.0532343397075517</v>
      </c>
      <c r="T13" s="21" t="n">
        <v>0.0424594025700588</v>
      </c>
      <c r="U13" s="21" t="n">
        <v>0.0444833191233386</v>
      </c>
      <c r="V13" s="21" t="n">
        <v>0.0174420893846676</v>
      </c>
      <c r="W13" s="21" t="n">
        <v>0.0343376322640417</v>
      </c>
      <c r="X13" s="21" t="n">
        <v>0.0302258946238112</v>
      </c>
      <c r="Y13" s="21" t="n">
        <v>0.0340221439450823</v>
      </c>
      <c r="Z13" s="21"/>
      <c r="AA13" s="21" t="n">
        <v>0.0186442139258595</v>
      </c>
      <c r="AB13" s="21" t="n">
        <v>0.0325797404683476</v>
      </c>
      <c r="AC13" s="21" t="n">
        <v>0.0196102479052303</v>
      </c>
      <c r="AD13" s="21" t="n">
        <v>0.0529434813345799</v>
      </c>
      <c r="AE13" s="21"/>
      <c r="AF13" s="21" t="n">
        <v>0.0191933950534686</v>
      </c>
      <c r="AG13" s="21" t="n">
        <v>0.019848716225788</v>
      </c>
      <c r="AH13" s="21" t="n">
        <v>0.0146328319390289</v>
      </c>
      <c r="AI13" s="21" t="n">
        <v>0.0201631684106966</v>
      </c>
      <c r="AJ13" s="21" t="n">
        <v>0.131662237084965</v>
      </c>
      <c r="AK13" s="21" t="n">
        <v>0.0145929754442246</v>
      </c>
      <c r="AL13" s="21" t="n">
        <v>0.0426426751387628</v>
      </c>
      <c r="AM13" s="21" t="n">
        <v>0</v>
      </c>
      <c r="AN13" s="21" t="n">
        <v>0.0137100089978001</v>
      </c>
      <c r="AO13" s="21" t="n">
        <v>0.0553265409264558</v>
      </c>
      <c r="AP13" s="21" t="n">
        <v>0</v>
      </c>
      <c r="AQ13" s="21" t="n">
        <v>0.0809727640794662</v>
      </c>
      <c r="AR13" s="21" t="n">
        <v>0.0931682180630158</v>
      </c>
      <c r="AS13" s="21" t="n">
        <v>0</v>
      </c>
      <c r="AT13" s="21" t="n">
        <v>0.296096190633258</v>
      </c>
      <c r="AU13" s="21" t="n">
        <v>0</v>
      </c>
      <c r="AV13" s="21" t="n">
        <v>0</v>
      </c>
      <c r="AW13" s="21" t="n">
        <v>0</v>
      </c>
      <c r="AX13" s="21" t="n">
        <v>0</v>
      </c>
    </row>
    <row r="14">
      <c r="B14" s="18"/>
    </row>
    <row r="15">
      <c r="B15" t="s">
        <v>80</v>
      </c>
    </row>
    <row r="16">
      <c r="B16" t="s">
        <v>81</v>
      </c>
    </row>
    <row r="18">
      <c r="B18" s="9" t="str">
        <f>=HYPERLINK("#'Contents'!A1", "Return to Contents")</f>
      </c>
    </row>
  </sheetData>
  <mergeCells count="6">
    <mergeCell ref="D5:I5"/>
    <mergeCell ref="K5:L5"/>
    <mergeCell ref="N5:Y5"/>
    <mergeCell ref="AA5:AD5"/>
    <mergeCell ref="AF5:AX5"/>
    <mergeCell ref="D2:AU2"/>
  </mergeCells>
  <pageMargins left="0.7" right="0.7" top="0.75" bottom="0.75" header="0.3" footer="0.3"/>
  <pageSetup paperSize="9" orientation="portrait" horizontalDpi="300" verticalDpi="300" r:id="rId2"/>
  <drawing r:id="rId1"/>
</worksheet>
</file>

<file path=xl/worksheets/sheet5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10.71" hidden="0" customWidth="1"/>
    <col min="8" max="8" width="10.71" hidden="0" customWidth="1"/>
    <col min="9" max="9" width="10.71" hidden="0" customWidth="1"/>
    <col min="10" max="10" width="2.2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10.71" hidden="0" customWidth="1"/>
    <col min="19" max="19" width="10.71" hidden="0" customWidth="1"/>
    <col min="20" max="20" width="10.71" hidden="0" customWidth="1"/>
    <col min="21" max="21" width="10.71" hidden="0" customWidth="1"/>
    <col min="22" max="22" width="10.71" hidden="0" customWidth="1"/>
    <col min="23" max="23" width="10.71" hidden="0" customWidth="1"/>
    <col min="24" max="24" width="10.71" hidden="0" customWidth="1"/>
    <col min="25" max="25" width="10.71" hidden="0" customWidth="1"/>
    <col min="26" max="26" width="2.2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10.71" hidden="0" customWidth="1"/>
    <col min="34" max="34" width="10.71" hidden="0" customWidth="1"/>
    <col min="35" max="35" width="10.7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10.71" hidden="0" customWidth="1"/>
    <col min="44" max="44" width="10.71" hidden="0" customWidth="1"/>
    <col min="45" max="45" width="10.71" hidden="0" customWidth="1"/>
    <col min="46" max="46" width="10.71" hidden="0" customWidth="1"/>
    <col min="47" max="47" width="10.71" hidden="0" customWidth="1"/>
    <col min="48" max="48" width="10.71" hidden="0" customWidth="1"/>
    <col min="49" max="49" width="10.71" hidden="0" customWidth="1"/>
    <col min="50" max="50" width="10.71" hidden="0" customWidth="1"/>
    <col min="51" max="51" width="2.21" hidden="0" customWidth="1"/>
  </cols>
  <sheetData>
    <row r="2" ht="40" customHeight="1">
      <c r="D2" s="16" t="s">
        <v>248</v>
      </c>
    </row>
    <row r="5" ht="30" customHeight="1">
      <c r="B5" s="17"/>
      <c r="C5" s="17"/>
      <c r="D5" s="17" t="s">
        <v>62</v>
      </c>
      <c r="E5" s="17"/>
      <c r="F5" s="17"/>
      <c r="G5" s="17"/>
      <c r="H5" s="17"/>
      <c r="I5" s="17"/>
      <c r="J5" s="17"/>
      <c r="K5" s="17" t="s">
        <v>63</v>
      </c>
      <c r="L5" s="17"/>
      <c r="M5" s="17"/>
      <c r="N5" s="17" t="s">
        <v>64</v>
      </c>
      <c r="O5" s="17"/>
      <c r="P5" s="17"/>
      <c r="Q5" s="17"/>
      <c r="R5" s="17"/>
      <c r="S5" s="17"/>
      <c r="T5" s="17"/>
      <c r="U5" s="17"/>
      <c r="V5" s="17"/>
      <c r="W5" s="17"/>
      <c r="X5" s="17"/>
      <c r="Y5" s="17"/>
      <c r="Z5" s="17"/>
      <c r="AA5" s="17" t="s">
        <v>65</v>
      </c>
      <c r="AB5" s="17"/>
      <c r="AC5" s="17"/>
      <c r="AD5" s="17"/>
      <c r="AE5" s="17"/>
      <c r="AF5" s="17" t="s">
        <v>66</v>
      </c>
      <c r="AG5" s="17"/>
      <c r="AH5" s="17"/>
      <c r="AI5" s="17"/>
      <c r="AJ5" s="17"/>
      <c r="AK5" s="17"/>
      <c r="AL5" s="17"/>
      <c r="AM5" s="17"/>
      <c r="AN5" s="17"/>
      <c r="AO5" s="17"/>
      <c r="AP5" s="17"/>
      <c r="AQ5" s="17"/>
      <c r="AR5" s="17"/>
      <c r="AS5" s="17"/>
      <c r="AT5" s="17"/>
      <c r="AU5" s="17"/>
      <c r="AV5" s="17"/>
      <c r="AW5" s="17"/>
      <c r="AX5" s="17"/>
    </row>
    <row r="6">
      <c r="B6" t="s">
        <v>15</v>
      </c>
      <c r="C6" s="10" t="s">
        <v>16</v>
      </c>
      <c r="D6" s="13" t="s">
        <v>17</v>
      </c>
      <c r="E6" s="13" t="s">
        <v>18</v>
      </c>
      <c r="F6" s="13" t="s">
        <v>19</v>
      </c>
      <c r="G6" s="13" t="s">
        <v>20</v>
      </c>
      <c r="H6" s="13" t="s">
        <v>21</v>
      </c>
      <c r="I6" s="13" t="s">
        <v>22</v>
      </c>
      <c r="K6" s="13" t="s">
        <v>25</v>
      </c>
      <c r="L6" s="13" t="s">
        <v>26</v>
      </c>
      <c r="N6" s="13" t="s">
        <v>27</v>
      </c>
      <c r="O6" s="13" t="s">
        <v>28</v>
      </c>
      <c r="P6" s="13" t="s">
        <v>29</v>
      </c>
      <c r="Q6" s="13" t="s">
        <v>30</v>
      </c>
      <c r="R6" s="13" t="s">
        <v>31</v>
      </c>
      <c r="S6" s="13" t="s">
        <v>32</v>
      </c>
      <c r="T6" s="13" t="s">
        <v>33</v>
      </c>
      <c r="U6" s="13" t="s">
        <v>34</v>
      </c>
      <c r="V6" s="13" t="s">
        <v>35</v>
      </c>
      <c r="W6" s="13" t="s">
        <v>36</v>
      </c>
      <c r="X6" s="13" t="s">
        <v>37</v>
      </c>
      <c r="Y6" s="13" t="s">
        <v>38</v>
      </c>
      <c r="AA6" s="13" t="s">
        <v>39</v>
      </c>
      <c r="AB6" s="13" t="s">
        <v>40</v>
      </c>
      <c r="AC6" s="13" t="s">
        <v>41</v>
      </c>
      <c r="AD6" s="13" t="s">
        <v>42</v>
      </c>
      <c r="AF6" s="13" t="s">
        <v>43</v>
      </c>
      <c r="AG6" s="13" t="s">
        <v>44</v>
      </c>
      <c r="AH6" s="13" t="s">
        <v>45</v>
      </c>
      <c r="AI6" s="13" t="s">
        <v>46</v>
      </c>
      <c r="AJ6" s="13" t="s">
        <v>47</v>
      </c>
      <c r="AK6" s="13" t="s">
        <v>48</v>
      </c>
      <c r="AL6" s="13" t="s">
        <v>49</v>
      </c>
      <c r="AM6" s="13" t="s">
        <v>50</v>
      </c>
      <c r="AN6" s="13" t="s">
        <v>51</v>
      </c>
      <c r="AO6" s="13" t="s">
        <v>52</v>
      </c>
      <c r="AP6" s="13" t="s">
        <v>53</v>
      </c>
      <c r="AQ6" s="13" t="s">
        <v>54</v>
      </c>
      <c r="AR6" s="13" t="s">
        <v>55</v>
      </c>
      <c r="AS6" s="13" t="s">
        <v>56</v>
      </c>
      <c r="AT6" s="13" t="s">
        <v>57</v>
      </c>
      <c r="AU6" s="13" t="s">
        <v>58</v>
      </c>
      <c r="AV6" s="13" t="s">
        <v>59</v>
      </c>
      <c r="AW6" s="13" t="s">
        <v>60</v>
      </c>
      <c r="AX6" s="13" t="s">
        <v>61</v>
      </c>
    </row>
    <row r="7" ht="30" customHeight="1">
      <c r="B7" s="11" t="s">
        <v>23</v>
      </c>
      <c r="C7" s="11" t="n">
        <v>2053</v>
      </c>
      <c r="D7" s="11" t="n">
        <v>282</v>
      </c>
      <c r="E7" s="11" t="n">
        <v>347</v>
      </c>
      <c r="F7" s="11" t="n">
        <v>347</v>
      </c>
      <c r="G7" s="11" t="n">
        <v>347</v>
      </c>
      <c r="H7" s="11" t="n">
        <v>295</v>
      </c>
      <c r="I7" s="11" t="n">
        <v>435</v>
      </c>
      <c r="J7" s="11"/>
      <c r="K7" s="11" t="n">
        <v>1018</v>
      </c>
      <c r="L7" s="11" t="n">
        <v>1034</v>
      </c>
      <c r="M7" s="11"/>
      <c r="N7" s="11" t="n">
        <v>284</v>
      </c>
      <c r="O7" s="11" t="n">
        <v>278</v>
      </c>
      <c r="P7" s="11" t="n">
        <v>169</v>
      </c>
      <c r="Q7" s="11" t="n">
        <v>188</v>
      </c>
      <c r="R7" s="11" t="n">
        <v>160</v>
      </c>
      <c r="S7" s="11" t="n">
        <v>187</v>
      </c>
      <c r="T7" s="11" t="n">
        <v>166</v>
      </c>
      <c r="U7" s="11" t="n">
        <v>87</v>
      </c>
      <c r="V7" s="11" t="n">
        <v>211</v>
      </c>
      <c r="W7" s="11" t="n">
        <v>174</v>
      </c>
      <c r="X7" s="11" t="n">
        <v>98</v>
      </c>
      <c r="Y7" s="11" t="n">
        <v>51</v>
      </c>
      <c r="Z7" s="11"/>
      <c r="AA7" s="11" t="n">
        <v>570</v>
      </c>
      <c r="AB7" s="11" t="n">
        <v>547</v>
      </c>
      <c r="AC7" s="11" t="n">
        <v>406</v>
      </c>
      <c r="AD7" s="11" t="n">
        <v>517</v>
      </c>
      <c r="AE7" s="11"/>
      <c r="AF7" s="11" t="n">
        <v>148</v>
      </c>
      <c r="AG7" s="11" t="n">
        <v>872</v>
      </c>
      <c r="AH7" s="11" t="n">
        <v>132</v>
      </c>
      <c r="AI7" s="11" t="n">
        <v>108</v>
      </c>
      <c r="AJ7" s="11" t="n">
        <v>65</v>
      </c>
      <c r="AK7" s="11" t="n">
        <v>65</v>
      </c>
      <c r="AL7" s="11" t="n">
        <v>139</v>
      </c>
      <c r="AM7" s="11" t="n">
        <v>2</v>
      </c>
      <c r="AN7" s="11" t="n">
        <v>139</v>
      </c>
      <c r="AO7" s="11" t="n">
        <v>159</v>
      </c>
      <c r="AP7" s="11" t="n">
        <v>39</v>
      </c>
      <c r="AQ7" s="11" t="n">
        <v>148</v>
      </c>
      <c r="AR7" s="11" t="n">
        <v>10</v>
      </c>
      <c r="AS7" s="11" t="n">
        <v>10</v>
      </c>
      <c r="AT7" s="11" t="n">
        <v>3</v>
      </c>
      <c r="AU7" s="11" t="n">
        <v>2</v>
      </c>
      <c r="AV7" s="11" t="n">
        <v>5</v>
      </c>
      <c r="AW7" s="11" t="n">
        <v>3</v>
      </c>
      <c r="AX7" s="11" t="n">
        <v>4</v>
      </c>
    </row>
    <row r="8" ht="30" customHeight="1">
      <c r="B8" s="12" t="s">
        <v>24</v>
      </c>
      <c r="C8" s="12" t="n">
        <v>2053</v>
      </c>
      <c r="D8" s="12" t="n">
        <v>284</v>
      </c>
      <c r="E8" s="12" t="n">
        <v>350</v>
      </c>
      <c r="F8" s="12" t="n">
        <v>349</v>
      </c>
      <c r="G8" s="12" t="n">
        <v>350</v>
      </c>
      <c r="H8" s="12" t="n">
        <v>289</v>
      </c>
      <c r="I8" s="12" t="n">
        <v>431</v>
      </c>
      <c r="J8" s="12"/>
      <c r="K8" s="12" t="n">
        <v>1013</v>
      </c>
      <c r="L8" s="12" t="n">
        <v>1039</v>
      </c>
      <c r="M8" s="12"/>
      <c r="N8" s="12" t="n">
        <v>287</v>
      </c>
      <c r="O8" s="12" t="n">
        <v>267</v>
      </c>
      <c r="P8" s="12" t="n">
        <v>164</v>
      </c>
      <c r="Q8" s="12" t="n">
        <v>185</v>
      </c>
      <c r="R8" s="12" t="n">
        <v>144</v>
      </c>
      <c r="S8" s="12" t="n">
        <v>185</v>
      </c>
      <c r="T8" s="12" t="n">
        <v>164</v>
      </c>
      <c r="U8" s="12" t="n">
        <v>82</v>
      </c>
      <c r="V8" s="12" t="n">
        <v>226</v>
      </c>
      <c r="W8" s="12" t="n">
        <v>185</v>
      </c>
      <c r="X8" s="12" t="n">
        <v>103</v>
      </c>
      <c r="Y8" s="12" t="n">
        <v>61</v>
      </c>
      <c r="Z8" s="12"/>
      <c r="AA8" s="12" t="n">
        <v>551</v>
      </c>
      <c r="AB8" s="12" t="n">
        <v>530</v>
      </c>
      <c r="AC8" s="12" t="n">
        <v>449</v>
      </c>
      <c r="AD8" s="12" t="n">
        <v>510</v>
      </c>
      <c r="AE8" s="12"/>
      <c r="AF8" s="12" t="n">
        <v>150</v>
      </c>
      <c r="AG8" s="12" t="n">
        <v>866</v>
      </c>
      <c r="AH8" s="12" t="n">
        <v>133</v>
      </c>
      <c r="AI8" s="12" t="n">
        <v>107</v>
      </c>
      <c r="AJ8" s="12" t="n">
        <v>66</v>
      </c>
      <c r="AK8" s="12" t="n">
        <v>64</v>
      </c>
      <c r="AL8" s="12" t="n">
        <v>140</v>
      </c>
      <c r="AM8" s="12" t="n">
        <v>2</v>
      </c>
      <c r="AN8" s="12" t="n">
        <v>140</v>
      </c>
      <c r="AO8" s="12" t="n">
        <v>160</v>
      </c>
      <c r="AP8" s="12" t="n">
        <v>39</v>
      </c>
      <c r="AQ8" s="12" t="n">
        <v>149</v>
      </c>
      <c r="AR8" s="12" t="n">
        <v>10</v>
      </c>
      <c r="AS8" s="12" t="n">
        <v>11</v>
      </c>
      <c r="AT8" s="12" t="n">
        <v>3</v>
      </c>
      <c r="AU8" s="12" t="n">
        <v>2</v>
      </c>
      <c r="AV8" s="12" t="n">
        <v>5</v>
      </c>
      <c r="AW8" s="12" t="n">
        <v>3</v>
      </c>
      <c r="AX8" s="12" t="n">
        <v>3</v>
      </c>
    </row>
    <row r="9">
      <c r="B9" s="20" t="s">
        <v>238</v>
      </c>
      <c r="C9" s="19" t="n">
        <v>0.29496986825987</v>
      </c>
      <c r="D9" s="19" t="n">
        <v>0.295447900626917</v>
      </c>
      <c r="E9" s="19" t="n">
        <v>0.215965940504415</v>
      </c>
      <c r="F9" s="19" t="n">
        <v>0.30553695724423</v>
      </c>
      <c r="G9" s="19" t="n">
        <v>0.309424869821887</v>
      </c>
      <c r="H9" s="19" t="n">
        <v>0.304924924072144</v>
      </c>
      <c r="I9" s="19" t="n">
        <v>0.331867191240733</v>
      </c>
      <c r="J9" s="19"/>
      <c r="K9" s="19" t="n">
        <v>0.22537607175526</v>
      </c>
      <c r="L9" s="19" t="n">
        <v>0.363109696299362</v>
      </c>
      <c r="M9" s="19"/>
      <c r="N9" s="19" t="n">
        <v>0.205674690117348</v>
      </c>
      <c r="O9" s="19" t="n">
        <v>0.328399996039738</v>
      </c>
      <c r="P9" s="19" t="n">
        <v>0.309181511791354</v>
      </c>
      <c r="Q9" s="19" t="n">
        <v>0.287496103352083</v>
      </c>
      <c r="R9" s="19" t="n">
        <v>0.245044495803958</v>
      </c>
      <c r="S9" s="19" t="n">
        <v>0.287998212592561</v>
      </c>
      <c r="T9" s="19" t="n">
        <v>0.269500825497891</v>
      </c>
      <c r="U9" s="19" t="n">
        <v>0.256958203598879</v>
      </c>
      <c r="V9" s="19" t="n">
        <v>0.346219868819214</v>
      </c>
      <c r="W9" s="19" t="n">
        <v>0.368315828433792</v>
      </c>
      <c r="X9" s="19" t="n">
        <v>0.325693825005128</v>
      </c>
      <c r="Y9" s="19" t="n">
        <v>0.347630719972523</v>
      </c>
      <c r="Z9" s="19"/>
      <c r="AA9" s="19" t="n">
        <v>0.216993245707747</v>
      </c>
      <c r="AB9" s="19" t="n">
        <v>0.312575359461966</v>
      </c>
      <c r="AC9" s="19" t="n">
        <v>0.306163838533694</v>
      </c>
      <c r="AD9" s="19" t="n">
        <v>0.350584931802212</v>
      </c>
      <c r="AE9" s="19"/>
      <c r="AF9" s="19" t="n">
        <v>0.191429021072162</v>
      </c>
      <c r="AG9" s="19" t="n">
        <v>0.355944414969263</v>
      </c>
      <c r="AH9" s="19" t="n">
        <v>0.272984713645232</v>
      </c>
      <c r="AI9" s="19" t="n">
        <v>0.101774746514722</v>
      </c>
      <c r="AJ9" s="19" t="n">
        <v>0.267220521659089</v>
      </c>
      <c r="AK9" s="19" t="n">
        <v>0.189510207444373</v>
      </c>
      <c r="AL9" s="19" t="n">
        <v>0.290115207539095</v>
      </c>
      <c r="AM9" s="19" t="n">
        <v>1</v>
      </c>
      <c r="AN9" s="19" t="n">
        <v>0.213632973359499</v>
      </c>
      <c r="AO9" s="19" t="n">
        <v>0.369915771748925</v>
      </c>
      <c r="AP9" s="19" t="n">
        <v>0.197192584011504</v>
      </c>
      <c r="AQ9" s="19" t="n">
        <v>0.304989338745981</v>
      </c>
      <c r="AR9" s="19" t="n">
        <v>0.301021936110749</v>
      </c>
      <c r="AS9" s="19" t="n">
        <v>0.180544521857877</v>
      </c>
      <c r="AT9" s="19" t="n">
        <v>0.389102592068026</v>
      </c>
      <c r="AU9" s="19" t="n">
        <v>0.495619982425437</v>
      </c>
      <c r="AV9" s="19" t="n">
        <v>0</v>
      </c>
      <c r="AW9" s="19" t="n">
        <v>0</v>
      </c>
      <c r="AX9" s="19" t="n">
        <v>0</v>
      </c>
    </row>
    <row r="10">
      <c r="B10" s="20" t="s">
        <v>239</v>
      </c>
      <c r="C10" s="19" t="n">
        <v>0.447716454100915</v>
      </c>
      <c r="D10" s="19" t="n">
        <v>0.317333539773786</v>
      </c>
      <c r="E10" s="19" t="n">
        <v>0.346181355315115</v>
      </c>
      <c r="F10" s="19" t="n">
        <v>0.353789618594809</v>
      </c>
      <c r="G10" s="19" t="n">
        <v>0.485091441922059</v>
      </c>
      <c r="H10" s="19" t="n">
        <v>0.556151329520288</v>
      </c>
      <c r="I10" s="19" t="n">
        <v>0.589187996555453</v>
      </c>
      <c r="J10" s="19"/>
      <c r="K10" s="19" t="n">
        <v>0.47505564084268</v>
      </c>
      <c r="L10" s="19" t="n">
        <v>0.421491114382195</v>
      </c>
      <c r="M10" s="19"/>
      <c r="N10" s="19" t="n">
        <v>0.369832732094457</v>
      </c>
      <c r="O10" s="19" t="n">
        <v>0.47612550087328</v>
      </c>
      <c r="P10" s="19" t="n">
        <v>0.436829980954402</v>
      </c>
      <c r="Q10" s="19" t="n">
        <v>0.511772999687365</v>
      </c>
      <c r="R10" s="19" t="n">
        <v>0.474052561949736</v>
      </c>
      <c r="S10" s="19" t="n">
        <v>0.432142853028773</v>
      </c>
      <c r="T10" s="19" t="n">
        <v>0.446493457310134</v>
      </c>
      <c r="U10" s="19" t="n">
        <v>0.532640869521258</v>
      </c>
      <c r="V10" s="19" t="n">
        <v>0.460596941231082</v>
      </c>
      <c r="W10" s="19" t="n">
        <v>0.410991158249514</v>
      </c>
      <c r="X10" s="19" t="n">
        <v>0.521981392225865</v>
      </c>
      <c r="Y10" s="19" t="n">
        <v>0.337308026089784</v>
      </c>
      <c r="Z10" s="19"/>
      <c r="AA10" s="19" t="n">
        <v>0.482123061802956</v>
      </c>
      <c r="AB10" s="19" t="n">
        <v>0.482309346971466</v>
      </c>
      <c r="AC10" s="19" t="n">
        <v>0.416548804685359</v>
      </c>
      <c r="AD10" s="19" t="n">
        <v>0.403801824523431</v>
      </c>
      <c r="AE10" s="19"/>
      <c r="AF10" s="19" t="n">
        <v>0.394195883762758</v>
      </c>
      <c r="AG10" s="19" t="n">
        <v>0.537456771340604</v>
      </c>
      <c r="AH10" s="19" t="n">
        <v>0.487561171470742</v>
      </c>
      <c r="AI10" s="19" t="n">
        <v>0.295078008563039</v>
      </c>
      <c r="AJ10" s="19" t="n">
        <v>0.26808215515459</v>
      </c>
      <c r="AK10" s="19" t="n">
        <v>0.487191755047361</v>
      </c>
      <c r="AL10" s="19" t="n">
        <v>0.330327607292372</v>
      </c>
      <c r="AM10" s="19" t="n">
        <v>0</v>
      </c>
      <c r="AN10" s="19" t="n">
        <v>0.447861462370406</v>
      </c>
      <c r="AO10" s="19" t="n">
        <v>0.327108831605269</v>
      </c>
      <c r="AP10" s="19" t="n">
        <v>0.307469822986872</v>
      </c>
      <c r="AQ10" s="19" t="n">
        <v>0.412705579953277</v>
      </c>
      <c r="AR10" s="19" t="n">
        <v>0.505171266721223</v>
      </c>
      <c r="AS10" s="19" t="n">
        <v>0.220368965213002</v>
      </c>
      <c r="AT10" s="19" t="n">
        <v>0.610897407931974</v>
      </c>
      <c r="AU10" s="19" t="n">
        <v>0</v>
      </c>
      <c r="AV10" s="19" t="n">
        <v>0.159333969142837</v>
      </c>
      <c r="AW10" s="19" t="n">
        <v>0.676201345552395</v>
      </c>
      <c r="AX10" s="19" t="n">
        <v>0.740755848316822</v>
      </c>
    </row>
    <row r="11">
      <c r="B11" s="20" t="s">
        <v>240</v>
      </c>
      <c r="C11" s="19" t="n">
        <v>0.0990990668856573</v>
      </c>
      <c r="D11" s="19" t="n">
        <v>0.168666574617033</v>
      </c>
      <c r="E11" s="19" t="n">
        <v>0.198896589789507</v>
      </c>
      <c r="F11" s="19" t="n">
        <v>0.128865331529037</v>
      </c>
      <c r="G11" s="19" t="n">
        <v>0.0783288033106404</v>
      </c>
      <c r="H11" s="19" t="n">
        <v>0.0296631483951595</v>
      </c>
      <c r="I11" s="19" t="n">
        <v>0.0114703220929233</v>
      </c>
      <c r="J11" s="19"/>
      <c r="K11" s="19" t="n">
        <v>0.108720753283609</v>
      </c>
      <c r="L11" s="19" t="n">
        <v>0.0898130863743262</v>
      </c>
      <c r="M11" s="19"/>
      <c r="N11" s="19" t="n">
        <v>0.184628136904035</v>
      </c>
      <c r="O11" s="19" t="n">
        <v>0.05458435480752</v>
      </c>
      <c r="P11" s="19" t="n">
        <v>0.0703039106530273</v>
      </c>
      <c r="Q11" s="19" t="n">
        <v>0.0849744903277293</v>
      </c>
      <c r="R11" s="19" t="n">
        <v>0.120150140436099</v>
      </c>
      <c r="S11" s="19" t="n">
        <v>0.0881696987869071</v>
      </c>
      <c r="T11" s="19" t="n">
        <v>0.110839904740507</v>
      </c>
      <c r="U11" s="19" t="n">
        <v>0.0853236684930405</v>
      </c>
      <c r="V11" s="19" t="n">
        <v>0.0735767895218977</v>
      </c>
      <c r="W11" s="19" t="n">
        <v>0.0803493332260145</v>
      </c>
      <c r="X11" s="19" t="n">
        <v>0.0836186353762123</v>
      </c>
      <c r="Y11" s="19" t="n">
        <v>0.159713834405694</v>
      </c>
      <c r="Z11" s="19"/>
      <c r="AA11" s="19" t="n">
        <v>0.108448671638343</v>
      </c>
      <c r="AB11" s="19" t="n">
        <v>0.0682728498773819</v>
      </c>
      <c r="AC11" s="19" t="n">
        <v>0.130380224746815</v>
      </c>
      <c r="AD11" s="19" t="n">
        <v>0.0960192841121476</v>
      </c>
      <c r="AE11" s="19"/>
      <c r="AF11" s="19" t="n">
        <v>0.212161660523637</v>
      </c>
      <c r="AG11" s="19" t="n">
        <v>0.0196347174091762</v>
      </c>
      <c r="AH11" s="19" t="n">
        <v>0.082367437427191</v>
      </c>
      <c r="AI11" s="19" t="n">
        <v>0.283557450458328</v>
      </c>
      <c r="AJ11" s="19" t="n">
        <v>0.197812115136229</v>
      </c>
      <c r="AK11" s="19" t="n">
        <v>0.123110513052815</v>
      </c>
      <c r="AL11" s="19" t="n">
        <v>0.151094253325828</v>
      </c>
      <c r="AM11" s="19" t="n">
        <v>0</v>
      </c>
      <c r="AN11" s="19" t="n">
        <v>0.179689702612983</v>
      </c>
      <c r="AO11" s="19" t="n">
        <v>0.133787403686311</v>
      </c>
      <c r="AP11" s="19" t="n">
        <v>0.211972240846124</v>
      </c>
      <c r="AQ11" s="19" t="n">
        <v>0.0734203654759697</v>
      </c>
      <c r="AR11" s="19" t="n">
        <v>0.100638579105013</v>
      </c>
      <c r="AS11" s="19" t="n">
        <v>0.103008115327824</v>
      </c>
      <c r="AT11" s="19" t="n">
        <v>0</v>
      </c>
      <c r="AU11" s="19" t="n">
        <v>0.504380017574563</v>
      </c>
      <c r="AV11" s="19" t="n">
        <v>0.228232715694206</v>
      </c>
      <c r="AW11" s="19" t="n">
        <v>0.323798654447605</v>
      </c>
      <c r="AX11" s="19" t="n">
        <v>0</v>
      </c>
    </row>
    <row r="12">
      <c r="B12" s="20" t="s">
        <v>241</v>
      </c>
      <c r="C12" s="19" t="n">
        <v>0.104947445771308</v>
      </c>
      <c r="D12" s="19" t="n">
        <v>0.105369501808116</v>
      </c>
      <c r="E12" s="19" t="n">
        <v>0.183873884935834</v>
      </c>
      <c r="F12" s="19" t="n">
        <v>0.139974852426289</v>
      </c>
      <c r="G12" s="19" t="n">
        <v>0.101507568088877</v>
      </c>
      <c r="H12" s="19" t="n">
        <v>0.0496716216006939</v>
      </c>
      <c r="I12" s="19" t="n">
        <v>0.0520302403462122</v>
      </c>
      <c r="J12" s="19"/>
      <c r="K12" s="19" t="n">
        <v>0.142546425814658</v>
      </c>
      <c r="L12" s="19" t="n">
        <v>0.0674256104287895</v>
      </c>
      <c r="M12" s="19"/>
      <c r="N12" s="19" t="n">
        <v>0.17979318219877</v>
      </c>
      <c r="O12" s="19" t="n">
        <v>0.105400789615449</v>
      </c>
      <c r="P12" s="19" t="n">
        <v>0.117775414773218</v>
      </c>
      <c r="Q12" s="19" t="n">
        <v>0.0887364955202452</v>
      </c>
      <c r="R12" s="19" t="n">
        <v>0.113116330787324</v>
      </c>
      <c r="S12" s="19" t="n">
        <v>0.0853271421193192</v>
      </c>
      <c r="T12" s="19" t="n">
        <v>0.100073648913907</v>
      </c>
      <c r="U12" s="19" t="n">
        <v>0.0794155451587079</v>
      </c>
      <c r="V12" s="19" t="n">
        <v>0.0887493920494804</v>
      </c>
      <c r="W12" s="19" t="n">
        <v>0.0873695220748569</v>
      </c>
      <c r="X12" s="19" t="n">
        <v>0.0381930506981681</v>
      </c>
      <c r="Y12" s="19" t="n">
        <v>0.0791723669700184</v>
      </c>
      <c r="Z12" s="19"/>
      <c r="AA12" s="19" t="n">
        <v>0.164775139421579</v>
      </c>
      <c r="AB12" s="19" t="n">
        <v>0.0971518518201187</v>
      </c>
      <c r="AC12" s="19" t="n">
        <v>0.0972120907364946</v>
      </c>
      <c r="AD12" s="19" t="n">
        <v>0.0578966551801109</v>
      </c>
      <c r="AE12" s="19"/>
      <c r="AF12" s="19" t="n">
        <v>0.126412242058579</v>
      </c>
      <c r="AG12" s="19" t="n">
        <v>0.0564099407492048</v>
      </c>
      <c r="AH12" s="19" t="n">
        <v>0.09074318648358</v>
      </c>
      <c r="AI12" s="19" t="n">
        <v>0.267170373520573</v>
      </c>
      <c r="AJ12" s="19" t="n">
        <v>0.0858905599718366</v>
      </c>
      <c r="AK12" s="19" t="n">
        <v>0.16990176936603</v>
      </c>
      <c r="AL12" s="19" t="n">
        <v>0.154821080042902</v>
      </c>
      <c r="AM12" s="19" t="n">
        <v>0</v>
      </c>
      <c r="AN12" s="19" t="n">
        <v>0.122743220994359</v>
      </c>
      <c r="AO12" s="19" t="n">
        <v>0.0992799040477576</v>
      </c>
      <c r="AP12" s="19" t="n">
        <v>0.255536922170504</v>
      </c>
      <c r="AQ12" s="19" t="n">
        <v>0.123257914328561</v>
      </c>
      <c r="AR12" s="19" t="n">
        <v>0</v>
      </c>
      <c r="AS12" s="19" t="n">
        <v>0.31330658260086</v>
      </c>
      <c r="AT12" s="19" t="n">
        <v>0</v>
      </c>
      <c r="AU12" s="19" t="n">
        <v>0</v>
      </c>
      <c r="AV12" s="19" t="n">
        <v>0.612433315162957</v>
      </c>
      <c r="AW12" s="19" t="n">
        <v>0</v>
      </c>
      <c r="AX12" s="19" t="n">
        <v>0.259244151683178</v>
      </c>
    </row>
    <row r="13">
      <c r="B13" s="20" t="s">
        <v>242</v>
      </c>
      <c r="C13" s="21" t="n">
        <v>0.053267164982249</v>
      </c>
      <c r="D13" s="21" t="n">
        <v>0.113182483174149</v>
      </c>
      <c r="E13" s="21" t="n">
        <v>0.0550822294551287</v>
      </c>
      <c r="F13" s="21" t="n">
        <v>0.0718332402056342</v>
      </c>
      <c r="G13" s="21" t="n">
        <v>0.0256473168565361</v>
      </c>
      <c r="H13" s="21" t="n">
        <v>0.0595889764117147</v>
      </c>
      <c r="I13" s="21" t="n">
        <v>0.0154442497646787</v>
      </c>
      <c r="J13" s="21"/>
      <c r="K13" s="21" t="n">
        <v>0.0483011083037926</v>
      </c>
      <c r="L13" s="21" t="n">
        <v>0.0581604925153277</v>
      </c>
      <c r="M13" s="21"/>
      <c r="N13" s="21" t="n">
        <v>0.0600712586853895</v>
      </c>
      <c r="O13" s="21" t="n">
        <v>0.0354893586640127</v>
      </c>
      <c r="P13" s="21" t="n">
        <v>0.0659091818279986</v>
      </c>
      <c r="Q13" s="21" t="n">
        <v>0.0270199111125777</v>
      </c>
      <c r="R13" s="21" t="n">
        <v>0.0476364710228827</v>
      </c>
      <c r="S13" s="21" t="n">
        <v>0.10636209347244</v>
      </c>
      <c r="T13" s="21" t="n">
        <v>0.07309216353756</v>
      </c>
      <c r="U13" s="21" t="n">
        <v>0.0456617132281153</v>
      </c>
      <c r="V13" s="21" t="n">
        <v>0.0308570083783263</v>
      </c>
      <c r="W13" s="21" t="n">
        <v>0.0529741580158233</v>
      </c>
      <c r="X13" s="21" t="n">
        <v>0.0305130966946265</v>
      </c>
      <c r="Y13" s="21" t="n">
        <v>0.0761750525619809</v>
      </c>
      <c r="Z13" s="21"/>
      <c r="AA13" s="21" t="n">
        <v>0.0276598814293761</v>
      </c>
      <c r="AB13" s="21" t="n">
        <v>0.0396905918690682</v>
      </c>
      <c r="AC13" s="21" t="n">
        <v>0.0496950412976376</v>
      </c>
      <c r="AD13" s="21" t="n">
        <v>0.0916973043820981</v>
      </c>
      <c r="AE13" s="21"/>
      <c r="AF13" s="21" t="n">
        <v>0.0758011925828637</v>
      </c>
      <c r="AG13" s="21" t="n">
        <v>0.0305541555317519</v>
      </c>
      <c r="AH13" s="21" t="n">
        <v>0.0663434909732559</v>
      </c>
      <c r="AI13" s="21" t="n">
        <v>0.0524194209433379</v>
      </c>
      <c r="AJ13" s="21" t="n">
        <v>0.180994648078255</v>
      </c>
      <c r="AK13" s="21" t="n">
        <v>0.0302857550894214</v>
      </c>
      <c r="AL13" s="21" t="n">
        <v>0.0736418517998031</v>
      </c>
      <c r="AM13" s="21" t="n">
        <v>0</v>
      </c>
      <c r="AN13" s="21" t="n">
        <v>0.0360726406627529</v>
      </c>
      <c r="AO13" s="21" t="n">
        <v>0.0699080889117376</v>
      </c>
      <c r="AP13" s="21" t="n">
        <v>0.027828429984996</v>
      </c>
      <c r="AQ13" s="21" t="n">
        <v>0.0856268014962111</v>
      </c>
      <c r="AR13" s="21" t="n">
        <v>0.0931682180630158</v>
      </c>
      <c r="AS13" s="21" t="n">
        <v>0.182771815000437</v>
      </c>
      <c r="AT13" s="21" t="n">
        <v>0</v>
      </c>
      <c r="AU13" s="21" t="n">
        <v>0</v>
      </c>
      <c r="AV13" s="21" t="n">
        <v>0</v>
      </c>
      <c r="AW13" s="21" t="n">
        <v>0</v>
      </c>
      <c r="AX13" s="21" t="n">
        <v>0</v>
      </c>
    </row>
    <row r="14">
      <c r="B14" s="18"/>
    </row>
    <row r="15">
      <c r="B15" t="s">
        <v>80</v>
      </c>
    </row>
    <row r="16">
      <c r="B16" t="s">
        <v>81</v>
      </c>
    </row>
    <row r="18">
      <c r="B18" s="9" t="str">
        <f>=HYPERLINK("#'Contents'!A1", "Return to Contents")</f>
      </c>
    </row>
  </sheetData>
  <mergeCells count="6">
    <mergeCell ref="D5:I5"/>
    <mergeCell ref="K5:L5"/>
    <mergeCell ref="N5:Y5"/>
    <mergeCell ref="AA5:AD5"/>
    <mergeCell ref="AF5:AX5"/>
    <mergeCell ref="D2:AU2"/>
  </mergeCells>
  <pageMargins left="0.7" right="0.7" top="0.75" bottom="0.75" header="0.3" footer="0.3"/>
  <pageSetup paperSize="9" orientation="portrait" horizontalDpi="300" verticalDpi="300" r:id="rId2"/>
  <drawing r:id="rId1"/>
</worksheet>
</file>

<file path=xl/worksheets/sheet6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10.71" hidden="0" customWidth="1"/>
    <col min="8" max="8" width="10.71" hidden="0" customWidth="1"/>
    <col min="9" max="9" width="10.71" hidden="0" customWidth="1"/>
    <col min="10" max="10" width="2.2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10.71" hidden="0" customWidth="1"/>
    <col min="19" max="19" width="10.71" hidden="0" customWidth="1"/>
    <col min="20" max="20" width="10.71" hidden="0" customWidth="1"/>
    <col min="21" max="21" width="10.71" hidden="0" customWidth="1"/>
    <col min="22" max="22" width="10.71" hidden="0" customWidth="1"/>
    <col min="23" max="23" width="10.71" hidden="0" customWidth="1"/>
    <col min="24" max="24" width="10.71" hidden="0" customWidth="1"/>
    <col min="25" max="25" width="10.71" hidden="0" customWidth="1"/>
    <col min="26" max="26" width="2.2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10.71" hidden="0" customWidth="1"/>
    <col min="34" max="34" width="10.71" hidden="0" customWidth="1"/>
    <col min="35" max="35" width="10.7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10.71" hidden="0" customWidth="1"/>
    <col min="44" max="44" width="10.71" hidden="0" customWidth="1"/>
    <col min="45" max="45" width="10.71" hidden="0" customWidth="1"/>
    <col min="46" max="46" width="10.71" hidden="0" customWidth="1"/>
    <col min="47" max="47" width="10.71" hidden="0" customWidth="1"/>
    <col min="48" max="48" width="10.71" hidden="0" customWidth="1"/>
    <col min="49" max="49" width="10.71" hidden="0" customWidth="1"/>
    <col min="50" max="50" width="10.71" hidden="0" customWidth="1"/>
    <col min="51" max="51" width="2.21" hidden="0" customWidth="1"/>
  </cols>
  <sheetData>
    <row r="2" ht="40" customHeight="1">
      <c r="D2" s="16" t="s">
        <v>249</v>
      </c>
    </row>
    <row r="5" ht="30" customHeight="1">
      <c r="B5" s="17"/>
      <c r="C5" s="17"/>
      <c r="D5" s="17" t="s">
        <v>62</v>
      </c>
      <c r="E5" s="17"/>
      <c r="F5" s="17"/>
      <c r="G5" s="17"/>
      <c r="H5" s="17"/>
      <c r="I5" s="17"/>
      <c r="J5" s="17"/>
      <c r="K5" s="17" t="s">
        <v>63</v>
      </c>
      <c r="L5" s="17"/>
      <c r="M5" s="17"/>
      <c r="N5" s="17" t="s">
        <v>64</v>
      </c>
      <c r="O5" s="17"/>
      <c r="P5" s="17"/>
      <c r="Q5" s="17"/>
      <c r="R5" s="17"/>
      <c r="S5" s="17"/>
      <c r="T5" s="17"/>
      <c r="U5" s="17"/>
      <c r="V5" s="17"/>
      <c r="W5" s="17"/>
      <c r="X5" s="17"/>
      <c r="Y5" s="17"/>
      <c r="Z5" s="17"/>
      <c r="AA5" s="17" t="s">
        <v>65</v>
      </c>
      <c r="AB5" s="17"/>
      <c r="AC5" s="17"/>
      <c r="AD5" s="17"/>
      <c r="AE5" s="17"/>
      <c r="AF5" s="17" t="s">
        <v>66</v>
      </c>
      <c r="AG5" s="17"/>
      <c r="AH5" s="17"/>
      <c r="AI5" s="17"/>
      <c r="AJ5" s="17"/>
      <c r="AK5" s="17"/>
      <c r="AL5" s="17"/>
      <c r="AM5" s="17"/>
      <c r="AN5" s="17"/>
      <c r="AO5" s="17"/>
      <c r="AP5" s="17"/>
      <c r="AQ5" s="17"/>
      <c r="AR5" s="17"/>
      <c r="AS5" s="17"/>
      <c r="AT5" s="17"/>
      <c r="AU5" s="17"/>
      <c r="AV5" s="17"/>
      <c r="AW5" s="17"/>
      <c r="AX5" s="17"/>
    </row>
    <row r="6">
      <c r="B6" t="s">
        <v>15</v>
      </c>
      <c r="C6" s="10" t="s">
        <v>16</v>
      </c>
      <c r="D6" s="13" t="s">
        <v>17</v>
      </c>
      <c r="E6" s="13" t="s">
        <v>18</v>
      </c>
      <c r="F6" s="13" t="s">
        <v>19</v>
      </c>
      <c r="G6" s="13" t="s">
        <v>20</v>
      </c>
      <c r="H6" s="13" t="s">
        <v>21</v>
      </c>
      <c r="I6" s="13" t="s">
        <v>22</v>
      </c>
      <c r="K6" s="13" t="s">
        <v>25</v>
      </c>
      <c r="L6" s="13" t="s">
        <v>26</v>
      </c>
      <c r="N6" s="13" t="s">
        <v>27</v>
      </c>
      <c r="O6" s="13" t="s">
        <v>28</v>
      </c>
      <c r="P6" s="13" t="s">
        <v>29</v>
      </c>
      <c r="Q6" s="13" t="s">
        <v>30</v>
      </c>
      <c r="R6" s="13" t="s">
        <v>31</v>
      </c>
      <c r="S6" s="13" t="s">
        <v>32</v>
      </c>
      <c r="T6" s="13" t="s">
        <v>33</v>
      </c>
      <c r="U6" s="13" t="s">
        <v>34</v>
      </c>
      <c r="V6" s="13" t="s">
        <v>35</v>
      </c>
      <c r="W6" s="13" t="s">
        <v>36</v>
      </c>
      <c r="X6" s="13" t="s">
        <v>37</v>
      </c>
      <c r="Y6" s="13" t="s">
        <v>38</v>
      </c>
      <c r="AA6" s="13" t="s">
        <v>39</v>
      </c>
      <c r="AB6" s="13" t="s">
        <v>40</v>
      </c>
      <c r="AC6" s="13" t="s">
        <v>41</v>
      </c>
      <c r="AD6" s="13" t="s">
        <v>42</v>
      </c>
      <c r="AF6" s="13" t="s">
        <v>43</v>
      </c>
      <c r="AG6" s="13" t="s">
        <v>44</v>
      </c>
      <c r="AH6" s="13" t="s">
        <v>45</v>
      </c>
      <c r="AI6" s="13" t="s">
        <v>46</v>
      </c>
      <c r="AJ6" s="13" t="s">
        <v>47</v>
      </c>
      <c r="AK6" s="13" t="s">
        <v>48</v>
      </c>
      <c r="AL6" s="13" t="s">
        <v>49</v>
      </c>
      <c r="AM6" s="13" t="s">
        <v>50</v>
      </c>
      <c r="AN6" s="13" t="s">
        <v>51</v>
      </c>
      <c r="AO6" s="13" t="s">
        <v>52</v>
      </c>
      <c r="AP6" s="13" t="s">
        <v>53</v>
      </c>
      <c r="AQ6" s="13" t="s">
        <v>54</v>
      </c>
      <c r="AR6" s="13" t="s">
        <v>55</v>
      </c>
      <c r="AS6" s="13" t="s">
        <v>56</v>
      </c>
      <c r="AT6" s="13" t="s">
        <v>57</v>
      </c>
      <c r="AU6" s="13" t="s">
        <v>58</v>
      </c>
      <c r="AV6" s="13" t="s">
        <v>59</v>
      </c>
      <c r="AW6" s="13" t="s">
        <v>60</v>
      </c>
      <c r="AX6" s="13" t="s">
        <v>61</v>
      </c>
    </row>
    <row r="7" ht="30" customHeight="1">
      <c r="B7" s="11" t="s">
        <v>23</v>
      </c>
      <c r="C7" s="11" t="n">
        <v>2053</v>
      </c>
      <c r="D7" s="11" t="n">
        <v>282</v>
      </c>
      <c r="E7" s="11" t="n">
        <v>347</v>
      </c>
      <c r="F7" s="11" t="n">
        <v>347</v>
      </c>
      <c r="G7" s="11" t="n">
        <v>347</v>
      </c>
      <c r="H7" s="11" t="n">
        <v>295</v>
      </c>
      <c r="I7" s="11" t="n">
        <v>435</v>
      </c>
      <c r="J7" s="11"/>
      <c r="K7" s="11" t="n">
        <v>1018</v>
      </c>
      <c r="L7" s="11" t="n">
        <v>1034</v>
      </c>
      <c r="M7" s="11"/>
      <c r="N7" s="11" t="n">
        <v>284</v>
      </c>
      <c r="O7" s="11" t="n">
        <v>278</v>
      </c>
      <c r="P7" s="11" t="n">
        <v>169</v>
      </c>
      <c r="Q7" s="11" t="n">
        <v>188</v>
      </c>
      <c r="R7" s="11" t="n">
        <v>160</v>
      </c>
      <c r="S7" s="11" t="n">
        <v>187</v>
      </c>
      <c r="T7" s="11" t="n">
        <v>166</v>
      </c>
      <c r="U7" s="11" t="n">
        <v>87</v>
      </c>
      <c r="V7" s="11" t="n">
        <v>211</v>
      </c>
      <c r="W7" s="11" t="n">
        <v>174</v>
      </c>
      <c r="X7" s="11" t="n">
        <v>98</v>
      </c>
      <c r="Y7" s="11" t="n">
        <v>51</v>
      </c>
      <c r="Z7" s="11"/>
      <c r="AA7" s="11" t="n">
        <v>570</v>
      </c>
      <c r="AB7" s="11" t="n">
        <v>547</v>
      </c>
      <c r="AC7" s="11" t="n">
        <v>406</v>
      </c>
      <c r="AD7" s="11" t="n">
        <v>517</v>
      </c>
      <c r="AE7" s="11"/>
      <c r="AF7" s="11" t="n">
        <v>148</v>
      </c>
      <c r="AG7" s="11" t="n">
        <v>872</v>
      </c>
      <c r="AH7" s="11" t="n">
        <v>132</v>
      </c>
      <c r="AI7" s="11" t="n">
        <v>108</v>
      </c>
      <c r="AJ7" s="11" t="n">
        <v>65</v>
      </c>
      <c r="AK7" s="11" t="n">
        <v>65</v>
      </c>
      <c r="AL7" s="11" t="n">
        <v>139</v>
      </c>
      <c r="AM7" s="11" t="n">
        <v>2</v>
      </c>
      <c r="AN7" s="11" t="n">
        <v>139</v>
      </c>
      <c r="AO7" s="11" t="n">
        <v>159</v>
      </c>
      <c r="AP7" s="11" t="n">
        <v>39</v>
      </c>
      <c r="AQ7" s="11" t="n">
        <v>148</v>
      </c>
      <c r="AR7" s="11" t="n">
        <v>10</v>
      </c>
      <c r="AS7" s="11" t="n">
        <v>10</v>
      </c>
      <c r="AT7" s="11" t="n">
        <v>3</v>
      </c>
      <c r="AU7" s="11" t="n">
        <v>2</v>
      </c>
      <c r="AV7" s="11" t="n">
        <v>5</v>
      </c>
      <c r="AW7" s="11" t="n">
        <v>3</v>
      </c>
      <c r="AX7" s="11" t="n">
        <v>4</v>
      </c>
    </row>
    <row r="8" ht="30" customHeight="1">
      <c r="B8" s="12" t="s">
        <v>24</v>
      </c>
      <c r="C8" s="12" t="n">
        <v>2053</v>
      </c>
      <c r="D8" s="12" t="n">
        <v>284</v>
      </c>
      <c r="E8" s="12" t="n">
        <v>350</v>
      </c>
      <c r="F8" s="12" t="n">
        <v>349</v>
      </c>
      <c r="G8" s="12" t="n">
        <v>350</v>
      </c>
      <c r="H8" s="12" t="n">
        <v>289</v>
      </c>
      <c r="I8" s="12" t="n">
        <v>431</v>
      </c>
      <c r="J8" s="12"/>
      <c r="K8" s="12" t="n">
        <v>1013</v>
      </c>
      <c r="L8" s="12" t="n">
        <v>1039</v>
      </c>
      <c r="M8" s="12"/>
      <c r="N8" s="12" t="n">
        <v>287</v>
      </c>
      <c r="O8" s="12" t="n">
        <v>267</v>
      </c>
      <c r="P8" s="12" t="n">
        <v>164</v>
      </c>
      <c r="Q8" s="12" t="n">
        <v>185</v>
      </c>
      <c r="R8" s="12" t="n">
        <v>144</v>
      </c>
      <c r="S8" s="12" t="n">
        <v>185</v>
      </c>
      <c r="T8" s="12" t="n">
        <v>164</v>
      </c>
      <c r="U8" s="12" t="n">
        <v>82</v>
      </c>
      <c r="V8" s="12" t="n">
        <v>226</v>
      </c>
      <c r="W8" s="12" t="n">
        <v>185</v>
      </c>
      <c r="X8" s="12" t="n">
        <v>103</v>
      </c>
      <c r="Y8" s="12" t="n">
        <v>61</v>
      </c>
      <c r="Z8" s="12"/>
      <c r="AA8" s="12" t="n">
        <v>551</v>
      </c>
      <c r="AB8" s="12" t="n">
        <v>530</v>
      </c>
      <c r="AC8" s="12" t="n">
        <v>449</v>
      </c>
      <c r="AD8" s="12" t="n">
        <v>510</v>
      </c>
      <c r="AE8" s="12"/>
      <c r="AF8" s="12" t="n">
        <v>150</v>
      </c>
      <c r="AG8" s="12" t="n">
        <v>866</v>
      </c>
      <c r="AH8" s="12" t="n">
        <v>133</v>
      </c>
      <c r="AI8" s="12" t="n">
        <v>107</v>
      </c>
      <c r="AJ8" s="12" t="n">
        <v>66</v>
      </c>
      <c r="AK8" s="12" t="n">
        <v>64</v>
      </c>
      <c r="AL8" s="12" t="n">
        <v>140</v>
      </c>
      <c r="AM8" s="12" t="n">
        <v>2</v>
      </c>
      <c r="AN8" s="12" t="n">
        <v>140</v>
      </c>
      <c r="AO8" s="12" t="n">
        <v>160</v>
      </c>
      <c r="AP8" s="12" t="n">
        <v>39</v>
      </c>
      <c r="AQ8" s="12" t="n">
        <v>149</v>
      </c>
      <c r="AR8" s="12" t="n">
        <v>10</v>
      </c>
      <c r="AS8" s="12" t="n">
        <v>11</v>
      </c>
      <c r="AT8" s="12" t="n">
        <v>3</v>
      </c>
      <c r="AU8" s="12" t="n">
        <v>2</v>
      </c>
      <c r="AV8" s="12" t="n">
        <v>5</v>
      </c>
      <c r="AW8" s="12" t="n">
        <v>3</v>
      </c>
      <c r="AX8" s="12" t="n">
        <v>3</v>
      </c>
    </row>
    <row r="9">
      <c r="B9" s="20" t="s">
        <v>238</v>
      </c>
      <c r="C9" s="19" t="n">
        <v>0.462649706737722</v>
      </c>
      <c r="D9" s="19" t="n">
        <v>0.319173018044251</v>
      </c>
      <c r="E9" s="19" t="n">
        <v>0.213337613327729</v>
      </c>
      <c r="F9" s="19" t="n">
        <v>0.334956528778232</v>
      </c>
      <c r="G9" s="19" t="n">
        <v>0.473432151783428</v>
      </c>
      <c r="H9" s="19" t="n">
        <v>0.640216526851783</v>
      </c>
      <c r="I9" s="19" t="n">
        <v>0.735413567901109</v>
      </c>
      <c r="J9" s="19"/>
      <c r="K9" s="19" t="n">
        <v>0.401748464942501</v>
      </c>
      <c r="L9" s="19" t="n">
        <v>0.521512638836355</v>
      </c>
      <c r="M9" s="19"/>
      <c r="N9" s="19" t="n">
        <v>0.331442120554388</v>
      </c>
      <c r="O9" s="19" t="n">
        <v>0.573450280400504</v>
      </c>
      <c r="P9" s="19" t="n">
        <v>0.463882593745938</v>
      </c>
      <c r="Q9" s="19" t="n">
        <v>0.507971096451326</v>
      </c>
      <c r="R9" s="19" t="n">
        <v>0.406422215364558</v>
      </c>
      <c r="S9" s="19" t="n">
        <v>0.394235140991611</v>
      </c>
      <c r="T9" s="19" t="n">
        <v>0.449706935672912</v>
      </c>
      <c r="U9" s="19" t="n">
        <v>0.415516902083705</v>
      </c>
      <c r="V9" s="19" t="n">
        <v>0.467223423784536</v>
      </c>
      <c r="W9" s="19" t="n">
        <v>0.599743487556437</v>
      </c>
      <c r="X9" s="19" t="n">
        <v>0.48104262432094</v>
      </c>
      <c r="Y9" s="19" t="n">
        <v>0.428926719541505</v>
      </c>
      <c r="Z9" s="19"/>
      <c r="AA9" s="19" t="n">
        <v>0.420357639411044</v>
      </c>
      <c r="AB9" s="19" t="n">
        <v>0.520230662970457</v>
      </c>
      <c r="AC9" s="19" t="n">
        <v>0.400830904899568</v>
      </c>
      <c r="AD9" s="19" t="n">
        <v>0.499033744753006</v>
      </c>
      <c r="AE9" s="19"/>
      <c r="AF9" s="19" t="n">
        <v>0.199439207389133</v>
      </c>
      <c r="AG9" s="19" t="n">
        <v>0.659037511963627</v>
      </c>
      <c r="AH9" s="19" t="n">
        <v>0.444354764759601</v>
      </c>
      <c r="AI9" s="19" t="n">
        <v>0.140490719528017</v>
      </c>
      <c r="AJ9" s="19" t="n">
        <v>0.219631889176823</v>
      </c>
      <c r="AK9" s="19" t="n">
        <v>0.287444412651876</v>
      </c>
      <c r="AL9" s="19" t="n">
        <v>0.270284116448098</v>
      </c>
      <c r="AM9" s="19" t="n">
        <v>0</v>
      </c>
      <c r="AN9" s="19" t="n">
        <v>0.345449835855358</v>
      </c>
      <c r="AO9" s="19" t="n">
        <v>0.385059848102416</v>
      </c>
      <c r="AP9" s="19" t="n">
        <v>0.356380600604832</v>
      </c>
      <c r="AQ9" s="19" t="n">
        <v>0.466972325449015</v>
      </c>
      <c r="AR9" s="19" t="n">
        <v>0.722170343297876</v>
      </c>
      <c r="AS9" s="19" t="n">
        <v>0.108831880209197</v>
      </c>
      <c r="AT9" s="19" t="n">
        <v>0.389102592068026</v>
      </c>
      <c r="AU9" s="19" t="n">
        <v>0</v>
      </c>
      <c r="AV9" s="19" t="n">
        <v>0</v>
      </c>
      <c r="AW9" s="19" t="n">
        <v>0</v>
      </c>
      <c r="AX9" s="19" t="n">
        <v>0.520207116916662</v>
      </c>
    </row>
    <row r="10">
      <c r="B10" s="20" t="s">
        <v>239</v>
      </c>
      <c r="C10" s="19" t="n">
        <v>0.314885099565709</v>
      </c>
      <c r="D10" s="19" t="n">
        <v>0.306269400283004</v>
      </c>
      <c r="E10" s="19" t="n">
        <v>0.378128139690098</v>
      </c>
      <c r="F10" s="19" t="n">
        <v>0.382979919045925</v>
      </c>
      <c r="G10" s="19" t="n">
        <v>0.371483727776823</v>
      </c>
      <c r="H10" s="19" t="n">
        <v>0.258138657789031</v>
      </c>
      <c r="I10" s="19" t="n">
        <v>0.206101858402004</v>
      </c>
      <c r="J10" s="19"/>
      <c r="K10" s="19" t="n">
        <v>0.352613598757539</v>
      </c>
      <c r="L10" s="19" t="n">
        <v>0.278402002628831</v>
      </c>
      <c r="M10" s="19"/>
      <c r="N10" s="19" t="n">
        <v>0.329965047249711</v>
      </c>
      <c r="O10" s="19" t="n">
        <v>0.274454954431856</v>
      </c>
      <c r="P10" s="19" t="n">
        <v>0.314681541893968</v>
      </c>
      <c r="Q10" s="19" t="n">
        <v>0.290300244687182</v>
      </c>
      <c r="R10" s="19" t="n">
        <v>0.399426862066835</v>
      </c>
      <c r="S10" s="19" t="n">
        <v>0.336122009597743</v>
      </c>
      <c r="T10" s="19" t="n">
        <v>0.327566854496488</v>
      </c>
      <c r="U10" s="19" t="n">
        <v>0.399393712598112</v>
      </c>
      <c r="V10" s="19" t="n">
        <v>0.319438962902036</v>
      </c>
      <c r="W10" s="19" t="n">
        <v>0.252757970902657</v>
      </c>
      <c r="X10" s="19" t="n">
        <v>0.302157747962827</v>
      </c>
      <c r="Y10" s="19" t="n">
        <v>0.277352960723856</v>
      </c>
      <c r="Z10" s="19"/>
      <c r="AA10" s="19" t="n">
        <v>0.366779736367362</v>
      </c>
      <c r="AB10" s="19" t="n">
        <v>0.279990863404201</v>
      </c>
      <c r="AC10" s="19" t="n">
        <v>0.340644643096555</v>
      </c>
      <c r="AD10" s="19" t="n">
        <v>0.278637882967168</v>
      </c>
      <c r="AE10" s="19"/>
      <c r="AF10" s="19" t="n">
        <v>0.372683937679115</v>
      </c>
      <c r="AG10" s="19" t="n">
        <v>0.263047131068884</v>
      </c>
      <c r="AH10" s="19" t="n">
        <v>0.403123649854017</v>
      </c>
      <c r="AI10" s="19" t="n">
        <v>0.408022744527526</v>
      </c>
      <c r="AJ10" s="19" t="n">
        <v>0.286659231941801</v>
      </c>
      <c r="AK10" s="19" t="n">
        <v>0.373112107549577</v>
      </c>
      <c r="AL10" s="19" t="n">
        <v>0.333071413566621</v>
      </c>
      <c r="AM10" s="19" t="n">
        <v>0</v>
      </c>
      <c r="AN10" s="19" t="n">
        <v>0.390760658781128</v>
      </c>
      <c r="AO10" s="19" t="n">
        <v>0.332869662963489</v>
      </c>
      <c r="AP10" s="19" t="n">
        <v>0.379007802110723</v>
      </c>
      <c r="AQ10" s="19" t="n">
        <v>0.277776158402097</v>
      </c>
      <c r="AR10" s="19" t="n">
        <v>0.277829656702124</v>
      </c>
      <c r="AS10" s="19" t="n">
        <v>0.31731072775243</v>
      </c>
      <c r="AT10" s="19" t="n">
        <v>0.296096190633258</v>
      </c>
      <c r="AU10" s="19" t="n">
        <v>0.504380017574563</v>
      </c>
      <c r="AV10" s="19" t="n">
        <v>0.21984154809506</v>
      </c>
      <c r="AW10" s="19" t="n">
        <v>0.618526042532819</v>
      </c>
      <c r="AX10" s="19" t="n">
        <v>0.22054873140016</v>
      </c>
    </row>
    <row r="11">
      <c r="B11" s="20" t="s">
        <v>240</v>
      </c>
      <c r="C11" s="19" t="n">
        <v>0.0925582468563484</v>
      </c>
      <c r="D11" s="19" t="n">
        <v>0.144133023607114</v>
      </c>
      <c r="E11" s="19" t="n">
        <v>0.224146933309855</v>
      </c>
      <c r="F11" s="19" t="n">
        <v>0.107857301220576</v>
      </c>
      <c r="G11" s="19" t="n">
        <v>0.0690103376172181</v>
      </c>
      <c r="H11" s="19" t="n">
        <v>0.0241427829603852</v>
      </c>
      <c r="I11" s="19" t="n">
        <v>0.00425379640441576</v>
      </c>
      <c r="J11" s="19"/>
      <c r="K11" s="19" t="n">
        <v>0.107422511823598</v>
      </c>
      <c r="L11" s="19" t="n">
        <v>0.0781543143885725</v>
      </c>
      <c r="M11" s="19"/>
      <c r="N11" s="19" t="n">
        <v>0.160937622819273</v>
      </c>
      <c r="O11" s="19" t="n">
        <v>0.0452676020717942</v>
      </c>
      <c r="P11" s="19" t="n">
        <v>0.078204039383773</v>
      </c>
      <c r="Q11" s="19" t="n">
        <v>0.085516945262115</v>
      </c>
      <c r="R11" s="19" t="n">
        <v>0.082090548224956</v>
      </c>
      <c r="S11" s="19" t="n">
        <v>0.114083293358123</v>
      </c>
      <c r="T11" s="19" t="n">
        <v>0.0780684268339701</v>
      </c>
      <c r="U11" s="19" t="n">
        <v>0.105994116302038</v>
      </c>
      <c r="V11" s="19" t="n">
        <v>0.0935336616761473</v>
      </c>
      <c r="W11" s="19" t="n">
        <v>0.0503231440836412</v>
      </c>
      <c r="X11" s="19" t="n">
        <v>0.0932655520808124</v>
      </c>
      <c r="Y11" s="19" t="n">
        <v>0.141343809110712</v>
      </c>
      <c r="Z11" s="19"/>
      <c r="AA11" s="19" t="n">
        <v>0.100661578331616</v>
      </c>
      <c r="AB11" s="19" t="n">
        <v>0.0747584684686223</v>
      </c>
      <c r="AC11" s="19" t="n">
        <v>0.13397860384604</v>
      </c>
      <c r="AD11" s="19" t="n">
        <v>0.0681944504316107</v>
      </c>
      <c r="AE11" s="19"/>
      <c r="AF11" s="19" t="n">
        <v>0.227710613677629</v>
      </c>
      <c r="AG11" s="19" t="n">
        <v>0.00794145648575599</v>
      </c>
      <c r="AH11" s="19" t="n">
        <v>0.0749503995157256</v>
      </c>
      <c r="AI11" s="19" t="n">
        <v>0.241047582402234</v>
      </c>
      <c r="AJ11" s="19" t="n">
        <v>0.165860539457922</v>
      </c>
      <c r="AK11" s="19" t="n">
        <v>0.150693019425245</v>
      </c>
      <c r="AL11" s="19" t="n">
        <v>0.218143185553713</v>
      </c>
      <c r="AM11" s="19" t="n">
        <v>0.465554238906898</v>
      </c>
      <c r="AN11" s="19" t="n">
        <v>0.159558389350894</v>
      </c>
      <c r="AO11" s="19" t="n">
        <v>0.0944717012710489</v>
      </c>
      <c r="AP11" s="19" t="n">
        <v>0.182435382469732</v>
      </c>
      <c r="AQ11" s="19" t="n">
        <v>0.062169172547609</v>
      </c>
      <c r="AR11" s="19" t="n">
        <v>0</v>
      </c>
      <c r="AS11" s="19" t="n">
        <v>0.31330658260086</v>
      </c>
      <c r="AT11" s="19" t="n">
        <v>0</v>
      </c>
      <c r="AU11" s="19" t="n">
        <v>0.495619982425437</v>
      </c>
      <c r="AV11" s="19" t="n">
        <v>0.387566684837043</v>
      </c>
      <c r="AW11" s="19" t="n">
        <v>0</v>
      </c>
      <c r="AX11" s="19" t="n">
        <v>0.259244151683178</v>
      </c>
    </row>
    <row r="12">
      <c r="B12" s="20" t="s">
        <v>241</v>
      </c>
      <c r="C12" s="19" t="n">
        <v>0.071600881077759</v>
      </c>
      <c r="D12" s="19" t="n">
        <v>0.0960503024293195</v>
      </c>
      <c r="E12" s="19" t="n">
        <v>0.127360424950414</v>
      </c>
      <c r="F12" s="19" t="n">
        <v>0.112627065323327</v>
      </c>
      <c r="G12" s="19" t="n">
        <v>0.0468191646180427</v>
      </c>
      <c r="H12" s="19" t="n">
        <v>0.0393996080532909</v>
      </c>
      <c r="I12" s="19" t="n">
        <v>0.0186662771998375</v>
      </c>
      <c r="J12" s="19"/>
      <c r="K12" s="19" t="n">
        <v>0.0877340178288479</v>
      </c>
      <c r="L12" s="19" t="n">
        <v>0.0559395853776994</v>
      </c>
      <c r="M12" s="19"/>
      <c r="N12" s="19" t="n">
        <v>0.103656085275024</v>
      </c>
      <c r="O12" s="19" t="n">
        <v>0.0641571590331259</v>
      </c>
      <c r="P12" s="19" t="n">
        <v>0.0535334260534289</v>
      </c>
      <c r="Q12" s="19" t="n">
        <v>0.0841250965578486</v>
      </c>
      <c r="R12" s="19" t="n">
        <v>0.0505395736406307</v>
      </c>
      <c r="S12" s="19" t="n">
        <v>0.0739466028536999</v>
      </c>
      <c r="T12" s="19" t="n">
        <v>0.0640191315161731</v>
      </c>
      <c r="U12" s="19" t="n">
        <v>0.0459350508105284</v>
      </c>
      <c r="V12" s="19" t="n">
        <v>0.0781333108501157</v>
      </c>
      <c r="W12" s="19" t="n">
        <v>0.0574039539837631</v>
      </c>
      <c r="X12" s="19" t="n">
        <v>0.0510166194484596</v>
      </c>
      <c r="Y12" s="19" t="n">
        <v>0.115034516140552</v>
      </c>
      <c r="Z12" s="19"/>
      <c r="AA12" s="19" t="n">
        <v>0.0882175670330615</v>
      </c>
      <c r="AB12" s="19" t="n">
        <v>0.0666869019013691</v>
      </c>
      <c r="AC12" s="19" t="n">
        <v>0.0557034577262108</v>
      </c>
      <c r="AD12" s="19" t="n">
        <v>0.0745761154718195</v>
      </c>
      <c r="AE12" s="19"/>
      <c r="AF12" s="19" t="n">
        <v>0.125907491140846</v>
      </c>
      <c r="AG12" s="19" t="n">
        <v>0.0348675032100884</v>
      </c>
      <c r="AH12" s="19" t="n">
        <v>0.0468344939747382</v>
      </c>
      <c r="AI12" s="19" t="n">
        <v>0.146722919465964</v>
      </c>
      <c r="AJ12" s="19" t="n">
        <v>0.116126074162184</v>
      </c>
      <c r="AK12" s="19" t="n">
        <v>0.127532680913673</v>
      </c>
      <c r="AL12" s="19" t="n">
        <v>0.0910036477270288</v>
      </c>
      <c r="AM12" s="19" t="n">
        <v>0</v>
      </c>
      <c r="AN12" s="19" t="n">
        <v>0.0594262922311762</v>
      </c>
      <c r="AO12" s="19" t="n">
        <v>0.1129432506351</v>
      </c>
      <c r="AP12" s="19" t="n">
        <v>0.0821762148147136</v>
      </c>
      <c r="AQ12" s="19" t="n">
        <v>0.0860558187537216</v>
      </c>
      <c r="AR12" s="19" t="n">
        <v>0</v>
      </c>
      <c r="AS12" s="19" t="n">
        <v>0.0777789944370755</v>
      </c>
      <c r="AT12" s="19" t="n">
        <v>0.314801217298716</v>
      </c>
      <c r="AU12" s="19" t="n">
        <v>0</v>
      </c>
      <c r="AV12" s="19" t="n">
        <v>0.392591767067897</v>
      </c>
      <c r="AW12" s="19" t="n">
        <v>0.381473957467181</v>
      </c>
      <c r="AX12" s="19" t="n">
        <v>0</v>
      </c>
    </row>
    <row r="13">
      <c r="B13" s="20" t="s">
        <v>242</v>
      </c>
      <c r="C13" s="21" t="n">
        <v>0.0583060657624618</v>
      </c>
      <c r="D13" s="21" t="n">
        <v>0.134374255636312</v>
      </c>
      <c r="E13" s="21" t="n">
        <v>0.0570268887219044</v>
      </c>
      <c r="F13" s="21" t="n">
        <v>0.06157918563194</v>
      </c>
      <c r="G13" s="21" t="n">
        <v>0.0392546182044881</v>
      </c>
      <c r="H13" s="21" t="n">
        <v>0.0381024243455099</v>
      </c>
      <c r="I13" s="21" t="n">
        <v>0.0355645000926339</v>
      </c>
      <c r="J13" s="21"/>
      <c r="K13" s="21" t="n">
        <v>0.0504814066475135</v>
      </c>
      <c r="L13" s="21" t="n">
        <v>0.0659914587685426</v>
      </c>
      <c r="M13" s="21"/>
      <c r="N13" s="21" t="n">
        <v>0.0739991241016036</v>
      </c>
      <c r="O13" s="21" t="n">
        <v>0.04267000406272</v>
      </c>
      <c r="P13" s="21" t="n">
        <v>0.0896983989228921</v>
      </c>
      <c r="Q13" s="21" t="n">
        <v>0.032086617041528</v>
      </c>
      <c r="R13" s="21" t="n">
        <v>0.0615208007030201</v>
      </c>
      <c r="S13" s="21" t="n">
        <v>0.0816129531988236</v>
      </c>
      <c r="T13" s="21" t="n">
        <v>0.0806386514804566</v>
      </c>
      <c r="U13" s="21" t="n">
        <v>0.033160218205617</v>
      </c>
      <c r="V13" s="21" t="n">
        <v>0.041670640787165</v>
      </c>
      <c r="W13" s="21" t="n">
        <v>0.0397714434735017</v>
      </c>
      <c r="X13" s="21" t="n">
        <v>0.0725174561869606</v>
      </c>
      <c r="Y13" s="21" t="n">
        <v>0.0373419944833753</v>
      </c>
      <c r="Z13" s="21"/>
      <c r="AA13" s="21" t="n">
        <v>0.0239834788569168</v>
      </c>
      <c r="AB13" s="21" t="n">
        <v>0.0583331032553502</v>
      </c>
      <c r="AC13" s="21" t="n">
        <v>0.0688423904316265</v>
      </c>
      <c r="AD13" s="21" t="n">
        <v>0.0795578063763957</v>
      </c>
      <c r="AE13" s="21"/>
      <c r="AF13" s="21" t="n">
        <v>0.074258750113277</v>
      </c>
      <c r="AG13" s="21" t="n">
        <v>0.035106397271644</v>
      </c>
      <c r="AH13" s="21" t="n">
        <v>0.0307366918959178</v>
      </c>
      <c r="AI13" s="21" t="n">
        <v>0.0637160340762587</v>
      </c>
      <c r="AJ13" s="21" t="n">
        <v>0.21172226526127</v>
      </c>
      <c r="AK13" s="21" t="n">
        <v>0.061217779459628</v>
      </c>
      <c r="AL13" s="21" t="n">
        <v>0.0874976367045393</v>
      </c>
      <c r="AM13" s="21" t="n">
        <v>0.534445761093102</v>
      </c>
      <c r="AN13" s="21" t="n">
        <v>0.0448048237814442</v>
      </c>
      <c r="AO13" s="21" t="n">
        <v>0.0746555370279466</v>
      </c>
      <c r="AP13" s="21" t="n">
        <v>0</v>
      </c>
      <c r="AQ13" s="21" t="n">
        <v>0.107026524847558</v>
      </c>
      <c r="AR13" s="21" t="n">
        <v>0</v>
      </c>
      <c r="AS13" s="21" t="n">
        <v>0.182771815000437</v>
      </c>
      <c r="AT13" s="21" t="n">
        <v>0</v>
      </c>
      <c r="AU13" s="21" t="n">
        <v>0</v>
      </c>
      <c r="AV13" s="21" t="n">
        <v>0</v>
      </c>
      <c r="AW13" s="21" t="n">
        <v>0</v>
      </c>
      <c r="AX13" s="21" t="n">
        <v>0</v>
      </c>
    </row>
    <row r="14">
      <c r="B14" s="18"/>
    </row>
    <row r="15">
      <c r="B15" t="s">
        <v>80</v>
      </c>
    </row>
    <row r="16">
      <c r="B16" t="s">
        <v>81</v>
      </c>
    </row>
    <row r="18">
      <c r="B18" s="9" t="str">
        <f>=HYPERLINK("#'Contents'!A1", "Return to Contents")</f>
      </c>
    </row>
  </sheetData>
  <mergeCells count="6">
    <mergeCell ref="D5:I5"/>
    <mergeCell ref="K5:L5"/>
    <mergeCell ref="N5:Y5"/>
    <mergeCell ref="AA5:AD5"/>
    <mergeCell ref="AF5:AX5"/>
    <mergeCell ref="D2:AU2"/>
  </mergeCells>
  <pageMargins left="0.7" right="0.7" top="0.75" bottom="0.75" header="0.3" footer="0.3"/>
  <pageSetup paperSize="9" orientation="portrait" horizontalDpi="300" verticalDpi="300" r:id="rId2"/>
  <drawing r:id="rId1"/>
</worksheet>
</file>

<file path=xl/worksheets/sheet6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10.71" hidden="0" customWidth="1"/>
    <col min="8" max="8" width="10.71" hidden="0" customWidth="1"/>
    <col min="9" max="9" width="10.71" hidden="0" customWidth="1"/>
    <col min="10" max="10" width="2.2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10.71" hidden="0" customWidth="1"/>
    <col min="19" max="19" width="10.71" hidden="0" customWidth="1"/>
    <col min="20" max="20" width="10.71" hidden="0" customWidth="1"/>
    <col min="21" max="21" width="10.71" hidden="0" customWidth="1"/>
    <col min="22" max="22" width="10.71" hidden="0" customWidth="1"/>
    <col min="23" max="23" width="10.71" hidden="0" customWidth="1"/>
    <col min="24" max="24" width="10.71" hidden="0" customWidth="1"/>
    <col min="25" max="25" width="10.71" hidden="0" customWidth="1"/>
    <col min="26" max="26" width="2.2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10.71" hidden="0" customWidth="1"/>
    <col min="34" max="34" width="10.71" hidden="0" customWidth="1"/>
    <col min="35" max="35" width="10.7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10.71" hidden="0" customWidth="1"/>
    <col min="44" max="44" width="10.71" hidden="0" customWidth="1"/>
    <col min="45" max="45" width="10.71" hidden="0" customWidth="1"/>
    <col min="46" max="46" width="10.71" hidden="0" customWidth="1"/>
    <col min="47" max="47" width="10.71" hidden="0" customWidth="1"/>
    <col min="48" max="48" width="10.71" hidden="0" customWidth="1"/>
    <col min="49" max="49" width="10.71" hidden="0" customWidth="1"/>
    <col min="50" max="50" width="10.71" hidden="0" customWidth="1"/>
    <col min="51" max="51" width="2.21" hidden="0" customWidth="1"/>
  </cols>
  <sheetData>
    <row r="2" ht="40" customHeight="1">
      <c r="D2" s="16" t="s">
        <v>250</v>
      </c>
    </row>
    <row r="5" ht="30" customHeight="1">
      <c r="B5" s="17"/>
      <c r="C5" s="17"/>
      <c r="D5" s="17" t="s">
        <v>62</v>
      </c>
      <c r="E5" s="17"/>
      <c r="F5" s="17"/>
      <c r="G5" s="17"/>
      <c r="H5" s="17"/>
      <c r="I5" s="17"/>
      <c r="J5" s="17"/>
      <c r="K5" s="17" t="s">
        <v>63</v>
      </c>
      <c r="L5" s="17"/>
      <c r="M5" s="17"/>
      <c r="N5" s="17" t="s">
        <v>64</v>
      </c>
      <c r="O5" s="17"/>
      <c r="P5" s="17"/>
      <c r="Q5" s="17"/>
      <c r="R5" s="17"/>
      <c r="S5" s="17"/>
      <c r="T5" s="17"/>
      <c r="U5" s="17"/>
      <c r="V5" s="17"/>
      <c r="W5" s="17"/>
      <c r="X5" s="17"/>
      <c r="Y5" s="17"/>
      <c r="Z5" s="17"/>
      <c r="AA5" s="17" t="s">
        <v>65</v>
      </c>
      <c r="AB5" s="17"/>
      <c r="AC5" s="17"/>
      <c r="AD5" s="17"/>
      <c r="AE5" s="17"/>
      <c r="AF5" s="17" t="s">
        <v>66</v>
      </c>
      <c r="AG5" s="17"/>
      <c r="AH5" s="17"/>
      <c r="AI5" s="17"/>
      <c r="AJ5" s="17"/>
      <c r="AK5" s="17"/>
      <c r="AL5" s="17"/>
      <c r="AM5" s="17"/>
      <c r="AN5" s="17"/>
      <c r="AO5" s="17"/>
      <c r="AP5" s="17"/>
      <c r="AQ5" s="17"/>
      <c r="AR5" s="17"/>
      <c r="AS5" s="17"/>
      <c r="AT5" s="17"/>
      <c r="AU5" s="17"/>
      <c r="AV5" s="17"/>
      <c r="AW5" s="17"/>
      <c r="AX5" s="17"/>
    </row>
    <row r="6">
      <c r="B6" t="s">
        <v>15</v>
      </c>
      <c r="C6" s="10" t="s">
        <v>16</v>
      </c>
      <c r="D6" s="13" t="s">
        <v>17</v>
      </c>
      <c r="E6" s="13" t="s">
        <v>18</v>
      </c>
      <c r="F6" s="13" t="s">
        <v>19</v>
      </c>
      <c r="G6" s="13" t="s">
        <v>20</v>
      </c>
      <c r="H6" s="13" t="s">
        <v>21</v>
      </c>
      <c r="I6" s="13" t="s">
        <v>22</v>
      </c>
      <c r="K6" s="13" t="s">
        <v>25</v>
      </c>
      <c r="L6" s="13" t="s">
        <v>26</v>
      </c>
      <c r="N6" s="13" t="s">
        <v>27</v>
      </c>
      <c r="O6" s="13" t="s">
        <v>28</v>
      </c>
      <c r="P6" s="13" t="s">
        <v>29</v>
      </c>
      <c r="Q6" s="13" t="s">
        <v>30</v>
      </c>
      <c r="R6" s="13" t="s">
        <v>31</v>
      </c>
      <c r="S6" s="13" t="s">
        <v>32</v>
      </c>
      <c r="T6" s="13" t="s">
        <v>33</v>
      </c>
      <c r="U6" s="13" t="s">
        <v>34</v>
      </c>
      <c r="V6" s="13" t="s">
        <v>35</v>
      </c>
      <c r="W6" s="13" t="s">
        <v>36</v>
      </c>
      <c r="X6" s="13" t="s">
        <v>37</v>
      </c>
      <c r="Y6" s="13" t="s">
        <v>38</v>
      </c>
      <c r="AA6" s="13" t="s">
        <v>39</v>
      </c>
      <c r="AB6" s="13" t="s">
        <v>40</v>
      </c>
      <c r="AC6" s="13" t="s">
        <v>41</v>
      </c>
      <c r="AD6" s="13" t="s">
        <v>42</v>
      </c>
      <c r="AF6" s="13" t="s">
        <v>43</v>
      </c>
      <c r="AG6" s="13" t="s">
        <v>44</v>
      </c>
      <c r="AH6" s="13" t="s">
        <v>45</v>
      </c>
      <c r="AI6" s="13" t="s">
        <v>46</v>
      </c>
      <c r="AJ6" s="13" t="s">
        <v>47</v>
      </c>
      <c r="AK6" s="13" t="s">
        <v>48</v>
      </c>
      <c r="AL6" s="13" t="s">
        <v>49</v>
      </c>
      <c r="AM6" s="13" t="s">
        <v>50</v>
      </c>
      <c r="AN6" s="13" t="s">
        <v>51</v>
      </c>
      <c r="AO6" s="13" t="s">
        <v>52</v>
      </c>
      <c r="AP6" s="13" t="s">
        <v>53</v>
      </c>
      <c r="AQ6" s="13" t="s">
        <v>54</v>
      </c>
      <c r="AR6" s="13" t="s">
        <v>55</v>
      </c>
      <c r="AS6" s="13" t="s">
        <v>56</v>
      </c>
      <c r="AT6" s="13" t="s">
        <v>57</v>
      </c>
      <c r="AU6" s="13" t="s">
        <v>58</v>
      </c>
      <c r="AV6" s="13" t="s">
        <v>59</v>
      </c>
      <c r="AW6" s="13" t="s">
        <v>60</v>
      </c>
      <c r="AX6" s="13" t="s">
        <v>61</v>
      </c>
    </row>
    <row r="7" ht="30" customHeight="1">
      <c r="B7" s="11" t="s">
        <v>23</v>
      </c>
      <c r="C7" s="11" t="n">
        <v>2053</v>
      </c>
      <c r="D7" s="11" t="n">
        <v>282</v>
      </c>
      <c r="E7" s="11" t="n">
        <v>347</v>
      </c>
      <c r="F7" s="11" t="n">
        <v>347</v>
      </c>
      <c r="G7" s="11" t="n">
        <v>347</v>
      </c>
      <c r="H7" s="11" t="n">
        <v>295</v>
      </c>
      <c r="I7" s="11" t="n">
        <v>435</v>
      </c>
      <c r="J7" s="11"/>
      <c r="K7" s="11" t="n">
        <v>1018</v>
      </c>
      <c r="L7" s="11" t="n">
        <v>1034</v>
      </c>
      <c r="M7" s="11"/>
      <c r="N7" s="11" t="n">
        <v>284</v>
      </c>
      <c r="O7" s="11" t="n">
        <v>278</v>
      </c>
      <c r="P7" s="11" t="n">
        <v>169</v>
      </c>
      <c r="Q7" s="11" t="n">
        <v>188</v>
      </c>
      <c r="R7" s="11" t="n">
        <v>160</v>
      </c>
      <c r="S7" s="11" t="n">
        <v>187</v>
      </c>
      <c r="T7" s="11" t="n">
        <v>166</v>
      </c>
      <c r="U7" s="11" t="n">
        <v>87</v>
      </c>
      <c r="V7" s="11" t="n">
        <v>211</v>
      </c>
      <c r="W7" s="11" t="n">
        <v>174</v>
      </c>
      <c r="X7" s="11" t="n">
        <v>98</v>
      </c>
      <c r="Y7" s="11" t="n">
        <v>51</v>
      </c>
      <c r="Z7" s="11"/>
      <c r="AA7" s="11" t="n">
        <v>570</v>
      </c>
      <c r="AB7" s="11" t="n">
        <v>547</v>
      </c>
      <c r="AC7" s="11" t="n">
        <v>406</v>
      </c>
      <c r="AD7" s="11" t="n">
        <v>517</v>
      </c>
      <c r="AE7" s="11"/>
      <c r="AF7" s="11" t="n">
        <v>148</v>
      </c>
      <c r="AG7" s="11" t="n">
        <v>872</v>
      </c>
      <c r="AH7" s="11" t="n">
        <v>132</v>
      </c>
      <c r="AI7" s="11" t="n">
        <v>108</v>
      </c>
      <c r="AJ7" s="11" t="n">
        <v>65</v>
      </c>
      <c r="AK7" s="11" t="n">
        <v>65</v>
      </c>
      <c r="AL7" s="11" t="n">
        <v>139</v>
      </c>
      <c r="AM7" s="11" t="n">
        <v>2</v>
      </c>
      <c r="AN7" s="11" t="n">
        <v>139</v>
      </c>
      <c r="AO7" s="11" t="n">
        <v>159</v>
      </c>
      <c r="AP7" s="11" t="n">
        <v>39</v>
      </c>
      <c r="AQ7" s="11" t="n">
        <v>148</v>
      </c>
      <c r="AR7" s="11" t="n">
        <v>10</v>
      </c>
      <c r="AS7" s="11" t="n">
        <v>10</v>
      </c>
      <c r="AT7" s="11" t="n">
        <v>3</v>
      </c>
      <c r="AU7" s="11" t="n">
        <v>2</v>
      </c>
      <c r="AV7" s="11" t="n">
        <v>5</v>
      </c>
      <c r="AW7" s="11" t="n">
        <v>3</v>
      </c>
      <c r="AX7" s="11" t="n">
        <v>4</v>
      </c>
    </row>
    <row r="8" ht="30" customHeight="1">
      <c r="B8" s="12" t="s">
        <v>24</v>
      </c>
      <c r="C8" s="12" t="n">
        <v>2053</v>
      </c>
      <c r="D8" s="12" t="n">
        <v>284</v>
      </c>
      <c r="E8" s="12" t="n">
        <v>350</v>
      </c>
      <c r="F8" s="12" t="n">
        <v>349</v>
      </c>
      <c r="G8" s="12" t="n">
        <v>350</v>
      </c>
      <c r="H8" s="12" t="n">
        <v>289</v>
      </c>
      <c r="I8" s="12" t="n">
        <v>431</v>
      </c>
      <c r="J8" s="12"/>
      <c r="K8" s="12" t="n">
        <v>1013</v>
      </c>
      <c r="L8" s="12" t="n">
        <v>1039</v>
      </c>
      <c r="M8" s="12"/>
      <c r="N8" s="12" t="n">
        <v>287</v>
      </c>
      <c r="O8" s="12" t="n">
        <v>267</v>
      </c>
      <c r="P8" s="12" t="n">
        <v>164</v>
      </c>
      <c r="Q8" s="12" t="n">
        <v>185</v>
      </c>
      <c r="R8" s="12" t="n">
        <v>144</v>
      </c>
      <c r="S8" s="12" t="n">
        <v>185</v>
      </c>
      <c r="T8" s="12" t="n">
        <v>164</v>
      </c>
      <c r="U8" s="12" t="n">
        <v>82</v>
      </c>
      <c r="V8" s="12" t="n">
        <v>226</v>
      </c>
      <c r="W8" s="12" t="n">
        <v>185</v>
      </c>
      <c r="X8" s="12" t="n">
        <v>103</v>
      </c>
      <c r="Y8" s="12" t="n">
        <v>61</v>
      </c>
      <c r="Z8" s="12"/>
      <c r="AA8" s="12" t="n">
        <v>551</v>
      </c>
      <c r="AB8" s="12" t="n">
        <v>530</v>
      </c>
      <c r="AC8" s="12" t="n">
        <v>449</v>
      </c>
      <c r="AD8" s="12" t="n">
        <v>510</v>
      </c>
      <c r="AE8" s="12"/>
      <c r="AF8" s="12" t="n">
        <v>150</v>
      </c>
      <c r="AG8" s="12" t="n">
        <v>866</v>
      </c>
      <c r="AH8" s="12" t="n">
        <v>133</v>
      </c>
      <c r="AI8" s="12" t="n">
        <v>107</v>
      </c>
      <c r="AJ8" s="12" t="n">
        <v>66</v>
      </c>
      <c r="AK8" s="12" t="n">
        <v>64</v>
      </c>
      <c r="AL8" s="12" t="n">
        <v>140</v>
      </c>
      <c r="AM8" s="12" t="n">
        <v>2</v>
      </c>
      <c r="AN8" s="12" t="n">
        <v>140</v>
      </c>
      <c r="AO8" s="12" t="n">
        <v>160</v>
      </c>
      <c r="AP8" s="12" t="n">
        <v>39</v>
      </c>
      <c r="AQ8" s="12" t="n">
        <v>149</v>
      </c>
      <c r="AR8" s="12" t="n">
        <v>10</v>
      </c>
      <c r="AS8" s="12" t="n">
        <v>11</v>
      </c>
      <c r="AT8" s="12" t="n">
        <v>3</v>
      </c>
      <c r="AU8" s="12" t="n">
        <v>2</v>
      </c>
      <c r="AV8" s="12" t="n">
        <v>5</v>
      </c>
      <c r="AW8" s="12" t="n">
        <v>3</v>
      </c>
      <c r="AX8" s="12" t="n">
        <v>3</v>
      </c>
    </row>
    <row r="9">
      <c r="B9" s="20" t="s">
        <v>238</v>
      </c>
      <c r="C9" s="19" t="n">
        <v>0.269038285402446</v>
      </c>
      <c r="D9" s="19" t="n">
        <v>0.217120907238037</v>
      </c>
      <c r="E9" s="19" t="n">
        <v>0.170679843608892</v>
      </c>
      <c r="F9" s="19" t="n">
        <v>0.219892428711506</v>
      </c>
      <c r="G9" s="19" t="n">
        <v>0.249305117478312</v>
      </c>
      <c r="H9" s="19" t="n">
        <v>0.310623858404728</v>
      </c>
      <c r="I9" s="19" t="n">
        <v>0.411135601799154</v>
      </c>
      <c r="J9" s="19"/>
      <c r="K9" s="19" t="n">
        <v>0.192394976310027</v>
      </c>
      <c r="L9" s="19" t="n">
        <v>0.343063728718805</v>
      </c>
      <c r="M9" s="19"/>
      <c r="N9" s="19" t="n">
        <v>0.202888194264219</v>
      </c>
      <c r="O9" s="19" t="n">
        <v>0.303691323883565</v>
      </c>
      <c r="P9" s="19" t="n">
        <v>0.305698925483961</v>
      </c>
      <c r="Q9" s="19" t="n">
        <v>0.297836766265978</v>
      </c>
      <c r="R9" s="19" t="n">
        <v>0.218835506136922</v>
      </c>
      <c r="S9" s="19" t="n">
        <v>0.201696714345807</v>
      </c>
      <c r="T9" s="19" t="n">
        <v>0.299770913856383</v>
      </c>
      <c r="U9" s="19" t="n">
        <v>0.238979048570858</v>
      </c>
      <c r="V9" s="19" t="n">
        <v>0.279540205419988</v>
      </c>
      <c r="W9" s="19" t="n">
        <v>0.312875922255087</v>
      </c>
      <c r="X9" s="19" t="n">
        <v>0.300462533715728</v>
      </c>
      <c r="Y9" s="19" t="n">
        <v>0.298324200568856</v>
      </c>
      <c r="Z9" s="19"/>
      <c r="AA9" s="19" t="n">
        <v>0.206923772237953</v>
      </c>
      <c r="AB9" s="19" t="n">
        <v>0.281870344452282</v>
      </c>
      <c r="AC9" s="19" t="n">
        <v>0.260420047881461</v>
      </c>
      <c r="AD9" s="19" t="n">
        <v>0.327399628470291</v>
      </c>
      <c r="AE9" s="19"/>
      <c r="AF9" s="19" t="n">
        <v>0.157928849624602</v>
      </c>
      <c r="AG9" s="19" t="n">
        <v>0.365244396976752</v>
      </c>
      <c r="AH9" s="19" t="n">
        <v>0.240307912106994</v>
      </c>
      <c r="AI9" s="19" t="n">
        <v>0.166428808093416</v>
      </c>
      <c r="AJ9" s="19" t="n">
        <v>0.191379807236513</v>
      </c>
      <c r="AK9" s="19" t="n">
        <v>0.14907613340007</v>
      </c>
      <c r="AL9" s="19" t="n">
        <v>0.194110157828675</v>
      </c>
      <c r="AM9" s="19" t="n">
        <v>0</v>
      </c>
      <c r="AN9" s="19" t="n">
        <v>0.167237524913948</v>
      </c>
      <c r="AO9" s="19" t="n">
        <v>0.263430598011545</v>
      </c>
      <c r="AP9" s="19" t="n">
        <v>0.154502105036255</v>
      </c>
      <c r="AQ9" s="19" t="n">
        <v>0.263232180788795</v>
      </c>
      <c r="AR9" s="19" t="n">
        <v>0.183024189971717</v>
      </c>
      <c r="AS9" s="19" t="n">
        <v>0</v>
      </c>
      <c r="AT9" s="19" t="n">
        <v>0</v>
      </c>
      <c r="AU9" s="19" t="n">
        <v>0</v>
      </c>
      <c r="AV9" s="19" t="n">
        <v>0</v>
      </c>
      <c r="AW9" s="19" t="n">
        <v>0</v>
      </c>
      <c r="AX9" s="19" t="n">
        <v>0.242293032388405</v>
      </c>
    </row>
    <row r="10">
      <c r="B10" s="20" t="s">
        <v>239</v>
      </c>
      <c r="C10" s="19" t="n">
        <v>0.441760822678876</v>
      </c>
      <c r="D10" s="19" t="n">
        <v>0.364203530395886</v>
      </c>
      <c r="E10" s="19" t="n">
        <v>0.358310184422231</v>
      </c>
      <c r="F10" s="19" t="n">
        <v>0.397988986321361</v>
      </c>
      <c r="G10" s="19" t="n">
        <v>0.50733662698291</v>
      </c>
      <c r="H10" s="19" t="n">
        <v>0.5274158495184</v>
      </c>
      <c r="I10" s="19" t="n">
        <v>0.485451165842332</v>
      </c>
      <c r="J10" s="19"/>
      <c r="K10" s="19" t="n">
        <v>0.456926708678685</v>
      </c>
      <c r="L10" s="19" t="n">
        <v>0.427399041333779</v>
      </c>
      <c r="M10" s="19"/>
      <c r="N10" s="19" t="n">
        <v>0.362605873154182</v>
      </c>
      <c r="O10" s="19" t="n">
        <v>0.474979820080342</v>
      </c>
      <c r="P10" s="19" t="n">
        <v>0.439875017674045</v>
      </c>
      <c r="Q10" s="19" t="n">
        <v>0.445072095334583</v>
      </c>
      <c r="R10" s="19" t="n">
        <v>0.493122838254501</v>
      </c>
      <c r="S10" s="19" t="n">
        <v>0.494925127694092</v>
      </c>
      <c r="T10" s="19" t="n">
        <v>0.391886761632969</v>
      </c>
      <c r="U10" s="19" t="n">
        <v>0.56252792588923</v>
      </c>
      <c r="V10" s="19" t="n">
        <v>0.446841049569573</v>
      </c>
      <c r="W10" s="19" t="n">
        <v>0.450482186484959</v>
      </c>
      <c r="X10" s="19" t="n">
        <v>0.469808203190756</v>
      </c>
      <c r="Y10" s="19" t="n">
        <v>0.260513032027517</v>
      </c>
      <c r="Z10" s="19"/>
      <c r="AA10" s="19" t="n">
        <v>0.463631539846494</v>
      </c>
      <c r="AB10" s="19" t="n">
        <v>0.483304332976478</v>
      </c>
      <c r="AC10" s="19" t="n">
        <v>0.405458010153803</v>
      </c>
      <c r="AD10" s="19" t="n">
        <v>0.412226080452078</v>
      </c>
      <c r="AE10" s="19"/>
      <c r="AF10" s="19" t="n">
        <v>0.399131407830875</v>
      </c>
      <c r="AG10" s="19" t="n">
        <v>0.501931382498428</v>
      </c>
      <c r="AH10" s="19" t="n">
        <v>0.519931813053078</v>
      </c>
      <c r="AI10" s="19" t="n">
        <v>0.196574043621669</v>
      </c>
      <c r="AJ10" s="19" t="n">
        <v>0.242979863605583</v>
      </c>
      <c r="AK10" s="19" t="n">
        <v>0.447755557138196</v>
      </c>
      <c r="AL10" s="19" t="n">
        <v>0.407577122974731</v>
      </c>
      <c r="AM10" s="19" t="n">
        <v>1</v>
      </c>
      <c r="AN10" s="19" t="n">
        <v>0.432489905225851</v>
      </c>
      <c r="AO10" s="19" t="n">
        <v>0.396481989046498</v>
      </c>
      <c r="AP10" s="19" t="n">
        <v>0.413110939849463</v>
      </c>
      <c r="AQ10" s="19" t="n">
        <v>0.424125221152558</v>
      </c>
      <c r="AR10" s="19" t="n">
        <v>0.524449440525464</v>
      </c>
      <c r="AS10" s="19" t="n">
        <v>0.426142607961628</v>
      </c>
      <c r="AT10" s="19" t="n">
        <v>0.296096190633258</v>
      </c>
      <c r="AU10" s="19" t="n">
        <v>1</v>
      </c>
      <c r="AV10" s="19" t="n">
        <v>0</v>
      </c>
      <c r="AW10" s="19" t="n">
        <v>0.294727388085214</v>
      </c>
      <c r="AX10" s="19" t="n">
        <v>0.498462815928417</v>
      </c>
    </row>
    <row r="11">
      <c r="B11" s="20" t="s">
        <v>240</v>
      </c>
      <c r="C11" s="19" t="n">
        <v>0.0980846260817763</v>
      </c>
      <c r="D11" s="19" t="n">
        <v>0.165433499738885</v>
      </c>
      <c r="E11" s="19" t="n">
        <v>0.183766484758586</v>
      </c>
      <c r="F11" s="19" t="n">
        <v>0.122173152716743</v>
      </c>
      <c r="G11" s="19" t="n">
        <v>0.0897048498742723</v>
      </c>
      <c r="H11" s="19" t="n">
        <v>0.0305827055065683</v>
      </c>
      <c r="I11" s="19" t="n">
        <v>0.0166257191324765</v>
      </c>
      <c r="J11" s="19"/>
      <c r="K11" s="19" t="n">
        <v>0.124373666415167</v>
      </c>
      <c r="L11" s="19" t="n">
        <v>0.0725465541295729</v>
      </c>
      <c r="M11" s="19"/>
      <c r="N11" s="19" t="n">
        <v>0.132114495990309</v>
      </c>
      <c r="O11" s="19" t="n">
        <v>0.0725101874445414</v>
      </c>
      <c r="P11" s="19" t="n">
        <v>0.0898378037652447</v>
      </c>
      <c r="Q11" s="19" t="n">
        <v>0.110059042601105</v>
      </c>
      <c r="R11" s="19" t="n">
        <v>0.135108282359628</v>
      </c>
      <c r="S11" s="19" t="n">
        <v>0.0926490675453555</v>
      </c>
      <c r="T11" s="19" t="n">
        <v>0.129732142270536</v>
      </c>
      <c r="U11" s="19" t="n">
        <v>0.0940966786616761</v>
      </c>
      <c r="V11" s="19" t="n">
        <v>0.0680586304802672</v>
      </c>
      <c r="W11" s="19" t="n">
        <v>0.0653532123903087</v>
      </c>
      <c r="X11" s="19" t="n">
        <v>0.0719351030344244</v>
      </c>
      <c r="Y11" s="19" t="n">
        <v>0.139767335973733</v>
      </c>
      <c r="Z11" s="19"/>
      <c r="AA11" s="19" t="n">
        <v>0.0901692071038185</v>
      </c>
      <c r="AB11" s="19" t="n">
        <v>0.0651668016500265</v>
      </c>
      <c r="AC11" s="19" t="n">
        <v>0.168187203291263</v>
      </c>
      <c r="AD11" s="19" t="n">
        <v>0.0816275393713566</v>
      </c>
      <c r="AE11" s="19"/>
      <c r="AF11" s="19" t="n">
        <v>0.207416705383485</v>
      </c>
      <c r="AG11" s="19" t="n">
        <v>0.0245472241412852</v>
      </c>
      <c r="AH11" s="19" t="n">
        <v>0.100001677370835</v>
      </c>
      <c r="AI11" s="19" t="n">
        <v>0.205012196354982</v>
      </c>
      <c r="AJ11" s="19" t="n">
        <v>0.174617470860766</v>
      </c>
      <c r="AK11" s="19" t="n">
        <v>0.200373983375434</v>
      </c>
      <c r="AL11" s="19" t="n">
        <v>0.189266369200514</v>
      </c>
      <c r="AM11" s="19" t="n">
        <v>0</v>
      </c>
      <c r="AN11" s="19" t="n">
        <v>0.165453953241405</v>
      </c>
      <c r="AO11" s="19" t="n">
        <v>0.116297593251132</v>
      </c>
      <c r="AP11" s="19" t="n">
        <v>0.198847509495666</v>
      </c>
      <c r="AQ11" s="19" t="n">
        <v>0.0609664119135016</v>
      </c>
      <c r="AR11" s="19" t="n">
        <v>0</v>
      </c>
      <c r="AS11" s="19" t="n">
        <v>0.108789265320331</v>
      </c>
      <c r="AT11" s="19" t="n">
        <v>0</v>
      </c>
      <c r="AU11" s="19" t="n">
        <v>0</v>
      </c>
      <c r="AV11" s="19" t="n">
        <v>0.228232715694206</v>
      </c>
      <c r="AW11" s="19" t="n">
        <v>0.323798654447605</v>
      </c>
      <c r="AX11" s="19" t="n">
        <v>0.259244151683178</v>
      </c>
    </row>
    <row r="12">
      <c r="B12" s="20" t="s">
        <v>241</v>
      </c>
      <c r="C12" s="19" t="n">
        <v>0.141568745248163</v>
      </c>
      <c r="D12" s="19" t="n">
        <v>0.154546305096309</v>
      </c>
      <c r="E12" s="19" t="n">
        <v>0.25031463112361</v>
      </c>
      <c r="F12" s="19" t="n">
        <v>0.20266510088316</v>
      </c>
      <c r="G12" s="19" t="n">
        <v>0.117889849033937</v>
      </c>
      <c r="H12" s="19" t="n">
        <v>0.0708033666127024</v>
      </c>
      <c r="I12" s="19" t="n">
        <v>0.0618543821633326</v>
      </c>
      <c r="J12" s="19"/>
      <c r="K12" s="19" t="n">
        <v>0.187753449012254</v>
      </c>
      <c r="L12" s="19" t="n">
        <v>0.0966737406975908</v>
      </c>
      <c r="M12" s="19"/>
      <c r="N12" s="19" t="n">
        <v>0.245494858693682</v>
      </c>
      <c r="O12" s="19" t="n">
        <v>0.106790581896091</v>
      </c>
      <c r="P12" s="19" t="n">
        <v>0.116560169310585</v>
      </c>
      <c r="Q12" s="19" t="n">
        <v>0.119812534560824</v>
      </c>
      <c r="R12" s="19" t="n">
        <v>0.0985596922139484</v>
      </c>
      <c r="S12" s="19" t="n">
        <v>0.148481001020721</v>
      </c>
      <c r="T12" s="19" t="n">
        <v>0.11166040793179</v>
      </c>
      <c r="U12" s="19" t="n">
        <v>0.0587346336501208</v>
      </c>
      <c r="V12" s="19" t="n">
        <v>0.159962813097387</v>
      </c>
      <c r="W12" s="19" t="n">
        <v>0.127352459781916</v>
      </c>
      <c r="X12" s="19" t="n">
        <v>0.106530500083882</v>
      </c>
      <c r="Y12" s="19" t="n">
        <v>0.244445485107512</v>
      </c>
      <c r="Z12" s="19"/>
      <c r="AA12" s="19" t="n">
        <v>0.219894017647691</v>
      </c>
      <c r="AB12" s="19" t="n">
        <v>0.122156968498036</v>
      </c>
      <c r="AC12" s="19" t="n">
        <v>0.123682096958179</v>
      </c>
      <c r="AD12" s="19" t="n">
        <v>0.0945639448712927</v>
      </c>
      <c r="AE12" s="19"/>
      <c r="AF12" s="19" t="n">
        <v>0.187211409271767</v>
      </c>
      <c r="AG12" s="19" t="n">
        <v>0.0697924628823732</v>
      </c>
      <c r="AH12" s="19" t="n">
        <v>0.103575452441811</v>
      </c>
      <c r="AI12" s="19" t="n">
        <v>0.396788860084203</v>
      </c>
      <c r="AJ12" s="19" t="n">
        <v>0.198093950142358</v>
      </c>
      <c r="AK12" s="19" t="n">
        <v>0.172251918749095</v>
      </c>
      <c r="AL12" s="19" t="n">
        <v>0.167019171910724</v>
      </c>
      <c r="AM12" s="19" t="n">
        <v>0</v>
      </c>
      <c r="AN12" s="19" t="n">
        <v>0.199222714487238</v>
      </c>
      <c r="AO12" s="19" t="n">
        <v>0.159458689752468</v>
      </c>
      <c r="AP12" s="19" t="n">
        <v>0.233539445618615</v>
      </c>
      <c r="AQ12" s="19" t="n">
        <v>0.159508908091449</v>
      </c>
      <c r="AR12" s="19" t="n">
        <v>0.29252636950282</v>
      </c>
      <c r="AS12" s="19" t="n">
        <v>0.3700170287202</v>
      </c>
      <c r="AT12" s="19" t="n">
        <v>0</v>
      </c>
      <c r="AU12" s="19" t="n">
        <v>0</v>
      </c>
      <c r="AV12" s="19" t="n">
        <v>0.771767284305794</v>
      </c>
      <c r="AW12" s="19" t="n">
        <v>0.381473957467181</v>
      </c>
      <c r="AX12" s="19" t="n">
        <v>0</v>
      </c>
    </row>
    <row r="13">
      <c r="B13" s="20" t="s">
        <v>242</v>
      </c>
      <c r="C13" s="21" t="n">
        <v>0.0495475205887384</v>
      </c>
      <c r="D13" s="21" t="n">
        <v>0.0986957575308827</v>
      </c>
      <c r="E13" s="21" t="n">
        <v>0.0369288560866819</v>
      </c>
      <c r="F13" s="21" t="n">
        <v>0.0572803313672298</v>
      </c>
      <c r="G13" s="21" t="n">
        <v>0.0357635566305685</v>
      </c>
      <c r="H13" s="21" t="n">
        <v>0.0605742199576011</v>
      </c>
      <c r="I13" s="21" t="n">
        <v>0.0249331310627058</v>
      </c>
      <c r="J13" s="21"/>
      <c r="K13" s="21" t="n">
        <v>0.0385511995838669</v>
      </c>
      <c r="L13" s="21" t="n">
        <v>0.0603169351202516</v>
      </c>
      <c r="M13" s="21"/>
      <c r="N13" s="21" t="n">
        <v>0.0568965778976081</v>
      </c>
      <c r="O13" s="21" t="n">
        <v>0.0420280866954611</v>
      </c>
      <c r="P13" s="21" t="n">
        <v>0.0480280837661635</v>
      </c>
      <c r="Q13" s="21" t="n">
        <v>0.0272195612375109</v>
      </c>
      <c r="R13" s="21" t="n">
        <v>0.0543736810350004</v>
      </c>
      <c r="S13" s="21" t="n">
        <v>0.0622480893940249</v>
      </c>
      <c r="T13" s="21" t="n">
        <v>0.0669497743083227</v>
      </c>
      <c r="U13" s="21" t="n">
        <v>0.0456617132281153</v>
      </c>
      <c r="V13" s="21" t="n">
        <v>0.0455973014327848</v>
      </c>
      <c r="W13" s="21" t="n">
        <v>0.0439362190877292</v>
      </c>
      <c r="X13" s="21" t="n">
        <v>0.0512636599752101</v>
      </c>
      <c r="Y13" s="21" t="n">
        <v>0.0569499463223816</v>
      </c>
      <c r="Z13" s="21"/>
      <c r="AA13" s="21" t="n">
        <v>0.0193814631640434</v>
      </c>
      <c r="AB13" s="21" t="n">
        <v>0.0475015524231772</v>
      </c>
      <c r="AC13" s="21" t="n">
        <v>0.0422526417152942</v>
      </c>
      <c r="AD13" s="21" t="n">
        <v>0.0841828068349817</v>
      </c>
      <c r="AE13" s="21"/>
      <c r="AF13" s="21" t="n">
        <v>0.048311627889271</v>
      </c>
      <c r="AG13" s="21" t="n">
        <v>0.0384845335011619</v>
      </c>
      <c r="AH13" s="21" t="n">
        <v>0.0361831450272818</v>
      </c>
      <c r="AI13" s="21" t="n">
        <v>0.0351960918457305</v>
      </c>
      <c r="AJ13" s="21" t="n">
        <v>0.19292890815478</v>
      </c>
      <c r="AK13" s="21" t="n">
        <v>0.0305424073372038</v>
      </c>
      <c r="AL13" s="21" t="n">
        <v>0.0420271780853569</v>
      </c>
      <c r="AM13" s="21" t="n">
        <v>0</v>
      </c>
      <c r="AN13" s="21" t="n">
        <v>0.0355959021315571</v>
      </c>
      <c r="AO13" s="21" t="n">
        <v>0.0643311299383574</v>
      </c>
      <c r="AP13" s="21" t="n">
        <v>0</v>
      </c>
      <c r="AQ13" s="21" t="n">
        <v>0.0921672780536967</v>
      </c>
      <c r="AR13" s="21" t="n">
        <v>0</v>
      </c>
      <c r="AS13" s="21" t="n">
        <v>0.0950510979978406</v>
      </c>
      <c r="AT13" s="21" t="n">
        <v>0.703903809366742</v>
      </c>
      <c r="AU13" s="21" t="n">
        <v>0</v>
      </c>
      <c r="AV13" s="21" t="n">
        <v>0</v>
      </c>
      <c r="AW13" s="21" t="n">
        <v>0</v>
      </c>
      <c r="AX13" s="21" t="n">
        <v>0</v>
      </c>
    </row>
    <row r="14">
      <c r="B14" s="18"/>
    </row>
    <row r="15">
      <c r="B15" t="s">
        <v>80</v>
      </c>
    </row>
    <row r="16">
      <c r="B16" t="s">
        <v>81</v>
      </c>
    </row>
    <row r="18">
      <c r="B18" s="9" t="str">
        <f>=HYPERLINK("#'Contents'!A1", "Return to Contents")</f>
      </c>
    </row>
  </sheetData>
  <mergeCells count="6">
    <mergeCell ref="D5:I5"/>
    <mergeCell ref="K5:L5"/>
    <mergeCell ref="N5:Y5"/>
    <mergeCell ref="AA5:AD5"/>
    <mergeCell ref="AF5:AX5"/>
    <mergeCell ref="D2:AU2"/>
  </mergeCells>
  <pageMargins left="0.7" right="0.7" top="0.75" bottom="0.75" header="0.3" footer="0.3"/>
  <pageSetup paperSize="9" orientation="portrait" horizontalDpi="300" verticalDpi="300" r:id="rId2"/>
  <drawing r:id="rId1"/>
</worksheet>
</file>

<file path=xl/worksheets/sheet6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20.71" hidden="0" customWidth="1"/>
    <col min="4" max="4" width="20.71" hidden="0" customWidth="1"/>
    <col min="5" max="5" width="20.71" hidden="0" customWidth="1"/>
    <col min="6" max="6" width="20.71" hidden="0" customWidth="1"/>
    <col min="7" max="7" width="20.71" hidden="0" customWidth="1"/>
    <col min="8" max="8" width="20.71" hidden="0" customWidth="1"/>
    <col min="9" max="9" width="20.71" hidden="0" customWidth="1"/>
    <col min="10" max="10" width="20.71" hidden="0" customWidth="1"/>
  </cols>
  <sheetData>
    <row r="2" ht="40" customHeight="1">
      <c r="D2" s="16" t="s">
        <v>258</v>
      </c>
    </row>
    <row r="6" ht="50" customHeight="1">
      <c r="B6" s="22" t="s">
        <v>15</v>
      </c>
      <c r="C6" s="22" t="s">
        <v>251</v>
      </c>
      <c r="D6" s="22" t="s">
        <v>252</v>
      </c>
      <c r="E6" s="22" t="s">
        <v>233</v>
      </c>
      <c r="F6" s="22" t="s">
        <v>234</v>
      </c>
      <c r="G6" s="22" t="s">
        <v>235</v>
      </c>
      <c r="H6" s="22" t="s">
        <v>236</v>
      </c>
      <c r="I6" s="22" t="s">
        <v>237</v>
      </c>
    </row>
    <row r="7">
      <c r="B7" s="20" t="s">
        <v>253</v>
      </c>
      <c r="C7" s="19" t="n">
        <v>0.202722606283136</v>
      </c>
      <c r="D7" s="19" t="n">
        <v>0.0936705127677349</v>
      </c>
      <c r="E7" s="19" t="n">
        <v>0.0274105109859468</v>
      </c>
      <c r="F7" s="19" t="n">
        <v>0.038801013035251</v>
      </c>
      <c r="G7" s="19" t="n">
        <v>0.0288753660725663</v>
      </c>
      <c r="H7" s="19" t="n">
        <v>0.0284351505236188</v>
      </c>
      <c r="I7" s="19" t="n">
        <v>0.0364779667459765</v>
      </c>
    </row>
    <row r="8">
      <c r="B8" s="20" t="s">
        <v>254</v>
      </c>
      <c r="C8" s="19" t="n">
        <v>0.222617735566651</v>
      </c>
      <c r="D8" s="19" t="n">
        <v>0.179661107555836</v>
      </c>
      <c r="E8" s="19" t="n">
        <v>0.0751208355327076</v>
      </c>
      <c r="F8" s="19" t="n">
        <v>0.111387738858589</v>
      </c>
      <c r="G8" s="19" t="n">
        <v>0.10858008571119</v>
      </c>
      <c r="H8" s="19" t="n">
        <v>0.0858334562283676</v>
      </c>
      <c r="I8" s="19" t="n">
        <v>0.133226258713025</v>
      </c>
    </row>
    <row r="9">
      <c r="B9" s="20" t="s">
        <v>255</v>
      </c>
      <c r="C9" s="19" t="n">
        <v>0.286608370064119</v>
      </c>
      <c r="D9" s="19" t="n">
        <v>0.293135127586918</v>
      </c>
      <c r="E9" s="19" t="n">
        <v>0.250200197676587</v>
      </c>
      <c r="F9" s="19" t="n">
        <v>0.316483248444718</v>
      </c>
      <c r="G9" s="19" t="n">
        <v>0.415937865241383</v>
      </c>
      <c r="H9" s="19" t="n">
        <v>0.38872908986161</v>
      </c>
      <c r="I9" s="19" t="n">
        <v>0.403182820185585</v>
      </c>
    </row>
    <row r="10">
      <c r="B10" s="20" t="s">
        <v>256</v>
      </c>
      <c r="C10" s="19" t="n">
        <v>0.147699331457632</v>
      </c>
      <c r="D10" s="19" t="n">
        <v>0.275853780110559</v>
      </c>
      <c r="E10" s="19" t="n">
        <v>0.349069769387507</v>
      </c>
      <c r="F10" s="19" t="n">
        <v>0.325584946531035</v>
      </c>
      <c r="G10" s="19" t="n">
        <v>0.259263244817539</v>
      </c>
      <c r="H10" s="19" t="n">
        <v>0.294666194304363</v>
      </c>
      <c r="I10" s="19" t="n">
        <v>0.254289697217511</v>
      </c>
    </row>
    <row r="11">
      <c r="B11" s="20" t="s">
        <v>257</v>
      </c>
      <c r="C11" s="19" t="n">
        <v>0.0846307155896892</v>
      </c>
      <c r="D11" s="19" t="n">
        <v>0.132112892588372</v>
      </c>
      <c r="E11" s="19" t="n">
        <v>0.264733976847879</v>
      </c>
      <c r="F11" s="19" t="n">
        <v>0.171711258118136</v>
      </c>
      <c r="G11" s="19" t="n">
        <v>0.110901541573902</v>
      </c>
      <c r="H11" s="19" t="n">
        <v>0.113296698059072</v>
      </c>
      <c r="I11" s="19" t="n">
        <v>0.103881663322619</v>
      </c>
    </row>
    <row r="12">
      <c r="B12" s="20" t="s">
        <v>77</v>
      </c>
      <c r="C12" s="19" t="n">
        <v>0.0557212410387726</v>
      </c>
      <c r="D12" s="19" t="n">
        <v>0.0255665793905793</v>
      </c>
      <c r="E12" s="19" t="n">
        <v>0.0334647095693725</v>
      </c>
      <c r="F12" s="19" t="n">
        <v>0.0360317950122712</v>
      </c>
      <c r="G12" s="19" t="n">
        <v>0.0764418965834193</v>
      </c>
      <c r="H12" s="19" t="n">
        <v>0.0890394110229684</v>
      </c>
      <c r="I12" s="19" t="n">
        <v>0.0689415938152824</v>
      </c>
    </row>
    <row r="13">
      <c r="B13" s="18" t="s">
        <v>259</v>
      </c>
      <c r="C13" s="18"/>
      <c r="D13" s="18"/>
      <c r="E13" s="18"/>
      <c r="F13" s="18"/>
      <c r="G13" s="18"/>
      <c r="H13" s="18"/>
      <c r="I13" s="18"/>
    </row>
    <row r="14">
      <c r="B14" t="s">
        <v>80</v>
      </c>
    </row>
    <row r="15">
      <c r="B15" t="s">
        <v>81</v>
      </c>
    </row>
    <row r="19">
      <c r="B19" s="9" t="str">
        <f>=HYPERLINK("#'Contents'!A1", "Return to Contents")</f>
      </c>
    </row>
  </sheetData>
  <mergeCells count="1">
    <mergeCell ref="D2:J2"/>
  </mergeCells>
  <pageMargins left="0.7" right="0.7" top="0.75" bottom="0.75" header="0.3" footer="0.3"/>
  <pageSetup paperSize="9" orientation="portrait" horizontalDpi="300" verticalDpi="300" r:id="rId2"/>
  <drawing r:id="rId1"/>
</worksheet>
</file>

<file path=xl/worksheets/sheet6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10.71" hidden="0" customWidth="1"/>
    <col min="8" max="8" width="10.71" hidden="0" customWidth="1"/>
    <col min="9" max="9" width="10.71" hidden="0" customWidth="1"/>
    <col min="10" max="10" width="2.2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10.71" hidden="0" customWidth="1"/>
    <col min="19" max="19" width="10.71" hidden="0" customWidth="1"/>
    <col min="20" max="20" width="10.71" hidden="0" customWidth="1"/>
    <col min="21" max="21" width="10.71" hidden="0" customWidth="1"/>
    <col min="22" max="22" width="10.71" hidden="0" customWidth="1"/>
    <col min="23" max="23" width="10.71" hidden="0" customWidth="1"/>
    <col min="24" max="24" width="10.71" hidden="0" customWidth="1"/>
    <col min="25" max="25" width="10.71" hidden="0" customWidth="1"/>
    <col min="26" max="26" width="2.2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10.71" hidden="0" customWidth="1"/>
    <col min="34" max="34" width="10.71" hidden="0" customWidth="1"/>
    <col min="35" max="35" width="10.7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10.71" hidden="0" customWidth="1"/>
    <col min="44" max="44" width="10.71" hidden="0" customWidth="1"/>
    <col min="45" max="45" width="10.71" hidden="0" customWidth="1"/>
    <col min="46" max="46" width="10.71" hidden="0" customWidth="1"/>
    <col min="47" max="47" width="10.71" hidden="0" customWidth="1"/>
    <col min="48" max="48" width="10.71" hidden="0" customWidth="1"/>
    <col min="49" max="49" width="10.71" hidden="0" customWidth="1"/>
    <col min="50" max="50" width="10.71" hidden="0" customWidth="1"/>
    <col min="51" max="51" width="2.21" hidden="0" customWidth="1"/>
  </cols>
  <sheetData>
    <row r="2" ht="40" customHeight="1">
      <c r="D2" s="16" t="s">
        <v>260</v>
      </c>
    </row>
    <row r="5" ht="30" customHeight="1">
      <c r="B5" s="17"/>
      <c r="C5" s="17"/>
      <c r="D5" s="17" t="s">
        <v>62</v>
      </c>
      <c r="E5" s="17"/>
      <c r="F5" s="17"/>
      <c r="G5" s="17"/>
      <c r="H5" s="17"/>
      <c r="I5" s="17"/>
      <c r="J5" s="17"/>
      <c r="K5" s="17" t="s">
        <v>63</v>
      </c>
      <c r="L5" s="17"/>
      <c r="M5" s="17"/>
      <c r="N5" s="17" t="s">
        <v>64</v>
      </c>
      <c r="O5" s="17"/>
      <c r="P5" s="17"/>
      <c r="Q5" s="17"/>
      <c r="R5" s="17"/>
      <c r="S5" s="17"/>
      <c r="T5" s="17"/>
      <c r="U5" s="17"/>
      <c r="V5" s="17"/>
      <c r="W5" s="17"/>
      <c r="X5" s="17"/>
      <c r="Y5" s="17"/>
      <c r="Z5" s="17"/>
      <c r="AA5" s="17" t="s">
        <v>65</v>
      </c>
      <c r="AB5" s="17"/>
      <c r="AC5" s="17"/>
      <c r="AD5" s="17"/>
      <c r="AE5" s="17"/>
      <c r="AF5" s="17" t="s">
        <v>66</v>
      </c>
      <c r="AG5" s="17"/>
      <c r="AH5" s="17"/>
      <c r="AI5" s="17"/>
      <c r="AJ5" s="17"/>
      <c r="AK5" s="17"/>
      <c r="AL5" s="17"/>
      <c r="AM5" s="17"/>
      <c r="AN5" s="17"/>
      <c r="AO5" s="17"/>
      <c r="AP5" s="17"/>
      <c r="AQ5" s="17"/>
      <c r="AR5" s="17"/>
      <c r="AS5" s="17"/>
      <c r="AT5" s="17"/>
      <c r="AU5" s="17"/>
      <c r="AV5" s="17"/>
      <c r="AW5" s="17"/>
      <c r="AX5" s="17"/>
    </row>
    <row r="6">
      <c r="B6" t="s">
        <v>15</v>
      </c>
      <c r="C6" s="10" t="s">
        <v>16</v>
      </c>
      <c r="D6" s="13" t="s">
        <v>17</v>
      </c>
      <c r="E6" s="13" t="s">
        <v>18</v>
      </c>
      <c r="F6" s="13" t="s">
        <v>19</v>
      </c>
      <c r="G6" s="13" t="s">
        <v>20</v>
      </c>
      <c r="H6" s="13" t="s">
        <v>21</v>
      </c>
      <c r="I6" s="13" t="s">
        <v>22</v>
      </c>
      <c r="K6" s="13" t="s">
        <v>25</v>
      </c>
      <c r="L6" s="13" t="s">
        <v>26</v>
      </c>
      <c r="N6" s="13" t="s">
        <v>27</v>
      </c>
      <c r="O6" s="13" t="s">
        <v>28</v>
      </c>
      <c r="P6" s="13" t="s">
        <v>29</v>
      </c>
      <c r="Q6" s="13" t="s">
        <v>30</v>
      </c>
      <c r="R6" s="13" t="s">
        <v>31</v>
      </c>
      <c r="S6" s="13" t="s">
        <v>32</v>
      </c>
      <c r="T6" s="13" t="s">
        <v>33</v>
      </c>
      <c r="U6" s="13" t="s">
        <v>34</v>
      </c>
      <c r="V6" s="13" t="s">
        <v>35</v>
      </c>
      <c r="W6" s="13" t="s">
        <v>36</v>
      </c>
      <c r="X6" s="13" t="s">
        <v>37</v>
      </c>
      <c r="Y6" s="13" t="s">
        <v>38</v>
      </c>
      <c r="AA6" s="13" t="s">
        <v>39</v>
      </c>
      <c r="AB6" s="13" t="s">
        <v>40</v>
      </c>
      <c r="AC6" s="13" t="s">
        <v>41</v>
      </c>
      <c r="AD6" s="13" t="s">
        <v>42</v>
      </c>
      <c r="AF6" s="13" t="s">
        <v>43</v>
      </c>
      <c r="AG6" s="13" t="s">
        <v>44</v>
      </c>
      <c r="AH6" s="13" t="s">
        <v>45</v>
      </c>
      <c r="AI6" s="13" t="s">
        <v>46</v>
      </c>
      <c r="AJ6" s="13" t="s">
        <v>47</v>
      </c>
      <c r="AK6" s="13" t="s">
        <v>48</v>
      </c>
      <c r="AL6" s="13" t="s">
        <v>49</v>
      </c>
      <c r="AM6" s="13" t="s">
        <v>50</v>
      </c>
      <c r="AN6" s="13" t="s">
        <v>51</v>
      </c>
      <c r="AO6" s="13" t="s">
        <v>52</v>
      </c>
      <c r="AP6" s="13" t="s">
        <v>53</v>
      </c>
      <c r="AQ6" s="13" t="s">
        <v>54</v>
      </c>
      <c r="AR6" s="13" t="s">
        <v>55</v>
      </c>
      <c r="AS6" s="13" t="s">
        <v>56</v>
      </c>
      <c r="AT6" s="13" t="s">
        <v>57</v>
      </c>
      <c r="AU6" s="13" t="s">
        <v>58</v>
      </c>
      <c r="AV6" s="13" t="s">
        <v>59</v>
      </c>
      <c r="AW6" s="13" t="s">
        <v>60</v>
      </c>
      <c r="AX6" s="13" t="s">
        <v>61</v>
      </c>
    </row>
    <row r="7" ht="30" customHeight="1">
      <c r="B7" s="11" t="s">
        <v>23</v>
      </c>
      <c r="C7" s="11" t="n">
        <v>1842</v>
      </c>
      <c r="D7" s="11" t="n">
        <v>226</v>
      </c>
      <c r="E7" s="11" t="n">
        <v>305</v>
      </c>
      <c r="F7" s="11" t="n">
        <v>310</v>
      </c>
      <c r="G7" s="11" t="n">
        <v>321</v>
      </c>
      <c r="H7" s="11" t="n">
        <v>265</v>
      </c>
      <c r="I7" s="11" t="n">
        <v>415</v>
      </c>
      <c r="J7" s="11"/>
      <c r="K7" s="11" t="n">
        <v>937</v>
      </c>
      <c r="L7" s="11" t="n">
        <v>905</v>
      </c>
      <c r="M7" s="11"/>
      <c r="N7" s="11" t="n">
        <v>261</v>
      </c>
      <c r="O7" s="11" t="n">
        <v>250</v>
      </c>
      <c r="P7" s="11" t="n">
        <v>152</v>
      </c>
      <c r="Q7" s="11" t="n">
        <v>171</v>
      </c>
      <c r="R7" s="11" t="n">
        <v>149</v>
      </c>
      <c r="S7" s="11" t="n">
        <v>157</v>
      </c>
      <c r="T7" s="11" t="n">
        <v>141</v>
      </c>
      <c r="U7" s="11" t="n">
        <v>76</v>
      </c>
      <c r="V7" s="11" t="n">
        <v>194</v>
      </c>
      <c r="W7" s="11" t="n">
        <v>160</v>
      </c>
      <c r="X7" s="11" t="n">
        <v>86</v>
      </c>
      <c r="Y7" s="11" t="n">
        <v>45</v>
      </c>
      <c r="Z7" s="11"/>
      <c r="AA7" s="11" t="n">
        <v>546</v>
      </c>
      <c r="AB7" s="11" t="n">
        <v>494</v>
      </c>
      <c r="AC7" s="11" t="n">
        <v>360</v>
      </c>
      <c r="AD7" s="11" t="n">
        <v>433</v>
      </c>
      <c r="AE7" s="11"/>
      <c r="AF7" s="11" t="n">
        <v>131</v>
      </c>
      <c r="AG7" s="11" t="n">
        <v>806</v>
      </c>
      <c r="AH7" s="11" t="n">
        <v>123</v>
      </c>
      <c r="AI7" s="11" t="n">
        <v>96</v>
      </c>
      <c r="AJ7" s="11" t="n">
        <v>49</v>
      </c>
      <c r="AK7" s="11" t="n">
        <v>57</v>
      </c>
      <c r="AL7" s="11" t="n">
        <v>119</v>
      </c>
      <c r="AM7" s="11" t="n">
        <v>2</v>
      </c>
      <c r="AN7" s="11" t="n">
        <v>133</v>
      </c>
      <c r="AO7" s="11" t="n">
        <v>132</v>
      </c>
      <c r="AP7" s="11" t="n">
        <v>34</v>
      </c>
      <c r="AQ7" s="11" t="n">
        <v>127</v>
      </c>
      <c r="AR7" s="11" t="n">
        <v>9</v>
      </c>
      <c r="AS7" s="11" t="n">
        <v>8</v>
      </c>
      <c r="AT7" s="11" t="n">
        <v>2</v>
      </c>
      <c r="AU7" s="11" t="n">
        <v>2</v>
      </c>
      <c r="AV7" s="11" t="n">
        <v>5</v>
      </c>
      <c r="AW7" s="11" t="n">
        <v>3</v>
      </c>
      <c r="AX7" s="11" t="n">
        <v>4</v>
      </c>
    </row>
    <row r="8" ht="30" customHeight="1">
      <c r="B8" s="12" t="s">
        <v>24</v>
      </c>
      <c r="C8" s="12" t="n">
        <v>1842</v>
      </c>
      <c r="D8" s="12" t="n">
        <v>228</v>
      </c>
      <c r="E8" s="12" t="n">
        <v>307</v>
      </c>
      <c r="F8" s="12" t="n">
        <v>312</v>
      </c>
      <c r="G8" s="12" t="n">
        <v>324</v>
      </c>
      <c r="H8" s="12" t="n">
        <v>260</v>
      </c>
      <c r="I8" s="12" t="n">
        <v>411</v>
      </c>
      <c r="J8" s="12"/>
      <c r="K8" s="12" t="n">
        <v>932</v>
      </c>
      <c r="L8" s="12" t="n">
        <v>910</v>
      </c>
      <c r="M8" s="12"/>
      <c r="N8" s="12" t="n">
        <v>264</v>
      </c>
      <c r="O8" s="12" t="n">
        <v>240</v>
      </c>
      <c r="P8" s="12" t="n">
        <v>147</v>
      </c>
      <c r="Q8" s="12" t="n">
        <v>168</v>
      </c>
      <c r="R8" s="12" t="n">
        <v>134</v>
      </c>
      <c r="S8" s="12" t="n">
        <v>155</v>
      </c>
      <c r="T8" s="12" t="n">
        <v>139</v>
      </c>
      <c r="U8" s="12" t="n">
        <v>72</v>
      </c>
      <c r="V8" s="12" t="n">
        <v>208</v>
      </c>
      <c r="W8" s="12" t="n">
        <v>170</v>
      </c>
      <c r="X8" s="12" t="n">
        <v>90</v>
      </c>
      <c r="Y8" s="12" t="n">
        <v>54</v>
      </c>
      <c r="Z8" s="12"/>
      <c r="AA8" s="12" t="n">
        <v>528</v>
      </c>
      <c r="AB8" s="12" t="n">
        <v>479</v>
      </c>
      <c r="AC8" s="12" t="n">
        <v>399</v>
      </c>
      <c r="AD8" s="12" t="n">
        <v>427</v>
      </c>
      <c r="AE8" s="12"/>
      <c r="AF8" s="12" t="n">
        <v>133</v>
      </c>
      <c r="AG8" s="12" t="n">
        <v>800</v>
      </c>
      <c r="AH8" s="12" t="n">
        <v>124</v>
      </c>
      <c r="AI8" s="12" t="n">
        <v>95</v>
      </c>
      <c r="AJ8" s="12" t="n">
        <v>50</v>
      </c>
      <c r="AK8" s="12" t="n">
        <v>57</v>
      </c>
      <c r="AL8" s="12" t="n">
        <v>120</v>
      </c>
      <c r="AM8" s="12" t="n">
        <v>2</v>
      </c>
      <c r="AN8" s="12" t="n">
        <v>134</v>
      </c>
      <c r="AO8" s="12" t="n">
        <v>132</v>
      </c>
      <c r="AP8" s="12" t="n">
        <v>34</v>
      </c>
      <c r="AQ8" s="12" t="n">
        <v>129</v>
      </c>
      <c r="AR8" s="12" t="n">
        <v>9</v>
      </c>
      <c r="AS8" s="12" t="n">
        <v>9</v>
      </c>
      <c r="AT8" s="12" t="n">
        <v>2</v>
      </c>
      <c r="AU8" s="12" t="n">
        <v>2</v>
      </c>
      <c r="AV8" s="12" t="n">
        <v>5</v>
      </c>
      <c r="AW8" s="12" t="n">
        <v>3</v>
      </c>
      <c r="AX8" s="12" t="n">
        <v>3</v>
      </c>
    </row>
    <row r="9">
      <c r="B9" s="20" t="s">
        <v>253</v>
      </c>
      <c r="C9" s="19" t="n">
        <v>0.202722606283136</v>
      </c>
      <c r="D9" s="19" t="n">
        <v>0.0835009698999229</v>
      </c>
      <c r="E9" s="19" t="n">
        <v>0.0695405781167199</v>
      </c>
      <c r="F9" s="19" t="n">
        <v>0.0862451076183617</v>
      </c>
      <c r="G9" s="19" t="n">
        <v>0.187694287766746</v>
      </c>
      <c r="H9" s="19" t="n">
        <v>0.282562717328021</v>
      </c>
      <c r="I9" s="19" t="n">
        <v>0.418508575868208</v>
      </c>
      <c r="J9" s="19"/>
      <c r="K9" s="19" t="n">
        <v>0.217083900419701</v>
      </c>
      <c r="L9" s="19" t="n">
        <v>0.188003932323431</v>
      </c>
      <c r="M9" s="19"/>
      <c r="N9" s="19" t="n">
        <v>0.101932915301002</v>
      </c>
      <c r="O9" s="19" t="n">
        <v>0.281746133534828</v>
      </c>
      <c r="P9" s="19" t="n">
        <v>0.240542929148129</v>
      </c>
      <c r="Q9" s="19" t="n">
        <v>0.168979029541646</v>
      </c>
      <c r="R9" s="19" t="n">
        <v>0.172045488347213</v>
      </c>
      <c r="S9" s="19" t="n">
        <v>0.147629929678208</v>
      </c>
      <c r="T9" s="19" t="n">
        <v>0.244242982318437</v>
      </c>
      <c r="U9" s="19" t="n">
        <v>0.246811684019787</v>
      </c>
      <c r="V9" s="19" t="n">
        <v>0.147371709985668</v>
      </c>
      <c r="W9" s="19" t="n">
        <v>0.285071442756196</v>
      </c>
      <c r="X9" s="19" t="n">
        <v>0.305513913143436</v>
      </c>
      <c r="Y9" s="19" t="n">
        <v>0.195759447103417</v>
      </c>
      <c r="Z9" s="19"/>
      <c r="AA9" s="19" t="n">
        <v>0.193065599474255</v>
      </c>
      <c r="AB9" s="19" t="n">
        <v>0.252645657520625</v>
      </c>
      <c r="AC9" s="19" t="n">
        <v>0.141282856833027</v>
      </c>
      <c r="AD9" s="19" t="n">
        <v>0.213095482879454</v>
      </c>
      <c r="AE9" s="19"/>
      <c r="AF9" s="19" t="n">
        <v>0.0472989975530671</v>
      </c>
      <c r="AG9" s="19" t="n">
        <v>0.337459387127202</v>
      </c>
      <c r="AH9" s="19" t="n">
        <v>0.158715390954715</v>
      </c>
      <c r="AI9" s="19" t="n">
        <v>0</v>
      </c>
      <c r="AJ9" s="19" t="n">
        <v>0.0636267633595737</v>
      </c>
      <c r="AK9" s="19" t="n">
        <v>0.143058589815074</v>
      </c>
      <c r="AL9" s="19" t="n">
        <v>0.0834696196917765</v>
      </c>
      <c r="AM9" s="19" t="n">
        <v>0</v>
      </c>
      <c r="AN9" s="19" t="n">
        <v>0.0735014438295907</v>
      </c>
      <c r="AO9" s="19" t="n">
        <v>0.150233991641341</v>
      </c>
      <c r="AP9" s="19" t="n">
        <v>0.0581564607378552</v>
      </c>
      <c r="AQ9" s="19" t="n">
        <v>0.166488524085595</v>
      </c>
      <c r="AR9" s="19" t="n">
        <v>0.364612985499015</v>
      </c>
      <c r="AS9" s="19" t="n">
        <v>0</v>
      </c>
      <c r="AT9" s="19" t="n">
        <v>0</v>
      </c>
      <c r="AU9" s="19" t="n">
        <v>0</v>
      </c>
      <c r="AV9" s="19" t="n">
        <v>0</v>
      </c>
      <c r="AW9" s="19" t="n">
        <v>0</v>
      </c>
      <c r="AX9" s="19" t="n">
        <v>0</v>
      </c>
    </row>
    <row r="10">
      <c r="B10" s="20" t="s">
        <v>254</v>
      </c>
      <c r="C10" s="19" t="n">
        <v>0.222617735566651</v>
      </c>
      <c r="D10" s="19" t="n">
        <v>0.142324540772046</v>
      </c>
      <c r="E10" s="19" t="n">
        <v>0.139570563262294</v>
      </c>
      <c r="F10" s="19" t="n">
        <v>0.193904460411219</v>
      </c>
      <c r="G10" s="19" t="n">
        <v>0.222267346283521</v>
      </c>
      <c r="H10" s="19" t="n">
        <v>0.275310799057683</v>
      </c>
      <c r="I10" s="19" t="n">
        <v>0.318135141107459</v>
      </c>
      <c r="J10" s="19"/>
      <c r="K10" s="19" t="n">
        <v>0.199448718713719</v>
      </c>
      <c r="L10" s="19" t="n">
        <v>0.2463633118206</v>
      </c>
      <c r="M10" s="19"/>
      <c r="N10" s="19" t="n">
        <v>0.143439214249182</v>
      </c>
      <c r="O10" s="19" t="n">
        <v>0.260055239987656</v>
      </c>
      <c r="P10" s="19" t="n">
        <v>0.241275754622324</v>
      </c>
      <c r="Q10" s="19" t="n">
        <v>0.241511132487991</v>
      </c>
      <c r="R10" s="19" t="n">
        <v>0.288335553360387</v>
      </c>
      <c r="S10" s="19" t="n">
        <v>0.215486258815803</v>
      </c>
      <c r="T10" s="19" t="n">
        <v>0.13265460889054</v>
      </c>
      <c r="U10" s="19" t="n">
        <v>0.316698019399894</v>
      </c>
      <c r="V10" s="19" t="n">
        <v>0.223875144876838</v>
      </c>
      <c r="W10" s="19" t="n">
        <v>0.245268095958442</v>
      </c>
      <c r="X10" s="19" t="n">
        <v>0.195080654707583</v>
      </c>
      <c r="Y10" s="19" t="n">
        <v>0.2659446504271</v>
      </c>
      <c r="Z10" s="19"/>
      <c r="AA10" s="19" t="n">
        <v>0.195512486974121</v>
      </c>
      <c r="AB10" s="19" t="n">
        <v>0.282981112184555</v>
      </c>
      <c r="AC10" s="19" t="n">
        <v>0.172434256752833</v>
      </c>
      <c r="AD10" s="19" t="n">
        <v>0.233138164961182</v>
      </c>
      <c r="AE10" s="19"/>
      <c r="AF10" s="19" t="n">
        <v>0.13155412611598</v>
      </c>
      <c r="AG10" s="19" t="n">
        <v>0.292754658424083</v>
      </c>
      <c r="AH10" s="19" t="n">
        <v>0.231287771909375</v>
      </c>
      <c r="AI10" s="19" t="n">
        <v>0.0795894881803949</v>
      </c>
      <c r="AJ10" s="19" t="n">
        <v>0.10484146751942</v>
      </c>
      <c r="AK10" s="19" t="n">
        <v>0.104159759641409</v>
      </c>
      <c r="AL10" s="19" t="n">
        <v>0.186603714728679</v>
      </c>
      <c r="AM10" s="19" t="n">
        <v>0.534445761093102</v>
      </c>
      <c r="AN10" s="19" t="n">
        <v>0.177634158619747</v>
      </c>
      <c r="AO10" s="19" t="n">
        <v>0.162757670086598</v>
      </c>
      <c r="AP10" s="19" t="n">
        <v>0.147979447569982</v>
      </c>
      <c r="AQ10" s="19" t="n">
        <v>0.25825903668941</v>
      </c>
      <c r="AR10" s="19" t="n">
        <v>0.110978222322611</v>
      </c>
      <c r="AS10" s="19" t="n">
        <v>0.134841806965794</v>
      </c>
      <c r="AT10" s="19" t="n">
        <v>0</v>
      </c>
      <c r="AU10" s="19" t="n">
        <v>0.504380017574563</v>
      </c>
      <c r="AV10" s="19" t="n">
        <v>0</v>
      </c>
      <c r="AW10" s="19" t="n">
        <v>0.294727388085214</v>
      </c>
      <c r="AX10" s="19" t="n">
        <v>0</v>
      </c>
    </row>
    <row r="11">
      <c r="B11" s="20" t="s">
        <v>255</v>
      </c>
      <c r="C11" s="19" t="n">
        <v>0.286608370064119</v>
      </c>
      <c r="D11" s="19" t="n">
        <v>0.311009514800187</v>
      </c>
      <c r="E11" s="19" t="n">
        <v>0.301262846596197</v>
      </c>
      <c r="F11" s="19" t="n">
        <v>0.299247779316524</v>
      </c>
      <c r="G11" s="19" t="n">
        <v>0.361998542453311</v>
      </c>
      <c r="H11" s="19" t="n">
        <v>0.292520572010215</v>
      </c>
      <c r="I11" s="19" t="n">
        <v>0.189361287089037</v>
      </c>
      <c r="J11" s="19"/>
      <c r="K11" s="19" t="n">
        <v>0.274719361425412</v>
      </c>
      <c r="L11" s="19" t="n">
        <v>0.298793235870307</v>
      </c>
      <c r="M11" s="19"/>
      <c r="N11" s="19" t="n">
        <v>0.269878754761012</v>
      </c>
      <c r="O11" s="19" t="n">
        <v>0.263935689693393</v>
      </c>
      <c r="P11" s="19" t="n">
        <v>0.286090752971719</v>
      </c>
      <c r="Q11" s="19" t="n">
        <v>0.270124964207743</v>
      </c>
      <c r="R11" s="19" t="n">
        <v>0.277922200759438</v>
      </c>
      <c r="S11" s="19" t="n">
        <v>0.281775829948262</v>
      </c>
      <c r="T11" s="19" t="n">
        <v>0.355270218252853</v>
      </c>
      <c r="U11" s="19" t="n">
        <v>0.225876222622528</v>
      </c>
      <c r="V11" s="19" t="n">
        <v>0.378241658121919</v>
      </c>
      <c r="W11" s="19" t="n">
        <v>0.228719521686138</v>
      </c>
      <c r="X11" s="19" t="n">
        <v>0.313154113503743</v>
      </c>
      <c r="Y11" s="19" t="n">
        <v>0.246222949668533</v>
      </c>
      <c r="Z11" s="19"/>
      <c r="AA11" s="19" t="n">
        <v>0.236250494660413</v>
      </c>
      <c r="AB11" s="19" t="n">
        <v>0.270536450207327</v>
      </c>
      <c r="AC11" s="19" t="n">
        <v>0.352413804786653</v>
      </c>
      <c r="AD11" s="19" t="n">
        <v>0.306846210500054</v>
      </c>
      <c r="AE11" s="19"/>
      <c r="AF11" s="19" t="n">
        <v>0.31507535344665</v>
      </c>
      <c r="AG11" s="19" t="n">
        <v>0.254602996056077</v>
      </c>
      <c r="AH11" s="19" t="n">
        <v>0.326902738289646</v>
      </c>
      <c r="AI11" s="19" t="n">
        <v>0.239929211617252</v>
      </c>
      <c r="AJ11" s="19" t="n">
        <v>0.368359051346977</v>
      </c>
      <c r="AK11" s="19" t="n">
        <v>0.279930442160626</v>
      </c>
      <c r="AL11" s="19" t="n">
        <v>0.302373273142012</v>
      </c>
      <c r="AM11" s="19" t="n">
        <v>0</v>
      </c>
      <c r="AN11" s="19" t="n">
        <v>0.310757184608349</v>
      </c>
      <c r="AO11" s="19" t="n">
        <v>0.318683216223238</v>
      </c>
      <c r="AP11" s="19" t="n">
        <v>0.352040820973134</v>
      </c>
      <c r="AQ11" s="19" t="n">
        <v>0.343878096512025</v>
      </c>
      <c r="AR11" s="19" t="n">
        <v>0.420877279374349</v>
      </c>
      <c r="AS11" s="19" t="n">
        <v>0.237569065950898</v>
      </c>
      <c r="AT11" s="19" t="n">
        <v>0.432131810663685</v>
      </c>
      <c r="AU11" s="19" t="n">
        <v>0</v>
      </c>
      <c r="AV11" s="19" t="n">
        <v>0.21984154809506</v>
      </c>
      <c r="AW11" s="19" t="n">
        <v>0</v>
      </c>
      <c r="AX11" s="19" t="n">
        <v>0.277914084528257</v>
      </c>
    </row>
    <row r="12">
      <c r="B12" s="20" t="s">
        <v>256</v>
      </c>
      <c r="C12" s="19" t="n">
        <v>0.147699331457632</v>
      </c>
      <c r="D12" s="19" t="n">
        <v>0.269102849314625</v>
      </c>
      <c r="E12" s="19" t="n">
        <v>0.280036690235835</v>
      </c>
      <c r="F12" s="19" t="n">
        <v>0.198228620581509</v>
      </c>
      <c r="G12" s="19" t="n">
        <v>0.128461582394054</v>
      </c>
      <c r="H12" s="19" t="n">
        <v>0.0470957146731027</v>
      </c>
      <c r="I12" s="19" t="n">
        <v>0.0216075086545785</v>
      </c>
      <c r="J12" s="19"/>
      <c r="K12" s="19" t="n">
        <v>0.161740450914015</v>
      </c>
      <c r="L12" s="19" t="n">
        <v>0.133308799703146</v>
      </c>
      <c r="M12" s="19"/>
      <c r="N12" s="19" t="n">
        <v>0.252715028194969</v>
      </c>
      <c r="O12" s="19" t="n">
        <v>0.102457727523465</v>
      </c>
      <c r="P12" s="19" t="n">
        <v>0.0921310981503617</v>
      </c>
      <c r="Q12" s="19" t="n">
        <v>0.222929699325893</v>
      </c>
      <c r="R12" s="19" t="n">
        <v>0.115719589232706</v>
      </c>
      <c r="S12" s="19" t="n">
        <v>0.172504495455252</v>
      </c>
      <c r="T12" s="19" t="n">
        <v>0.150088028485845</v>
      </c>
      <c r="U12" s="19" t="n">
        <v>0.132136019038061</v>
      </c>
      <c r="V12" s="19" t="n">
        <v>0.136269110054609</v>
      </c>
      <c r="W12" s="19" t="n">
        <v>0.109124183237397</v>
      </c>
      <c r="X12" s="19" t="n">
        <v>0.0575672855669294</v>
      </c>
      <c r="Y12" s="19" t="n">
        <v>0.0933301989806467</v>
      </c>
      <c r="Z12" s="19"/>
      <c r="AA12" s="19" t="n">
        <v>0.180879449726076</v>
      </c>
      <c r="AB12" s="19" t="n">
        <v>0.0890044532489073</v>
      </c>
      <c r="AC12" s="19" t="n">
        <v>0.208388270962391</v>
      </c>
      <c r="AD12" s="19" t="n">
        <v>0.116624300311592</v>
      </c>
      <c r="AE12" s="19"/>
      <c r="AF12" s="19" t="n">
        <v>0.288973577414114</v>
      </c>
      <c r="AG12" s="19" t="n">
        <v>0.0338200739888354</v>
      </c>
      <c r="AH12" s="19" t="n">
        <v>0.146289140119507</v>
      </c>
      <c r="AI12" s="19" t="n">
        <v>0.37424594087771</v>
      </c>
      <c r="AJ12" s="19" t="n">
        <v>0.279332898628515</v>
      </c>
      <c r="AK12" s="19" t="n">
        <v>0.300707840051433</v>
      </c>
      <c r="AL12" s="19" t="n">
        <v>0.230924929106403</v>
      </c>
      <c r="AM12" s="19" t="n">
        <v>0.465554238906898</v>
      </c>
      <c r="AN12" s="19" t="n">
        <v>0.250364633426512</v>
      </c>
      <c r="AO12" s="19" t="n">
        <v>0.205504307233402</v>
      </c>
      <c r="AP12" s="19" t="n">
        <v>0.274241838619351</v>
      </c>
      <c r="AQ12" s="19" t="n">
        <v>0.110017317044741</v>
      </c>
      <c r="AR12" s="19" t="n">
        <v>0.103531512804025</v>
      </c>
      <c r="AS12" s="19" t="n">
        <v>0.380339661876625</v>
      </c>
      <c r="AT12" s="19" t="n">
        <v>0</v>
      </c>
      <c r="AU12" s="19" t="n">
        <v>0.495619982425437</v>
      </c>
      <c r="AV12" s="19" t="n">
        <v>0.425333372107052</v>
      </c>
      <c r="AW12" s="19" t="n">
        <v>0</v>
      </c>
      <c r="AX12" s="19" t="n">
        <v>0.501537184071583</v>
      </c>
    </row>
    <row r="13">
      <c r="B13" s="20" t="s">
        <v>257</v>
      </c>
      <c r="C13" s="19" t="n">
        <v>0.0846307155896892</v>
      </c>
      <c r="D13" s="19" t="n">
        <v>0.117662745864191</v>
      </c>
      <c r="E13" s="19" t="n">
        <v>0.190079001459517</v>
      </c>
      <c r="F13" s="19" t="n">
        <v>0.163082775177132</v>
      </c>
      <c r="G13" s="19" t="n">
        <v>0.0419648026718206</v>
      </c>
      <c r="H13" s="19" t="n">
        <v>0.0201535879741005</v>
      </c>
      <c r="I13" s="19" t="n">
        <v>0.00210472836111283</v>
      </c>
      <c r="J13" s="19"/>
      <c r="K13" s="19" t="n">
        <v>0.118885373051923</v>
      </c>
      <c r="L13" s="19" t="n">
        <v>0.0495236333174675</v>
      </c>
      <c r="M13" s="19"/>
      <c r="N13" s="19" t="n">
        <v>0.195246111264917</v>
      </c>
      <c r="O13" s="19" t="n">
        <v>0.0426459072612144</v>
      </c>
      <c r="P13" s="19" t="n">
        <v>0.0600976948364425</v>
      </c>
      <c r="Q13" s="19" t="n">
        <v>0.0456837938474177</v>
      </c>
      <c r="R13" s="19" t="n">
        <v>0.104517452997814</v>
      </c>
      <c r="S13" s="19" t="n">
        <v>0.0936693875889905</v>
      </c>
      <c r="T13" s="19" t="n">
        <v>0.0838408392914528</v>
      </c>
      <c r="U13" s="19" t="n">
        <v>0.0401173327469355</v>
      </c>
      <c r="V13" s="19" t="n">
        <v>0.0552766845592395</v>
      </c>
      <c r="W13" s="19" t="n">
        <v>0.0569610052171308</v>
      </c>
      <c r="X13" s="19" t="n">
        <v>0.0683136086187956</v>
      </c>
      <c r="Y13" s="19" t="n">
        <v>0.132938884807974</v>
      </c>
      <c r="Z13" s="19"/>
      <c r="AA13" s="19" t="n">
        <v>0.149584333977206</v>
      </c>
      <c r="AB13" s="19" t="n">
        <v>0.052997187957017</v>
      </c>
      <c r="AC13" s="19" t="n">
        <v>0.072069370918366</v>
      </c>
      <c r="AD13" s="19" t="n">
        <v>0.0532664842571477</v>
      </c>
      <c r="AE13" s="19"/>
      <c r="AF13" s="19" t="n">
        <v>0.163364516864714</v>
      </c>
      <c r="AG13" s="19" t="n">
        <v>0.00625629579616889</v>
      </c>
      <c r="AH13" s="19" t="n">
        <v>0.0700407826757702</v>
      </c>
      <c r="AI13" s="19" t="n">
        <v>0.306235359324643</v>
      </c>
      <c r="AJ13" s="19" t="n">
        <v>0.122802272301455</v>
      </c>
      <c r="AK13" s="19" t="n">
        <v>0.156417157522045</v>
      </c>
      <c r="AL13" s="19" t="n">
        <v>0.180974323237341</v>
      </c>
      <c r="AM13" s="19" t="n">
        <v>0</v>
      </c>
      <c r="AN13" s="19" t="n">
        <v>0.15739585498583</v>
      </c>
      <c r="AO13" s="19" t="n">
        <v>0.0855296458998066</v>
      </c>
      <c r="AP13" s="19" t="n">
        <v>0.167581432099678</v>
      </c>
      <c r="AQ13" s="19" t="n">
        <v>0.0751054881749964</v>
      </c>
      <c r="AR13" s="19" t="n">
        <v>0</v>
      </c>
      <c r="AS13" s="19" t="n">
        <v>0.247249465206683</v>
      </c>
      <c r="AT13" s="19" t="n">
        <v>0</v>
      </c>
      <c r="AU13" s="19" t="n">
        <v>0</v>
      </c>
      <c r="AV13" s="19" t="n">
        <v>0.354825079797889</v>
      </c>
      <c r="AW13" s="19" t="n">
        <v>0.705272611914786</v>
      </c>
      <c r="AX13" s="19" t="n">
        <v>0.22054873140016</v>
      </c>
    </row>
    <row r="14">
      <c r="B14" s="20" t="s">
        <v>77</v>
      </c>
      <c r="C14" s="21" t="n">
        <v>0.0557212410387726</v>
      </c>
      <c r="D14" s="21" t="n">
        <v>0.076399379349029</v>
      </c>
      <c r="E14" s="21" t="n">
        <v>0.0195103203294368</v>
      </c>
      <c r="F14" s="21" t="n">
        <v>0.0592912568952541</v>
      </c>
      <c r="G14" s="21" t="n">
        <v>0.0576134384305466</v>
      </c>
      <c r="H14" s="21" t="n">
        <v>0.0823566089568779</v>
      </c>
      <c r="I14" s="21" t="n">
        <v>0.050282758919605</v>
      </c>
      <c r="J14" s="21"/>
      <c r="K14" s="21" t="n">
        <v>0.0281221954752296</v>
      </c>
      <c r="L14" s="21" t="n">
        <v>0.0840070869650483</v>
      </c>
      <c r="M14" s="21"/>
      <c r="N14" s="21" t="n">
        <v>0.0367879762289186</v>
      </c>
      <c r="O14" s="21" t="n">
        <v>0.0491593019994431</v>
      </c>
      <c r="P14" s="21" t="n">
        <v>0.0798617702710242</v>
      </c>
      <c r="Q14" s="21" t="n">
        <v>0.0507713805893091</v>
      </c>
      <c r="R14" s="21" t="n">
        <v>0.0414597153024414</v>
      </c>
      <c r="S14" s="21" t="n">
        <v>0.0889340985134845</v>
      </c>
      <c r="T14" s="21" t="n">
        <v>0.033903322760871</v>
      </c>
      <c r="U14" s="21" t="n">
        <v>0.0383607221727945</v>
      </c>
      <c r="V14" s="21" t="n">
        <v>0.0589656924017269</v>
      </c>
      <c r="W14" s="21" t="n">
        <v>0.0748557511446961</v>
      </c>
      <c r="X14" s="21" t="n">
        <v>0.0603704244595135</v>
      </c>
      <c r="Y14" s="21" t="n">
        <v>0.0658038690123291</v>
      </c>
      <c r="Z14" s="21"/>
      <c r="AA14" s="21" t="n">
        <v>0.0447076351879287</v>
      </c>
      <c r="AB14" s="21" t="n">
        <v>0.0518351388815684</v>
      </c>
      <c r="AC14" s="21" t="n">
        <v>0.0534114397467301</v>
      </c>
      <c r="AD14" s="21" t="n">
        <v>0.0770293570905702</v>
      </c>
      <c r="AE14" s="21"/>
      <c r="AF14" s="21" t="n">
        <v>0.0537334286054745</v>
      </c>
      <c r="AG14" s="21" t="n">
        <v>0.0751065886076338</v>
      </c>
      <c r="AH14" s="21" t="n">
        <v>0.0667641760509859</v>
      </c>
      <c r="AI14" s="21" t="n">
        <v>0</v>
      </c>
      <c r="AJ14" s="21" t="n">
        <v>0.0610375468440587</v>
      </c>
      <c r="AK14" s="21" t="n">
        <v>0.0157262108094125</v>
      </c>
      <c r="AL14" s="21" t="n">
        <v>0.0156541400937886</v>
      </c>
      <c r="AM14" s="21" t="n">
        <v>0</v>
      </c>
      <c r="AN14" s="21" t="n">
        <v>0.0303467245299709</v>
      </c>
      <c r="AO14" s="21" t="n">
        <v>0.0772911689156146</v>
      </c>
      <c r="AP14" s="21" t="n">
        <v>0</v>
      </c>
      <c r="AQ14" s="21" t="n">
        <v>0.0462515374932343</v>
      </c>
      <c r="AR14" s="21" t="n">
        <v>0</v>
      </c>
      <c r="AS14" s="21" t="n">
        <v>0</v>
      </c>
      <c r="AT14" s="21" t="n">
        <v>0.567868189336315</v>
      </c>
      <c r="AU14" s="21" t="n">
        <v>0</v>
      </c>
      <c r="AV14" s="21" t="n">
        <v>0</v>
      </c>
      <c r="AW14" s="21" t="n">
        <v>0</v>
      </c>
      <c r="AX14" s="21" t="n">
        <v>0</v>
      </c>
    </row>
    <row r="15">
      <c r="B15" s="18" t="s">
        <v>259</v>
      </c>
    </row>
    <row r="16">
      <c r="B16" t="s">
        <v>80</v>
      </c>
    </row>
    <row r="17">
      <c r="B17" t="s">
        <v>81</v>
      </c>
    </row>
    <row r="19">
      <c r="B19" s="9" t="str">
        <f>=HYPERLINK("#'Contents'!A1", "Return to Contents")</f>
      </c>
    </row>
  </sheetData>
  <mergeCells count="6">
    <mergeCell ref="D5:I5"/>
    <mergeCell ref="K5:L5"/>
    <mergeCell ref="N5:Y5"/>
    <mergeCell ref="AA5:AD5"/>
    <mergeCell ref="AF5:AX5"/>
    <mergeCell ref="D2:AU2"/>
  </mergeCells>
  <pageMargins left="0.7" right="0.7" top="0.75" bottom="0.75" header="0.3" footer="0.3"/>
  <pageSetup paperSize="9" orientation="portrait" horizontalDpi="300" verticalDpi="300" r:id="rId2"/>
  <drawing r:id="rId1"/>
</worksheet>
</file>

<file path=xl/worksheets/sheet6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10.71" hidden="0" customWidth="1"/>
    <col min="8" max="8" width="10.71" hidden="0" customWidth="1"/>
    <col min="9" max="9" width="10.71" hidden="0" customWidth="1"/>
    <col min="10" max="10" width="2.2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10.71" hidden="0" customWidth="1"/>
    <col min="19" max="19" width="10.71" hidden="0" customWidth="1"/>
    <col min="20" max="20" width="10.71" hidden="0" customWidth="1"/>
    <col min="21" max="21" width="10.71" hidden="0" customWidth="1"/>
    <col min="22" max="22" width="10.71" hidden="0" customWidth="1"/>
    <col min="23" max="23" width="10.71" hidden="0" customWidth="1"/>
    <col min="24" max="24" width="10.71" hidden="0" customWidth="1"/>
    <col min="25" max="25" width="10.71" hidden="0" customWidth="1"/>
    <col min="26" max="26" width="2.2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10.71" hidden="0" customWidth="1"/>
    <col min="34" max="34" width="10.71" hidden="0" customWidth="1"/>
    <col min="35" max="35" width="10.7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10.71" hidden="0" customWidth="1"/>
    <col min="44" max="44" width="10.71" hidden="0" customWidth="1"/>
    <col min="45" max="45" width="10.71" hidden="0" customWidth="1"/>
    <col min="46" max="46" width="10.71" hidden="0" customWidth="1"/>
    <col min="47" max="47" width="10.71" hidden="0" customWidth="1"/>
    <col min="48" max="48" width="10.71" hidden="0" customWidth="1"/>
    <col min="49" max="49" width="10.71" hidden="0" customWidth="1"/>
    <col min="50" max="50" width="10.71" hidden="0" customWidth="1"/>
    <col min="51" max="51" width="2.21" hidden="0" customWidth="1"/>
  </cols>
  <sheetData>
    <row r="2" ht="40" customHeight="1">
      <c r="D2" s="16" t="s">
        <v>261</v>
      </c>
    </row>
    <row r="5" ht="30" customHeight="1">
      <c r="B5" s="17"/>
      <c r="C5" s="17"/>
      <c r="D5" s="17" t="s">
        <v>62</v>
      </c>
      <c r="E5" s="17"/>
      <c r="F5" s="17"/>
      <c r="G5" s="17"/>
      <c r="H5" s="17"/>
      <c r="I5" s="17"/>
      <c r="J5" s="17"/>
      <c r="K5" s="17" t="s">
        <v>63</v>
      </c>
      <c r="L5" s="17"/>
      <c r="M5" s="17"/>
      <c r="N5" s="17" t="s">
        <v>64</v>
      </c>
      <c r="O5" s="17"/>
      <c r="P5" s="17"/>
      <c r="Q5" s="17"/>
      <c r="R5" s="17"/>
      <c r="S5" s="17"/>
      <c r="T5" s="17"/>
      <c r="U5" s="17"/>
      <c r="V5" s="17"/>
      <c r="W5" s="17"/>
      <c r="X5" s="17"/>
      <c r="Y5" s="17"/>
      <c r="Z5" s="17"/>
      <c r="AA5" s="17" t="s">
        <v>65</v>
      </c>
      <c r="AB5" s="17"/>
      <c r="AC5" s="17"/>
      <c r="AD5" s="17"/>
      <c r="AE5" s="17"/>
      <c r="AF5" s="17" t="s">
        <v>66</v>
      </c>
      <c r="AG5" s="17"/>
      <c r="AH5" s="17"/>
      <c r="AI5" s="17"/>
      <c r="AJ5" s="17"/>
      <c r="AK5" s="17"/>
      <c r="AL5" s="17"/>
      <c r="AM5" s="17"/>
      <c r="AN5" s="17"/>
      <c r="AO5" s="17"/>
      <c r="AP5" s="17"/>
      <c r="AQ5" s="17"/>
      <c r="AR5" s="17"/>
      <c r="AS5" s="17"/>
      <c r="AT5" s="17"/>
      <c r="AU5" s="17"/>
      <c r="AV5" s="17"/>
      <c r="AW5" s="17"/>
      <c r="AX5" s="17"/>
    </row>
    <row r="6">
      <c r="B6" t="s">
        <v>15</v>
      </c>
      <c r="C6" s="10" t="s">
        <v>16</v>
      </c>
      <c r="D6" s="13" t="s">
        <v>17</v>
      </c>
      <c r="E6" s="13" t="s">
        <v>18</v>
      </c>
      <c r="F6" s="13" t="s">
        <v>19</v>
      </c>
      <c r="G6" s="13" t="s">
        <v>20</v>
      </c>
      <c r="H6" s="13" t="s">
        <v>21</v>
      </c>
      <c r="I6" s="13" t="s">
        <v>22</v>
      </c>
      <c r="K6" s="13" t="s">
        <v>25</v>
      </c>
      <c r="L6" s="13" t="s">
        <v>26</v>
      </c>
      <c r="N6" s="13" t="s">
        <v>27</v>
      </c>
      <c r="O6" s="13" t="s">
        <v>28</v>
      </c>
      <c r="P6" s="13" t="s">
        <v>29</v>
      </c>
      <c r="Q6" s="13" t="s">
        <v>30</v>
      </c>
      <c r="R6" s="13" t="s">
        <v>31</v>
      </c>
      <c r="S6" s="13" t="s">
        <v>32</v>
      </c>
      <c r="T6" s="13" t="s">
        <v>33</v>
      </c>
      <c r="U6" s="13" t="s">
        <v>34</v>
      </c>
      <c r="V6" s="13" t="s">
        <v>35</v>
      </c>
      <c r="W6" s="13" t="s">
        <v>36</v>
      </c>
      <c r="X6" s="13" t="s">
        <v>37</v>
      </c>
      <c r="Y6" s="13" t="s">
        <v>38</v>
      </c>
      <c r="AA6" s="13" t="s">
        <v>39</v>
      </c>
      <c r="AB6" s="13" t="s">
        <v>40</v>
      </c>
      <c r="AC6" s="13" t="s">
        <v>41</v>
      </c>
      <c r="AD6" s="13" t="s">
        <v>42</v>
      </c>
      <c r="AF6" s="13" t="s">
        <v>43</v>
      </c>
      <c r="AG6" s="13" t="s">
        <v>44</v>
      </c>
      <c r="AH6" s="13" t="s">
        <v>45</v>
      </c>
      <c r="AI6" s="13" t="s">
        <v>46</v>
      </c>
      <c r="AJ6" s="13" t="s">
        <v>47</v>
      </c>
      <c r="AK6" s="13" t="s">
        <v>48</v>
      </c>
      <c r="AL6" s="13" t="s">
        <v>49</v>
      </c>
      <c r="AM6" s="13" t="s">
        <v>50</v>
      </c>
      <c r="AN6" s="13" t="s">
        <v>51</v>
      </c>
      <c r="AO6" s="13" t="s">
        <v>52</v>
      </c>
      <c r="AP6" s="13" t="s">
        <v>53</v>
      </c>
      <c r="AQ6" s="13" t="s">
        <v>54</v>
      </c>
      <c r="AR6" s="13" t="s">
        <v>55</v>
      </c>
      <c r="AS6" s="13" t="s">
        <v>56</v>
      </c>
      <c r="AT6" s="13" t="s">
        <v>57</v>
      </c>
      <c r="AU6" s="13" t="s">
        <v>58</v>
      </c>
      <c r="AV6" s="13" t="s">
        <v>59</v>
      </c>
      <c r="AW6" s="13" t="s">
        <v>60</v>
      </c>
      <c r="AX6" s="13" t="s">
        <v>61</v>
      </c>
    </row>
    <row r="7" ht="30" customHeight="1">
      <c r="B7" s="11" t="s">
        <v>23</v>
      </c>
      <c r="C7" s="11" t="n">
        <v>1882</v>
      </c>
      <c r="D7" s="11" t="n">
        <v>247</v>
      </c>
      <c r="E7" s="11" t="n">
        <v>314</v>
      </c>
      <c r="F7" s="11" t="n">
        <v>311</v>
      </c>
      <c r="G7" s="11" t="n">
        <v>326</v>
      </c>
      <c r="H7" s="11" t="n">
        <v>274</v>
      </c>
      <c r="I7" s="11" t="n">
        <v>410</v>
      </c>
      <c r="J7" s="11"/>
      <c r="K7" s="11" t="n">
        <v>936</v>
      </c>
      <c r="L7" s="11" t="n">
        <v>945</v>
      </c>
      <c r="M7" s="11"/>
      <c r="N7" s="11" t="n">
        <v>256</v>
      </c>
      <c r="O7" s="11" t="n">
        <v>259</v>
      </c>
      <c r="P7" s="11" t="n">
        <v>157</v>
      </c>
      <c r="Q7" s="11" t="n">
        <v>177</v>
      </c>
      <c r="R7" s="11" t="n">
        <v>150</v>
      </c>
      <c r="S7" s="11" t="n">
        <v>172</v>
      </c>
      <c r="T7" s="11" t="n">
        <v>143</v>
      </c>
      <c r="U7" s="11" t="n">
        <v>82</v>
      </c>
      <c r="V7" s="11" t="n">
        <v>191</v>
      </c>
      <c r="W7" s="11" t="n">
        <v>160</v>
      </c>
      <c r="X7" s="11" t="n">
        <v>90</v>
      </c>
      <c r="Y7" s="11" t="n">
        <v>45</v>
      </c>
      <c r="Z7" s="11"/>
      <c r="AA7" s="11" t="n">
        <v>536</v>
      </c>
      <c r="AB7" s="11" t="n">
        <v>510</v>
      </c>
      <c r="AC7" s="11" t="n">
        <v>368</v>
      </c>
      <c r="AD7" s="11" t="n">
        <v>458</v>
      </c>
      <c r="AE7" s="11"/>
      <c r="AF7" s="11" t="n">
        <v>138</v>
      </c>
      <c r="AG7" s="11" t="n">
        <v>819</v>
      </c>
      <c r="AH7" s="11" t="n">
        <v>123</v>
      </c>
      <c r="AI7" s="11" t="n">
        <v>101</v>
      </c>
      <c r="AJ7" s="11" t="n">
        <v>50</v>
      </c>
      <c r="AK7" s="11" t="n">
        <v>56</v>
      </c>
      <c r="AL7" s="11" t="n">
        <v>123</v>
      </c>
      <c r="AM7" s="11" t="n">
        <v>2</v>
      </c>
      <c r="AN7" s="11" t="n">
        <v>132</v>
      </c>
      <c r="AO7" s="11" t="n">
        <v>143</v>
      </c>
      <c r="AP7" s="11" t="n">
        <v>35</v>
      </c>
      <c r="AQ7" s="11" t="n">
        <v>126</v>
      </c>
      <c r="AR7" s="11" t="n">
        <v>10</v>
      </c>
      <c r="AS7" s="11" t="n">
        <v>9</v>
      </c>
      <c r="AT7" s="11" t="n">
        <v>2</v>
      </c>
      <c r="AU7" s="11" t="n">
        <v>2</v>
      </c>
      <c r="AV7" s="11" t="n">
        <v>5</v>
      </c>
      <c r="AW7" s="11" t="n">
        <v>2</v>
      </c>
      <c r="AX7" s="11" t="n">
        <v>4</v>
      </c>
    </row>
    <row r="8" ht="30" customHeight="1">
      <c r="B8" s="12" t="s">
        <v>24</v>
      </c>
      <c r="C8" s="12" t="n">
        <v>1881</v>
      </c>
      <c r="D8" s="12" t="n">
        <v>249</v>
      </c>
      <c r="E8" s="12" t="n">
        <v>316</v>
      </c>
      <c r="F8" s="12" t="n">
        <v>313</v>
      </c>
      <c r="G8" s="12" t="n">
        <v>329</v>
      </c>
      <c r="H8" s="12" t="n">
        <v>268</v>
      </c>
      <c r="I8" s="12" t="n">
        <v>406</v>
      </c>
      <c r="J8" s="12"/>
      <c r="K8" s="12" t="n">
        <v>931</v>
      </c>
      <c r="L8" s="12" t="n">
        <v>950</v>
      </c>
      <c r="M8" s="12"/>
      <c r="N8" s="12" t="n">
        <v>258</v>
      </c>
      <c r="O8" s="12" t="n">
        <v>249</v>
      </c>
      <c r="P8" s="12" t="n">
        <v>152</v>
      </c>
      <c r="Q8" s="12" t="n">
        <v>174</v>
      </c>
      <c r="R8" s="12" t="n">
        <v>135</v>
      </c>
      <c r="S8" s="12" t="n">
        <v>170</v>
      </c>
      <c r="T8" s="12" t="n">
        <v>141</v>
      </c>
      <c r="U8" s="12" t="n">
        <v>77</v>
      </c>
      <c r="V8" s="12" t="n">
        <v>205</v>
      </c>
      <c r="W8" s="12" t="n">
        <v>170</v>
      </c>
      <c r="X8" s="12" t="n">
        <v>94</v>
      </c>
      <c r="Y8" s="12" t="n">
        <v>54</v>
      </c>
      <c r="Z8" s="12"/>
      <c r="AA8" s="12" t="n">
        <v>518</v>
      </c>
      <c r="AB8" s="12" t="n">
        <v>494</v>
      </c>
      <c r="AC8" s="12" t="n">
        <v>407</v>
      </c>
      <c r="AD8" s="12" t="n">
        <v>452</v>
      </c>
      <c r="AE8" s="12"/>
      <c r="AF8" s="12" t="n">
        <v>140</v>
      </c>
      <c r="AG8" s="12" t="n">
        <v>813</v>
      </c>
      <c r="AH8" s="12" t="n">
        <v>124</v>
      </c>
      <c r="AI8" s="12" t="n">
        <v>100</v>
      </c>
      <c r="AJ8" s="12" t="n">
        <v>51</v>
      </c>
      <c r="AK8" s="12" t="n">
        <v>55</v>
      </c>
      <c r="AL8" s="12" t="n">
        <v>123</v>
      </c>
      <c r="AM8" s="12" t="n">
        <v>2</v>
      </c>
      <c r="AN8" s="12" t="n">
        <v>133</v>
      </c>
      <c r="AO8" s="12" t="n">
        <v>144</v>
      </c>
      <c r="AP8" s="12" t="n">
        <v>35</v>
      </c>
      <c r="AQ8" s="12" t="n">
        <v>127</v>
      </c>
      <c r="AR8" s="12" t="n">
        <v>10</v>
      </c>
      <c r="AS8" s="12" t="n">
        <v>9</v>
      </c>
      <c r="AT8" s="12" t="n">
        <v>2</v>
      </c>
      <c r="AU8" s="12" t="n">
        <v>2</v>
      </c>
      <c r="AV8" s="12" t="n">
        <v>5</v>
      </c>
      <c r="AW8" s="12" t="n">
        <v>2</v>
      </c>
      <c r="AX8" s="12" t="n">
        <v>3</v>
      </c>
    </row>
    <row r="9">
      <c r="B9" s="20" t="s">
        <v>253</v>
      </c>
      <c r="C9" s="19" t="n">
        <v>0.0936705127677349</v>
      </c>
      <c r="D9" s="19" t="n">
        <v>0.0276816923642418</v>
      </c>
      <c r="E9" s="19" t="n">
        <v>0.0223652119739742</v>
      </c>
      <c r="F9" s="19" t="n">
        <v>0.0569049955057482</v>
      </c>
      <c r="G9" s="19" t="n">
        <v>0.0984358085387764</v>
      </c>
      <c r="H9" s="19" t="n">
        <v>0.115921104878421</v>
      </c>
      <c r="I9" s="19" t="n">
        <v>0.199329271030047</v>
      </c>
      <c r="J9" s="19"/>
      <c r="K9" s="19" t="n">
        <v>0.107643155212081</v>
      </c>
      <c r="L9" s="19" t="n">
        <v>0.0800774861096432</v>
      </c>
      <c r="M9" s="19"/>
      <c r="N9" s="19" t="n">
        <v>0.0504117459606383</v>
      </c>
      <c r="O9" s="19" t="n">
        <v>0.180620679703413</v>
      </c>
      <c r="P9" s="19" t="n">
        <v>0.121769309105945</v>
      </c>
      <c r="Q9" s="19" t="n">
        <v>0.0501723492620317</v>
      </c>
      <c r="R9" s="19" t="n">
        <v>0.117529125733528</v>
      </c>
      <c r="S9" s="19" t="n">
        <v>0.0580406896428198</v>
      </c>
      <c r="T9" s="19" t="n">
        <v>0.11656730599385</v>
      </c>
      <c r="U9" s="19" t="n">
        <v>0.0815748564611948</v>
      </c>
      <c r="V9" s="19" t="n">
        <v>0.086334563006901</v>
      </c>
      <c r="W9" s="19" t="n">
        <v>0.0892449255089737</v>
      </c>
      <c r="X9" s="19" t="n">
        <v>0.089687399252671</v>
      </c>
      <c r="Y9" s="19" t="n">
        <v>0.0190106857986514</v>
      </c>
      <c r="Z9" s="19"/>
      <c r="AA9" s="19" t="n">
        <v>0.112616220252082</v>
      </c>
      <c r="AB9" s="19" t="n">
        <v>0.118653498936246</v>
      </c>
      <c r="AC9" s="19" t="n">
        <v>0.0620032797880896</v>
      </c>
      <c r="AD9" s="19" t="n">
        <v>0.072864702773091</v>
      </c>
      <c r="AE9" s="19"/>
      <c r="AF9" s="19" t="n">
        <v>0.00675977762796374</v>
      </c>
      <c r="AG9" s="19" t="n">
        <v>0.16165036674456</v>
      </c>
      <c r="AH9" s="19" t="n">
        <v>0.103255029276465</v>
      </c>
      <c r="AI9" s="19" t="n">
        <v>0.0213652144938021</v>
      </c>
      <c r="AJ9" s="19" t="n">
        <v>0.0590719578065304</v>
      </c>
      <c r="AK9" s="19" t="n">
        <v>0.0174148978561637</v>
      </c>
      <c r="AL9" s="19" t="n">
        <v>0.0317882003177358</v>
      </c>
      <c r="AM9" s="19" t="n">
        <v>0</v>
      </c>
      <c r="AN9" s="19" t="n">
        <v>0.0227929490400306</v>
      </c>
      <c r="AO9" s="19" t="n">
        <v>0.0443046284419738</v>
      </c>
      <c r="AP9" s="19" t="n">
        <v>0</v>
      </c>
      <c r="AQ9" s="19" t="n">
        <v>0.0841381031615055</v>
      </c>
      <c r="AR9" s="19" t="n">
        <v>0</v>
      </c>
      <c r="AS9" s="19" t="n">
        <v>0.0984287033236042</v>
      </c>
      <c r="AT9" s="19" t="n">
        <v>0</v>
      </c>
      <c r="AU9" s="19" t="n">
        <v>0</v>
      </c>
      <c r="AV9" s="19" t="n">
        <v>0</v>
      </c>
      <c r="AW9" s="19" t="n">
        <v>0</v>
      </c>
      <c r="AX9" s="19" t="n">
        <v>0</v>
      </c>
    </row>
    <row r="10">
      <c r="B10" s="20" t="s">
        <v>254</v>
      </c>
      <c r="C10" s="19" t="n">
        <v>0.179661107555836</v>
      </c>
      <c r="D10" s="19" t="n">
        <v>0.116192478278451</v>
      </c>
      <c r="E10" s="19" t="n">
        <v>0.120422555718902</v>
      </c>
      <c r="F10" s="19" t="n">
        <v>0.125748888832293</v>
      </c>
      <c r="G10" s="19" t="n">
        <v>0.166281848557616</v>
      </c>
      <c r="H10" s="19" t="n">
        <v>0.172082713411764</v>
      </c>
      <c r="I10" s="19" t="n">
        <v>0.32196767169492</v>
      </c>
      <c r="J10" s="19"/>
      <c r="K10" s="19" t="n">
        <v>0.183935046277127</v>
      </c>
      <c r="L10" s="19" t="n">
        <v>0.175662363149641</v>
      </c>
      <c r="M10" s="19"/>
      <c r="N10" s="19" t="n">
        <v>0.131434760138977</v>
      </c>
      <c r="O10" s="19" t="n">
        <v>0.234382137412445</v>
      </c>
      <c r="P10" s="19" t="n">
        <v>0.22553087866391</v>
      </c>
      <c r="Q10" s="19" t="n">
        <v>0.193405219268342</v>
      </c>
      <c r="R10" s="19" t="n">
        <v>0.146677192883935</v>
      </c>
      <c r="S10" s="19" t="n">
        <v>0.180627908360902</v>
      </c>
      <c r="T10" s="19" t="n">
        <v>0.0862943206255662</v>
      </c>
      <c r="U10" s="19" t="n">
        <v>0.14355312817708</v>
      </c>
      <c r="V10" s="19" t="n">
        <v>0.139519857218371</v>
      </c>
      <c r="W10" s="19" t="n">
        <v>0.261652383707368</v>
      </c>
      <c r="X10" s="19" t="n">
        <v>0.208039511233649</v>
      </c>
      <c r="Y10" s="19" t="n">
        <v>0.203947790331866</v>
      </c>
      <c r="Z10" s="19"/>
      <c r="AA10" s="19" t="n">
        <v>0.214238924177241</v>
      </c>
      <c r="AB10" s="19" t="n">
        <v>0.213771167253009</v>
      </c>
      <c r="AC10" s="19" t="n">
        <v>0.13689789392481</v>
      </c>
      <c r="AD10" s="19" t="n">
        <v>0.1409059016355</v>
      </c>
      <c r="AE10" s="19"/>
      <c r="AF10" s="19" t="n">
        <v>0.126147112233275</v>
      </c>
      <c r="AG10" s="19" t="n">
        <v>0.242133494697229</v>
      </c>
      <c r="AH10" s="19" t="n">
        <v>0.112755259354809</v>
      </c>
      <c r="AI10" s="19" t="n">
        <v>0.057736555813784</v>
      </c>
      <c r="AJ10" s="19" t="n">
        <v>0.0841675172926257</v>
      </c>
      <c r="AK10" s="19" t="n">
        <v>0.193198842201788</v>
      </c>
      <c r="AL10" s="19" t="n">
        <v>0.13708957586474</v>
      </c>
      <c r="AM10" s="19" t="n">
        <v>0</v>
      </c>
      <c r="AN10" s="19" t="n">
        <v>0.125989083656488</v>
      </c>
      <c r="AO10" s="19" t="n">
        <v>0.143100116479908</v>
      </c>
      <c r="AP10" s="19" t="n">
        <v>0.169720059065877</v>
      </c>
      <c r="AQ10" s="19" t="n">
        <v>0.19396686396073</v>
      </c>
      <c r="AR10" s="19" t="n">
        <v>0.297825278686055</v>
      </c>
      <c r="AS10" s="19" t="n">
        <v>0</v>
      </c>
      <c r="AT10" s="19" t="n">
        <v>0</v>
      </c>
      <c r="AU10" s="19" t="n">
        <v>0</v>
      </c>
      <c r="AV10" s="19" t="n">
        <v>0</v>
      </c>
      <c r="AW10" s="19" t="n">
        <v>0</v>
      </c>
      <c r="AX10" s="19" t="n">
        <v>0.277914084528257</v>
      </c>
    </row>
    <row r="11">
      <c r="B11" s="20" t="s">
        <v>255</v>
      </c>
      <c r="C11" s="19" t="n">
        <v>0.293135127586918</v>
      </c>
      <c r="D11" s="19" t="n">
        <v>0.299747370140613</v>
      </c>
      <c r="E11" s="19" t="n">
        <v>0.265260073004474</v>
      </c>
      <c r="F11" s="19" t="n">
        <v>0.248003400166766</v>
      </c>
      <c r="G11" s="19" t="n">
        <v>0.325667233884428</v>
      </c>
      <c r="H11" s="19" t="n">
        <v>0.342114766510742</v>
      </c>
      <c r="I11" s="19" t="n">
        <v>0.286821458460269</v>
      </c>
      <c r="J11" s="19"/>
      <c r="K11" s="19" t="n">
        <v>0.299452576047074</v>
      </c>
      <c r="L11" s="19" t="n">
        <v>0.287253498211313</v>
      </c>
      <c r="M11" s="19"/>
      <c r="N11" s="19" t="n">
        <v>0.293133540697439</v>
      </c>
      <c r="O11" s="19" t="n">
        <v>0.23259978247082</v>
      </c>
      <c r="P11" s="19" t="n">
        <v>0.229660371077232</v>
      </c>
      <c r="Q11" s="19" t="n">
        <v>0.343419971511773</v>
      </c>
      <c r="R11" s="19" t="n">
        <v>0.282497062843739</v>
      </c>
      <c r="S11" s="19" t="n">
        <v>0.309014085350312</v>
      </c>
      <c r="T11" s="19" t="n">
        <v>0.345919170944214</v>
      </c>
      <c r="U11" s="19" t="n">
        <v>0.318001814062598</v>
      </c>
      <c r="V11" s="19" t="n">
        <v>0.281911613693529</v>
      </c>
      <c r="W11" s="19" t="n">
        <v>0.343146358598725</v>
      </c>
      <c r="X11" s="19" t="n">
        <v>0.333493903075114</v>
      </c>
      <c r="Y11" s="19" t="n">
        <v>0.206744881508269</v>
      </c>
      <c r="Z11" s="19"/>
      <c r="AA11" s="19" t="n">
        <v>0.236081580133928</v>
      </c>
      <c r="AB11" s="19" t="n">
        <v>0.320601563608883</v>
      </c>
      <c r="AC11" s="19" t="n">
        <v>0.310082546401754</v>
      </c>
      <c r="AD11" s="19" t="n">
        <v>0.310876896039407</v>
      </c>
      <c r="AE11" s="19"/>
      <c r="AF11" s="19" t="n">
        <v>0.287817880513608</v>
      </c>
      <c r="AG11" s="19" t="n">
        <v>0.304600362486588</v>
      </c>
      <c r="AH11" s="19" t="n">
        <v>0.28742072575823</v>
      </c>
      <c r="AI11" s="19" t="n">
        <v>0.276276510553326</v>
      </c>
      <c r="AJ11" s="19" t="n">
        <v>0.520506735781355</v>
      </c>
      <c r="AK11" s="19" t="n">
        <v>0.204240365047902</v>
      </c>
      <c r="AL11" s="19" t="n">
        <v>0.24009091413455</v>
      </c>
      <c r="AM11" s="19" t="n">
        <v>0.465554238906898</v>
      </c>
      <c r="AN11" s="19" t="n">
        <v>0.309962503742843</v>
      </c>
      <c r="AO11" s="19" t="n">
        <v>0.230752344336623</v>
      </c>
      <c r="AP11" s="19" t="n">
        <v>0.277173612038551</v>
      </c>
      <c r="AQ11" s="19" t="n">
        <v>0.334244084440797</v>
      </c>
      <c r="AR11" s="19" t="n">
        <v>0.0927815251128634</v>
      </c>
      <c r="AS11" s="19" t="n">
        <v>0.0872734039329451</v>
      </c>
      <c r="AT11" s="19" t="n">
        <v>0.432131810663685</v>
      </c>
      <c r="AU11" s="19" t="n">
        <v>0</v>
      </c>
      <c r="AV11" s="19" t="n">
        <v>0.21984154809506</v>
      </c>
      <c r="AW11" s="19" t="n">
        <v>0.435857441017732</v>
      </c>
      <c r="AX11" s="19" t="n">
        <v>0.242293032388405</v>
      </c>
    </row>
    <row r="12">
      <c r="B12" s="20" t="s">
        <v>256</v>
      </c>
      <c r="C12" s="19" t="n">
        <v>0.275853780110559</v>
      </c>
      <c r="D12" s="19" t="n">
        <v>0.336541504217753</v>
      </c>
      <c r="E12" s="19" t="n">
        <v>0.371193192257531</v>
      </c>
      <c r="F12" s="19" t="n">
        <v>0.378716732662533</v>
      </c>
      <c r="G12" s="19" t="n">
        <v>0.257367302029976</v>
      </c>
      <c r="H12" s="19" t="n">
        <v>0.252413321944979</v>
      </c>
      <c r="I12" s="19" t="n">
        <v>0.115769640503988</v>
      </c>
      <c r="J12" s="19"/>
      <c r="K12" s="19" t="n">
        <v>0.257811588807898</v>
      </c>
      <c r="L12" s="19" t="n">
        <v>0.293823799651131</v>
      </c>
      <c r="M12" s="19"/>
      <c r="N12" s="19" t="n">
        <v>0.33081371885726</v>
      </c>
      <c r="O12" s="19" t="n">
        <v>0.222630921128618</v>
      </c>
      <c r="P12" s="19" t="n">
        <v>0.254976058880502</v>
      </c>
      <c r="Q12" s="19" t="n">
        <v>0.27657572434073</v>
      </c>
      <c r="R12" s="19" t="n">
        <v>0.311998652481748</v>
      </c>
      <c r="S12" s="19" t="n">
        <v>0.268162487936695</v>
      </c>
      <c r="T12" s="19" t="n">
        <v>0.291915710480896</v>
      </c>
      <c r="U12" s="19" t="n">
        <v>0.257316445903578</v>
      </c>
      <c r="V12" s="19" t="n">
        <v>0.305084534987015</v>
      </c>
      <c r="W12" s="19" t="n">
        <v>0.200771979587097</v>
      </c>
      <c r="X12" s="19" t="n">
        <v>0.258057885298136</v>
      </c>
      <c r="Y12" s="19" t="n">
        <v>0.390340881413532</v>
      </c>
      <c r="Z12" s="19"/>
      <c r="AA12" s="19" t="n">
        <v>0.275755173909649</v>
      </c>
      <c r="AB12" s="19" t="n">
        <v>0.230573722363901</v>
      </c>
      <c r="AC12" s="19" t="n">
        <v>0.306364300928938</v>
      </c>
      <c r="AD12" s="19" t="n">
        <v>0.301891850252927</v>
      </c>
      <c r="AE12" s="19"/>
      <c r="AF12" s="19" t="n">
        <v>0.352375731325696</v>
      </c>
      <c r="AG12" s="19" t="n">
        <v>0.192101159294839</v>
      </c>
      <c r="AH12" s="19" t="n">
        <v>0.318593636966228</v>
      </c>
      <c r="AI12" s="19" t="n">
        <v>0.403977961951622</v>
      </c>
      <c r="AJ12" s="19" t="n">
        <v>0.252198117269822</v>
      </c>
      <c r="AK12" s="19" t="n">
        <v>0.284611127103784</v>
      </c>
      <c r="AL12" s="19" t="n">
        <v>0.329569573437388</v>
      </c>
      <c r="AM12" s="19" t="n">
        <v>0.534445761093102</v>
      </c>
      <c r="AN12" s="19" t="n">
        <v>0.346363994130339</v>
      </c>
      <c r="AO12" s="19" t="n">
        <v>0.353433485650691</v>
      </c>
      <c r="AP12" s="19" t="n">
        <v>0.403789733043202</v>
      </c>
      <c r="AQ12" s="19" t="n">
        <v>0.291413213987336</v>
      </c>
      <c r="AR12" s="19" t="n">
        <v>0.48733580323593</v>
      </c>
      <c r="AS12" s="19" t="n">
        <v>0.567028692948399</v>
      </c>
      <c r="AT12" s="19" t="n">
        <v>0.567868189336315</v>
      </c>
      <c r="AU12" s="19" t="n">
        <v>1</v>
      </c>
      <c r="AV12" s="19" t="n">
        <v>0.354825079797889</v>
      </c>
      <c r="AW12" s="19" t="n">
        <v>0</v>
      </c>
      <c r="AX12" s="19" t="n">
        <v>0</v>
      </c>
    </row>
    <row r="13">
      <c r="B13" s="20" t="s">
        <v>257</v>
      </c>
      <c r="C13" s="19" t="n">
        <v>0.132112892588372</v>
      </c>
      <c r="D13" s="19" t="n">
        <v>0.185604700691575</v>
      </c>
      <c r="E13" s="19" t="n">
        <v>0.21698899205528</v>
      </c>
      <c r="F13" s="19" t="n">
        <v>0.175382744201277</v>
      </c>
      <c r="G13" s="19" t="n">
        <v>0.139763146961318</v>
      </c>
      <c r="H13" s="19" t="n">
        <v>0.0773070958949844</v>
      </c>
      <c r="I13" s="19" t="n">
        <v>0.0300259913749364</v>
      </c>
      <c r="J13" s="19"/>
      <c r="K13" s="19" t="n">
        <v>0.126243293142521</v>
      </c>
      <c r="L13" s="19" t="n">
        <v>0.136950216205251</v>
      </c>
      <c r="M13" s="19"/>
      <c r="N13" s="19" t="n">
        <v>0.18348100494363</v>
      </c>
      <c r="O13" s="19" t="n">
        <v>0.0964934863071569</v>
      </c>
      <c r="P13" s="19" t="n">
        <v>0.117379962338889</v>
      </c>
      <c r="Q13" s="19" t="n">
        <v>0.103285290981102</v>
      </c>
      <c r="R13" s="19" t="n">
        <v>0.127866689147616</v>
      </c>
      <c r="S13" s="19" t="n">
        <v>0.165876831037898</v>
      </c>
      <c r="T13" s="19" t="n">
        <v>0.146911724955881</v>
      </c>
      <c r="U13" s="19" t="n">
        <v>0.163070245961504</v>
      </c>
      <c r="V13" s="19" t="n">
        <v>0.165051889655281</v>
      </c>
      <c r="W13" s="19" t="n">
        <v>0.0803100743795391</v>
      </c>
      <c r="X13" s="19" t="n">
        <v>0.0665615753076934</v>
      </c>
      <c r="Y13" s="19" t="n">
        <v>0.15924437213007</v>
      </c>
      <c r="Z13" s="19"/>
      <c r="AA13" s="19" t="n">
        <v>0.13831138362559</v>
      </c>
      <c r="AB13" s="19" t="n">
        <v>0.0909000908461592</v>
      </c>
      <c r="AC13" s="19" t="n">
        <v>0.157738193324758</v>
      </c>
      <c r="AD13" s="19" t="n">
        <v>0.145531179038826</v>
      </c>
      <c r="AE13" s="19"/>
      <c r="AF13" s="19" t="n">
        <v>0.204530941092281</v>
      </c>
      <c r="AG13" s="19" t="n">
        <v>0.0618168073688318</v>
      </c>
      <c r="AH13" s="19" t="n">
        <v>0.139104326578684</v>
      </c>
      <c r="AI13" s="19" t="n">
        <v>0.240643757187465</v>
      </c>
      <c r="AJ13" s="19" t="n">
        <v>0.0840556718496664</v>
      </c>
      <c r="AK13" s="19" t="n">
        <v>0.300534767790362</v>
      </c>
      <c r="AL13" s="19" t="n">
        <v>0.261461736245586</v>
      </c>
      <c r="AM13" s="19" t="n">
        <v>0</v>
      </c>
      <c r="AN13" s="19" t="n">
        <v>0.1948914694303</v>
      </c>
      <c r="AO13" s="19" t="n">
        <v>0.189908444214229</v>
      </c>
      <c r="AP13" s="19" t="n">
        <v>0.119157952314161</v>
      </c>
      <c r="AQ13" s="19" t="n">
        <v>0.0733641154714596</v>
      </c>
      <c r="AR13" s="19" t="n">
        <v>0.122057392965152</v>
      </c>
      <c r="AS13" s="19" t="n">
        <v>0.247269199795052</v>
      </c>
      <c r="AT13" s="19" t="n">
        <v>0</v>
      </c>
      <c r="AU13" s="19" t="n">
        <v>0</v>
      </c>
      <c r="AV13" s="19" t="n">
        <v>0.425333372107052</v>
      </c>
      <c r="AW13" s="19" t="n">
        <v>0.564142558982268</v>
      </c>
      <c r="AX13" s="19" t="n">
        <v>0.479792883083338</v>
      </c>
    </row>
    <row r="14">
      <c r="B14" s="20" t="s">
        <v>77</v>
      </c>
      <c r="C14" s="21" t="n">
        <v>0.0255665793905793</v>
      </c>
      <c r="D14" s="21" t="n">
        <v>0.0342322543073657</v>
      </c>
      <c r="E14" s="21" t="n">
        <v>0.00376997498983899</v>
      </c>
      <c r="F14" s="21" t="n">
        <v>0.0152432386313828</v>
      </c>
      <c r="G14" s="21" t="n">
        <v>0.0124846600278839</v>
      </c>
      <c r="H14" s="21" t="n">
        <v>0.0401609973591087</v>
      </c>
      <c r="I14" s="21" t="n">
        <v>0.04608596693584</v>
      </c>
      <c r="J14" s="21"/>
      <c r="K14" s="21" t="n">
        <v>0.0249143405132981</v>
      </c>
      <c r="L14" s="21" t="n">
        <v>0.0262326366730215</v>
      </c>
      <c r="M14" s="21"/>
      <c r="N14" s="21" t="n">
        <v>0.0107252294020551</v>
      </c>
      <c r="O14" s="21" t="n">
        <v>0.0332729929775466</v>
      </c>
      <c r="P14" s="21" t="n">
        <v>0.0506834199335214</v>
      </c>
      <c r="Q14" s="21" t="n">
        <v>0.0331414446360225</v>
      </c>
      <c r="R14" s="21" t="n">
        <v>0.0134312769094337</v>
      </c>
      <c r="S14" s="21" t="n">
        <v>0.0182779976713736</v>
      </c>
      <c r="T14" s="21" t="n">
        <v>0.0123917669995924</v>
      </c>
      <c r="U14" s="21" t="n">
        <v>0.0364835094340457</v>
      </c>
      <c r="V14" s="21" t="n">
        <v>0.0220975414389029</v>
      </c>
      <c r="W14" s="21" t="n">
        <v>0.0248742782182969</v>
      </c>
      <c r="X14" s="21" t="n">
        <v>0.0441597258327365</v>
      </c>
      <c r="Y14" s="21" t="n">
        <v>0.0207113888176119</v>
      </c>
      <c r="Z14" s="21"/>
      <c r="AA14" s="21" t="n">
        <v>0.0229967179015107</v>
      </c>
      <c r="AB14" s="21" t="n">
        <v>0.0254999569918026</v>
      </c>
      <c r="AC14" s="21" t="n">
        <v>0.0269137856316505</v>
      </c>
      <c r="AD14" s="21" t="n">
        <v>0.0279294702602487</v>
      </c>
      <c r="AE14" s="21"/>
      <c r="AF14" s="21" t="n">
        <v>0.0223685572071754</v>
      </c>
      <c r="AG14" s="21" t="n">
        <v>0.0376978094079511</v>
      </c>
      <c r="AH14" s="21" t="n">
        <v>0.0388710220655837</v>
      </c>
      <c r="AI14" s="21" t="n">
        <v>0</v>
      </c>
      <c r="AJ14" s="21" t="n">
        <v>0</v>
      </c>
      <c r="AK14" s="21" t="n">
        <v>0</v>
      </c>
      <c r="AL14" s="21" t="n">
        <v>0</v>
      </c>
      <c r="AM14" s="21" t="n">
        <v>0</v>
      </c>
      <c r="AN14" s="21" t="n">
        <v>0</v>
      </c>
      <c r="AO14" s="21" t="n">
        <v>0.0385009808765752</v>
      </c>
      <c r="AP14" s="21" t="n">
        <v>0.0301586435382089</v>
      </c>
      <c r="AQ14" s="21" t="n">
        <v>0.0228736189781715</v>
      </c>
      <c r="AR14" s="21" t="n">
        <v>0</v>
      </c>
      <c r="AS14" s="21" t="n">
        <v>0</v>
      </c>
      <c r="AT14" s="21" t="n">
        <v>0</v>
      </c>
      <c r="AU14" s="21" t="n">
        <v>0</v>
      </c>
      <c r="AV14" s="21" t="n">
        <v>0</v>
      </c>
      <c r="AW14" s="21" t="n">
        <v>0</v>
      </c>
      <c r="AX14" s="21" t="n">
        <v>0</v>
      </c>
    </row>
    <row r="15">
      <c r="B15" s="18" t="s">
        <v>259</v>
      </c>
    </row>
    <row r="16">
      <c r="B16" t="s">
        <v>80</v>
      </c>
    </row>
    <row r="17">
      <c r="B17" t="s">
        <v>81</v>
      </c>
    </row>
    <row r="19">
      <c r="B19" s="9" t="str">
        <f>=HYPERLINK("#'Contents'!A1", "Return to Contents")</f>
      </c>
    </row>
  </sheetData>
  <mergeCells count="6">
    <mergeCell ref="D5:I5"/>
    <mergeCell ref="K5:L5"/>
    <mergeCell ref="N5:Y5"/>
    <mergeCell ref="AA5:AD5"/>
    <mergeCell ref="AF5:AX5"/>
    <mergeCell ref="D2:AU2"/>
  </mergeCells>
  <pageMargins left="0.7" right="0.7" top="0.75" bottom="0.75" header="0.3" footer="0.3"/>
  <pageSetup paperSize="9" orientation="portrait" horizontalDpi="300" verticalDpi="300" r:id="rId2"/>
  <drawing r:id="rId1"/>
</worksheet>
</file>

<file path=xl/worksheets/sheet6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10.71" hidden="0" customWidth="1"/>
    <col min="8" max="8" width="10.71" hidden="0" customWidth="1"/>
    <col min="9" max="9" width="10.71" hidden="0" customWidth="1"/>
    <col min="10" max="10" width="2.2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10.71" hidden="0" customWidth="1"/>
    <col min="19" max="19" width="10.71" hidden="0" customWidth="1"/>
    <col min="20" max="20" width="10.71" hidden="0" customWidth="1"/>
    <col min="21" max="21" width="10.71" hidden="0" customWidth="1"/>
    <col min="22" max="22" width="10.71" hidden="0" customWidth="1"/>
    <col min="23" max="23" width="10.71" hidden="0" customWidth="1"/>
    <col min="24" max="24" width="10.71" hidden="0" customWidth="1"/>
    <col min="25" max="25" width="10.71" hidden="0" customWidth="1"/>
    <col min="26" max="26" width="2.2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10.71" hidden="0" customWidth="1"/>
    <col min="34" max="34" width="10.71" hidden="0" customWidth="1"/>
    <col min="35" max="35" width="10.7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10.71" hidden="0" customWidth="1"/>
    <col min="44" max="44" width="10.71" hidden="0" customWidth="1"/>
    <col min="45" max="45" width="10.71" hidden="0" customWidth="1"/>
    <col min="46" max="46" width="10.71" hidden="0" customWidth="1"/>
    <col min="47" max="47" width="10.71" hidden="0" customWidth="1"/>
    <col min="48" max="48" width="10.71" hidden="0" customWidth="1"/>
    <col min="49" max="49" width="10.71" hidden="0" customWidth="1"/>
    <col min="50" max="50" width="10.71" hidden="0" customWidth="1"/>
    <col min="51" max="51" width="2.21" hidden="0" customWidth="1"/>
  </cols>
  <sheetData>
    <row r="2" ht="40" customHeight="1">
      <c r="D2" s="16" t="s">
        <v>262</v>
      </c>
    </row>
    <row r="5" ht="30" customHeight="1">
      <c r="B5" s="17"/>
      <c r="C5" s="17"/>
      <c r="D5" s="17" t="s">
        <v>62</v>
      </c>
      <c r="E5" s="17"/>
      <c r="F5" s="17"/>
      <c r="G5" s="17"/>
      <c r="H5" s="17"/>
      <c r="I5" s="17"/>
      <c r="J5" s="17"/>
      <c r="K5" s="17" t="s">
        <v>63</v>
      </c>
      <c r="L5" s="17"/>
      <c r="M5" s="17"/>
      <c r="N5" s="17" t="s">
        <v>64</v>
      </c>
      <c r="O5" s="17"/>
      <c r="P5" s="17"/>
      <c r="Q5" s="17"/>
      <c r="R5" s="17"/>
      <c r="S5" s="17"/>
      <c r="T5" s="17"/>
      <c r="U5" s="17"/>
      <c r="V5" s="17"/>
      <c r="W5" s="17"/>
      <c r="X5" s="17"/>
      <c r="Y5" s="17"/>
      <c r="Z5" s="17"/>
      <c r="AA5" s="17" t="s">
        <v>65</v>
      </c>
      <c r="AB5" s="17"/>
      <c r="AC5" s="17"/>
      <c r="AD5" s="17"/>
      <c r="AE5" s="17"/>
      <c r="AF5" s="17" t="s">
        <v>66</v>
      </c>
      <c r="AG5" s="17"/>
      <c r="AH5" s="17"/>
      <c r="AI5" s="17"/>
      <c r="AJ5" s="17"/>
      <c r="AK5" s="17"/>
      <c r="AL5" s="17"/>
      <c r="AM5" s="17"/>
      <c r="AN5" s="17"/>
      <c r="AO5" s="17"/>
      <c r="AP5" s="17"/>
      <c r="AQ5" s="17"/>
      <c r="AR5" s="17"/>
      <c r="AS5" s="17"/>
      <c r="AT5" s="17"/>
      <c r="AU5" s="17"/>
      <c r="AV5" s="17"/>
      <c r="AW5" s="17"/>
      <c r="AX5" s="17"/>
    </row>
    <row r="6">
      <c r="B6" t="s">
        <v>15</v>
      </c>
      <c r="C6" s="10" t="s">
        <v>16</v>
      </c>
      <c r="D6" s="13" t="s">
        <v>17</v>
      </c>
      <c r="E6" s="13" t="s">
        <v>18</v>
      </c>
      <c r="F6" s="13" t="s">
        <v>19</v>
      </c>
      <c r="G6" s="13" t="s">
        <v>20</v>
      </c>
      <c r="H6" s="13" t="s">
        <v>21</v>
      </c>
      <c r="I6" s="13" t="s">
        <v>22</v>
      </c>
      <c r="K6" s="13" t="s">
        <v>25</v>
      </c>
      <c r="L6" s="13" t="s">
        <v>26</v>
      </c>
      <c r="N6" s="13" t="s">
        <v>27</v>
      </c>
      <c r="O6" s="13" t="s">
        <v>28</v>
      </c>
      <c r="P6" s="13" t="s">
        <v>29</v>
      </c>
      <c r="Q6" s="13" t="s">
        <v>30</v>
      </c>
      <c r="R6" s="13" t="s">
        <v>31</v>
      </c>
      <c r="S6" s="13" t="s">
        <v>32</v>
      </c>
      <c r="T6" s="13" t="s">
        <v>33</v>
      </c>
      <c r="U6" s="13" t="s">
        <v>34</v>
      </c>
      <c r="V6" s="13" t="s">
        <v>35</v>
      </c>
      <c r="W6" s="13" t="s">
        <v>36</v>
      </c>
      <c r="X6" s="13" t="s">
        <v>37</v>
      </c>
      <c r="Y6" s="13" t="s">
        <v>38</v>
      </c>
      <c r="AA6" s="13" t="s">
        <v>39</v>
      </c>
      <c r="AB6" s="13" t="s">
        <v>40</v>
      </c>
      <c r="AC6" s="13" t="s">
        <v>41</v>
      </c>
      <c r="AD6" s="13" t="s">
        <v>42</v>
      </c>
      <c r="AF6" s="13" t="s">
        <v>43</v>
      </c>
      <c r="AG6" s="13" t="s">
        <v>44</v>
      </c>
      <c r="AH6" s="13" t="s">
        <v>45</v>
      </c>
      <c r="AI6" s="13" t="s">
        <v>46</v>
      </c>
      <c r="AJ6" s="13" t="s">
        <v>47</v>
      </c>
      <c r="AK6" s="13" t="s">
        <v>48</v>
      </c>
      <c r="AL6" s="13" t="s">
        <v>49</v>
      </c>
      <c r="AM6" s="13" t="s">
        <v>50</v>
      </c>
      <c r="AN6" s="13" t="s">
        <v>51</v>
      </c>
      <c r="AO6" s="13" t="s">
        <v>52</v>
      </c>
      <c r="AP6" s="13" t="s">
        <v>53</v>
      </c>
      <c r="AQ6" s="13" t="s">
        <v>54</v>
      </c>
      <c r="AR6" s="13" t="s">
        <v>55</v>
      </c>
      <c r="AS6" s="13" t="s">
        <v>56</v>
      </c>
      <c r="AT6" s="13" t="s">
        <v>57</v>
      </c>
      <c r="AU6" s="13" t="s">
        <v>58</v>
      </c>
      <c r="AV6" s="13" t="s">
        <v>59</v>
      </c>
      <c r="AW6" s="13" t="s">
        <v>60</v>
      </c>
      <c r="AX6" s="13" t="s">
        <v>61</v>
      </c>
    </row>
    <row r="7" ht="30" customHeight="1">
      <c r="B7" s="11" t="s">
        <v>23</v>
      </c>
      <c r="C7" s="11" t="n">
        <v>1930</v>
      </c>
      <c r="D7" s="11" t="n">
        <v>263</v>
      </c>
      <c r="E7" s="11" t="n">
        <v>323</v>
      </c>
      <c r="F7" s="11" t="n">
        <v>322</v>
      </c>
      <c r="G7" s="11" t="n">
        <v>329</v>
      </c>
      <c r="H7" s="11" t="n">
        <v>274</v>
      </c>
      <c r="I7" s="11" t="n">
        <v>419</v>
      </c>
      <c r="J7" s="11"/>
      <c r="K7" s="11" t="n">
        <v>964</v>
      </c>
      <c r="L7" s="11" t="n">
        <v>965</v>
      </c>
      <c r="M7" s="11"/>
      <c r="N7" s="11" t="n">
        <v>260</v>
      </c>
      <c r="O7" s="11" t="n">
        <v>272</v>
      </c>
      <c r="P7" s="11" t="n">
        <v>161</v>
      </c>
      <c r="Q7" s="11" t="n">
        <v>177</v>
      </c>
      <c r="R7" s="11" t="n">
        <v>154</v>
      </c>
      <c r="S7" s="11" t="n">
        <v>169</v>
      </c>
      <c r="T7" s="11" t="n">
        <v>156</v>
      </c>
      <c r="U7" s="11" t="n">
        <v>81</v>
      </c>
      <c r="V7" s="11" t="n">
        <v>196</v>
      </c>
      <c r="W7" s="11" t="n">
        <v>165</v>
      </c>
      <c r="X7" s="11" t="n">
        <v>90</v>
      </c>
      <c r="Y7" s="11" t="n">
        <v>49</v>
      </c>
      <c r="Z7" s="11"/>
      <c r="AA7" s="11" t="n">
        <v>549</v>
      </c>
      <c r="AB7" s="11" t="n">
        <v>519</v>
      </c>
      <c r="AC7" s="11" t="n">
        <v>377</v>
      </c>
      <c r="AD7" s="11" t="n">
        <v>474</v>
      </c>
      <c r="AE7" s="11"/>
      <c r="AF7" s="11" t="n">
        <v>139</v>
      </c>
      <c r="AG7" s="11" t="n">
        <v>825</v>
      </c>
      <c r="AH7" s="11" t="n">
        <v>127</v>
      </c>
      <c r="AI7" s="11" t="n">
        <v>100</v>
      </c>
      <c r="AJ7" s="11" t="n">
        <v>58</v>
      </c>
      <c r="AK7" s="11" t="n">
        <v>56</v>
      </c>
      <c r="AL7" s="11" t="n">
        <v>130</v>
      </c>
      <c r="AM7" s="11" t="n">
        <v>2</v>
      </c>
      <c r="AN7" s="11" t="n">
        <v>137</v>
      </c>
      <c r="AO7" s="11" t="n">
        <v>150</v>
      </c>
      <c r="AP7" s="11" t="n">
        <v>37</v>
      </c>
      <c r="AQ7" s="11" t="n">
        <v>134</v>
      </c>
      <c r="AR7" s="11" t="n">
        <v>10</v>
      </c>
      <c r="AS7" s="11" t="n">
        <v>10</v>
      </c>
      <c r="AT7" s="11" t="n">
        <v>3</v>
      </c>
      <c r="AU7" s="11" t="n">
        <v>2</v>
      </c>
      <c r="AV7" s="11" t="n">
        <v>4</v>
      </c>
      <c r="AW7" s="11" t="n">
        <v>3</v>
      </c>
      <c r="AX7" s="11" t="n">
        <v>3</v>
      </c>
    </row>
    <row r="8" ht="30" customHeight="1">
      <c r="B8" s="12" t="s">
        <v>24</v>
      </c>
      <c r="C8" s="12" t="n">
        <v>1930</v>
      </c>
      <c r="D8" s="12" t="n">
        <v>265</v>
      </c>
      <c r="E8" s="12" t="n">
        <v>325</v>
      </c>
      <c r="F8" s="12" t="n">
        <v>324</v>
      </c>
      <c r="G8" s="12" t="n">
        <v>332</v>
      </c>
      <c r="H8" s="12" t="n">
        <v>269</v>
      </c>
      <c r="I8" s="12" t="n">
        <v>415</v>
      </c>
      <c r="J8" s="12"/>
      <c r="K8" s="12" t="n">
        <v>959</v>
      </c>
      <c r="L8" s="12" t="n">
        <v>970</v>
      </c>
      <c r="M8" s="12"/>
      <c r="N8" s="12" t="n">
        <v>262</v>
      </c>
      <c r="O8" s="12" t="n">
        <v>261</v>
      </c>
      <c r="P8" s="12" t="n">
        <v>156</v>
      </c>
      <c r="Q8" s="12" t="n">
        <v>174</v>
      </c>
      <c r="R8" s="12" t="n">
        <v>139</v>
      </c>
      <c r="S8" s="12" t="n">
        <v>167</v>
      </c>
      <c r="T8" s="12" t="n">
        <v>154</v>
      </c>
      <c r="U8" s="12" t="n">
        <v>76</v>
      </c>
      <c r="V8" s="12" t="n">
        <v>210</v>
      </c>
      <c r="W8" s="12" t="n">
        <v>175</v>
      </c>
      <c r="X8" s="12" t="n">
        <v>94</v>
      </c>
      <c r="Y8" s="12" t="n">
        <v>59</v>
      </c>
      <c r="Z8" s="12"/>
      <c r="AA8" s="12" t="n">
        <v>531</v>
      </c>
      <c r="AB8" s="12" t="n">
        <v>503</v>
      </c>
      <c r="AC8" s="12" t="n">
        <v>417</v>
      </c>
      <c r="AD8" s="12" t="n">
        <v>468</v>
      </c>
      <c r="AE8" s="12"/>
      <c r="AF8" s="12" t="n">
        <v>141</v>
      </c>
      <c r="AG8" s="12" t="n">
        <v>819</v>
      </c>
      <c r="AH8" s="12" t="n">
        <v>128</v>
      </c>
      <c r="AI8" s="12" t="n">
        <v>99</v>
      </c>
      <c r="AJ8" s="12" t="n">
        <v>59</v>
      </c>
      <c r="AK8" s="12" t="n">
        <v>55</v>
      </c>
      <c r="AL8" s="12" t="n">
        <v>131</v>
      </c>
      <c r="AM8" s="12" t="n">
        <v>2</v>
      </c>
      <c r="AN8" s="12" t="n">
        <v>138</v>
      </c>
      <c r="AO8" s="12" t="n">
        <v>150</v>
      </c>
      <c r="AP8" s="12" t="n">
        <v>37</v>
      </c>
      <c r="AQ8" s="12" t="n">
        <v>135</v>
      </c>
      <c r="AR8" s="12" t="n">
        <v>10</v>
      </c>
      <c r="AS8" s="12" t="n">
        <v>11</v>
      </c>
      <c r="AT8" s="12" t="n">
        <v>3</v>
      </c>
      <c r="AU8" s="12" t="n">
        <v>2</v>
      </c>
      <c r="AV8" s="12" t="n">
        <v>4</v>
      </c>
      <c r="AW8" s="12" t="n">
        <v>3</v>
      </c>
      <c r="AX8" s="12" t="n">
        <v>3</v>
      </c>
    </row>
    <row r="9">
      <c r="B9" s="20" t="s">
        <v>253</v>
      </c>
      <c r="C9" s="19" t="n">
        <v>0.0274105109859468</v>
      </c>
      <c r="D9" s="19" t="n">
        <v>0.0320762590177053</v>
      </c>
      <c r="E9" s="19" t="n">
        <v>0.015130871300249</v>
      </c>
      <c r="F9" s="19" t="n">
        <v>0.0140389556016472</v>
      </c>
      <c r="G9" s="19" t="n">
        <v>0.0233725629838379</v>
      </c>
      <c r="H9" s="19" t="n">
        <v>0.0215988285352885</v>
      </c>
      <c r="I9" s="19" t="n">
        <v>0.0514664017802089</v>
      </c>
      <c r="J9" s="19"/>
      <c r="K9" s="19" t="n">
        <v>0.0323114460029223</v>
      </c>
      <c r="L9" s="19" t="n">
        <v>0.0225945897401312</v>
      </c>
      <c r="M9" s="19"/>
      <c r="N9" s="19" t="n">
        <v>0.0205961900919783</v>
      </c>
      <c r="O9" s="19" t="n">
        <v>0.0438997863624906</v>
      </c>
      <c r="P9" s="19" t="n">
        <v>0.0437436691044305</v>
      </c>
      <c r="Q9" s="19" t="n">
        <v>0.00595721239861791</v>
      </c>
      <c r="R9" s="19" t="n">
        <v>0.0191287445115079</v>
      </c>
      <c r="S9" s="19" t="n">
        <v>0.00520764565807678</v>
      </c>
      <c r="T9" s="19" t="n">
        <v>0.0506150525750482</v>
      </c>
      <c r="U9" s="19" t="n">
        <v>0.0353764077886915</v>
      </c>
      <c r="V9" s="19" t="n">
        <v>0.0052749175584759</v>
      </c>
      <c r="W9" s="19" t="n">
        <v>0.0421122184569707</v>
      </c>
      <c r="X9" s="19" t="n">
        <v>0.0472325714922646</v>
      </c>
      <c r="Y9" s="19" t="n">
        <v>0.01985722115761</v>
      </c>
      <c r="Z9" s="19"/>
      <c r="AA9" s="19" t="n">
        <v>0.0310141776564701</v>
      </c>
      <c r="AB9" s="19" t="n">
        <v>0.0214905781794032</v>
      </c>
      <c r="AC9" s="19" t="n">
        <v>0.0235839772609237</v>
      </c>
      <c r="AD9" s="19" t="n">
        <v>0.0314297209081746</v>
      </c>
      <c r="AE9" s="19"/>
      <c r="AF9" s="19" t="n">
        <v>0.0295301012488406</v>
      </c>
      <c r="AG9" s="19" t="n">
        <v>0.0379499755811324</v>
      </c>
      <c r="AH9" s="19" t="n">
        <v>0.0305699024686203</v>
      </c>
      <c r="AI9" s="19" t="n">
        <v>0.0209388932444012</v>
      </c>
      <c r="AJ9" s="19" t="n">
        <v>0.0336263904831611</v>
      </c>
      <c r="AK9" s="19" t="n">
        <v>0.0140360561834491</v>
      </c>
      <c r="AL9" s="19" t="n">
        <v>0.0247414033482964</v>
      </c>
      <c r="AM9" s="19" t="n">
        <v>0</v>
      </c>
      <c r="AN9" s="19" t="n">
        <v>0.00769038675348474</v>
      </c>
      <c r="AO9" s="19" t="n">
        <v>0</v>
      </c>
      <c r="AP9" s="19" t="n">
        <v>0.0536469251903493</v>
      </c>
      <c r="AQ9" s="19" t="n">
        <v>0.0195759830080065</v>
      </c>
      <c r="AR9" s="19" t="n">
        <v>0</v>
      </c>
      <c r="AS9" s="19" t="n">
        <v>0</v>
      </c>
      <c r="AT9" s="19" t="n">
        <v>0</v>
      </c>
      <c r="AU9" s="19" t="n">
        <v>0</v>
      </c>
      <c r="AV9" s="19" t="n">
        <v>0</v>
      </c>
      <c r="AW9" s="19" t="n">
        <v>0</v>
      </c>
      <c r="AX9" s="19" t="n">
        <v>0</v>
      </c>
    </row>
    <row r="10">
      <c r="B10" s="20" t="s">
        <v>254</v>
      </c>
      <c r="C10" s="19" t="n">
        <v>0.0751208355327076</v>
      </c>
      <c r="D10" s="19" t="n">
        <v>0.041726628953814</v>
      </c>
      <c r="E10" s="19" t="n">
        <v>0.0405739732682979</v>
      </c>
      <c r="F10" s="19" t="n">
        <v>0.0512436188717923</v>
      </c>
      <c r="G10" s="19" t="n">
        <v>0.0676452989136188</v>
      </c>
      <c r="H10" s="19" t="n">
        <v>0.0916137829684689</v>
      </c>
      <c r="I10" s="19" t="n">
        <v>0.137449857421294</v>
      </c>
      <c r="J10" s="19"/>
      <c r="K10" s="19" t="n">
        <v>0.0832441342222641</v>
      </c>
      <c r="L10" s="19" t="n">
        <v>0.0671690655281546</v>
      </c>
      <c r="M10" s="19"/>
      <c r="N10" s="19" t="n">
        <v>0.0465974460609094</v>
      </c>
      <c r="O10" s="19" t="n">
        <v>0.0626832469285805</v>
      </c>
      <c r="P10" s="19" t="n">
        <v>0.087442746711269</v>
      </c>
      <c r="Q10" s="19" t="n">
        <v>0.0946802646432131</v>
      </c>
      <c r="R10" s="19" t="n">
        <v>0.0592753596765649</v>
      </c>
      <c r="S10" s="19" t="n">
        <v>0.0877778204024644</v>
      </c>
      <c r="T10" s="19" t="n">
        <v>0.0818762290025135</v>
      </c>
      <c r="U10" s="19" t="n">
        <v>0.0246627017730863</v>
      </c>
      <c r="V10" s="19" t="n">
        <v>0.0809758955995181</v>
      </c>
      <c r="W10" s="19" t="n">
        <v>0.101769874324557</v>
      </c>
      <c r="X10" s="19" t="n">
        <v>0.0457657000299654</v>
      </c>
      <c r="Y10" s="19" t="n">
        <v>0.163080202086914</v>
      </c>
      <c r="Z10" s="19"/>
      <c r="AA10" s="19" t="n">
        <v>0.092585353530865</v>
      </c>
      <c r="AB10" s="19" t="n">
        <v>0.0822706567123321</v>
      </c>
      <c r="AC10" s="19" t="n">
        <v>0.0565095003273646</v>
      </c>
      <c r="AD10" s="19" t="n">
        <v>0.0638909080065951</v>
      </c>
      <c r="AE10" s="19"/>
      <c r="AF10" s="19" t="n">
        <v>0.0575687497749134</v>
      </c>
      <c r="AG10" s="19" t="n">
        <v>0.110706771971202</v>
      </c>
      <c r="AH10" s="19" t="n">
        <v>0.0615393781172366</v>
      </c>
      <c r="AI10" s="19" t="n">
        <v>0</v>
      </c>
      <c r="AJ10" s="19" t="n">
        <v>0.0525480948685219</v>
      </c>
      <c r="AK10" s="19" t="n">
        <v>0.040399485070133</v>
      </c>
      <c r="AL10" s="19" t="n">
        <v>0.0394030649836044</v>
      </c>
      <c r="AM10" s="19" t="n">
        <v>0</v>
      </c>
      <c r="AN10" s="19" t="n">
        <v>0.0533073767864478</v>
      </c>
      <c r="AO10" s="19" t="n">
        <v>0.0465744344493506</v>
      </c>
      <c r="AP10" s="19" t="n">
        <v>0.0571986573624375</v>
      </c>
      <c r="AQ10" s="19" t="n">
        <v>0.074917468197596</v>
      </c>
      <c r="AR10" s="19" t="n">
        <v>0.122057392965152</v>
      </c>
      <c r="AS10" s="19" t="n">
        <v>0</v>
      </c>
      <c r="AT10" s="19" t="n">
        <v>0</v>
      </c>
      <c r="AU10" s="19" t="n">
        <v>0</v>
      </c>
      <c r="AV10" s="19" t="n">
        <v>0</v>
      </c>
      <c r="AW10" s="19" t="n">
        <v>0</v>
      </c>
      <c r="AX10" s="19" t="n">
        <v>0</v>
      </c>
    </row>
    <row r="11">
      <c r="B11" s="20" t="s">
        <v>255</v>
      </c>
      <c r="C11" s="19" t="n">
        <v>0.250200197676587</v>
      </c>
      <c r="D11" s="19" t="n">
        <v>0.133202308149829</v>
      </c>
      <c r="E11" s="19" t="n">
        <v>0.151861898486272</v>
      </c>
      <c r="F11" s="19" t="n">
        <v>0.194189760701256</v>
      </c>
      <c r="G11" s="19" t="n">
        <v>0.260778402307492</v>
      </c>
      <c r="H11" s="19" t="n">
        <v>0.333285201147768</v>
      </c>
      <c r="I11" s="19" t="n">
        <v>0.383438588137716</v>
      </c>
      <c r="J11" s="19"/>
      <c r="K11" s="19" t="n">
        <v>0.257942142286749</v>
      </c>
      <c r="L11" s="19" t="n">
        <v>0.242805932925127</v>
      </c>
      <c r="M11" s="19"/>
      <c r="N11" s="19" t="n">
        <v>0.198261071713886</v>
      </c>
      <c r="O11" s="19" t="n">
        <v>0.289028210040341</v>
      </c>
      <c r="P11" s="19" t="n">
        <v>0.306325732469489</v>
      </c>
      <c r="Q11" s="19" t="n">
        <v>0.247883985357664</v>
      </c>
      <c r="R11" s="19" t="n">
        <v>0.221981445612903</v>
      </c>
      <c r="S11" s="19" t="n">
        <v>0.250240062711216</v>
      </c>
      <c r="T11" s="19" t="n">
        <v>0.228709438689038</v>
      </c>
      <c r="U11" s="19" t="n">
        <v>0.244612132206781</v>
      </c>
      <c r="V11" s="19" t="n">
        <v>0.217874157449791</v>
      </c>
      <c r="W11" s="19" t="n">
        <v>0.297970655647579</v>
      </c>
      <c r="X11" s="19" t="n">
        <v>0.355228031241562</v>
      </c>
      <c r="Y11" s="19" t="n">
        <v>0.10168679775913</v>
      </c>
      <c r="Z11" s="19"/>
      <c r="AA11" s="19" t="n">
        <v>0.21449891406238</v>
      </c>
      <c r="AB11" s="19" t="n">
        <v>0.294448301510898</v>
      </c>
      <c r="AC11" s="19" t="n">
        <v>0.240701948115809</v>
      </c>
      <c r="AD11" s="19" t="n">
        <v>0.249280139175872</v>
      </c>
      <c r="AE11" s="19"/>
      <c r="AF11" s="19" t="n">
        <v>0.154148565470629</v>
      </c>
      <c r="AG11" s="19" t="n">
        <v>0.329080143356467</v>
      </c>
      <c r="AH11" s="19" t="n">
        <v>0.259872441007688</v>
      </c>
      <c r="AI11" s="19" t="n">
        <v>0.104095723148356</v>
      </c>
      <c r="AJ11" s="19" t="n">
        <v>0.223323980327208</v>
      </c>
      <c r="AK11" s="19" t="n">
        <v>0.167198131466912</v>
      </c>
      <c r="AL11" s="19" t="n">
        <v>0.122161356612033</v>
      </c>
      <c r="AM11" s="19" t="n">
        <v>0</v>
      </c>
      <c r="AN11" s="19" t="n">
        <v>0.268648152580511</v>
      </c>
      <c r="AO11" s="19" t="n">
        <v>0.169981221948533</v>
      </c>
      <c r="AP11" s="19" t="n">
        <v>0.0498600746941091</v>
      </c>
      <c r="AQ11" s="19" t="n">
        <v>0.273398168838883</v>
      </c>
      <c r="AR11" s="19" t="n">
        <v>0.402392047560312</v>
      </c>
      <c r="AS11" s="19" t="n">
        <v>0.217621145529529</v>
      </c>
      <c r="AT11" s="19" t="n">
        <v>0.314801217298716</v>
      </c>
      <c r="AU11" s="19" t="n">
        <v>0</v>
      </c>
      <c r="AV11" s="19" t="n">
        <v>0</v>
      </c>
      <c r="AW11" s="19" t="n">
        <v>0</v>
      </c>
      <c r="AX11" s="19" t="n">
        <v>0.366783065759951</v>
      </c>
    </row>
    <row r="12">
      <c r="B12" s="20" t="s">
        <v>256</v>
      </c>
      <c r="C12" s="19" t="n">
        <v>0.349069769387507</v>
      </c>
      <c r="D12" s="19" t="n">
        <v>0.377190711051899</v>
      </c>
      <c r="E12" s="19" t="n">
        <v>0.378861223618474</v>
      </c>
      <c r="F12" s="19" t="n">
        <v>0.358711958553632</v>
      </c>
      <c r="G12" s="19" t="n">
        <v>0.40477835798689</v>
      </c>
      <c r="H12" s="19" t="n">
        <v>0.335946116668486</v>
      </c>
      <c r="I12" s="19" t="n">
        <v>0.264160679088246</v>
      </c>
      <c r="J12" s="19"/>
      <c r="K12" s="19" t="n">
        <v>0.342063827811102</v>
      </c>
      <c r="L12" s="19" t="n">
        <v>0.35635460460198</v>
      </c>
      <c r="M12" s="19"/>
      <c r="N12" s="19" t="n">
        <v>0.306845759914046</v>
      </c>
      <c r="O12" s="19" t="n">
        <v>0.351117799386209</v>
      </c>
      <c r="P12" s="19" t="n">
        <v>0.318809094572956</v>
      </c>
      <c r="Q12" s="19" t="n">
        <v>0.400392644931961</v>
      </c>
      <c r="R12" s="19" t="n">
        <v>0.366605451195517</v>
      </c>
      <c r="S12" s="19" t="n">
        <v>0.385039476603732</v>
      </c>
      <c r="T12" s="19" t="n">
        <v>0.353870433763051</v>
      </c>
      <c r="U12" s="19" t="n">
        <v>0.372039244841048</v>
      </c>
      <c r="V12" s="19" t="n">
        <v>0.360801991588235</v>
      </c>
      <c r="W12" s="19" t="n">
        <v>0.310180227849637</v>
      </c>
      <c r="X12" s="19" t="n">
        <v>0.345009952242162</v>
      </c>
      <c r="Y12" s="19" t="n">
        <v>0.351030300460704</v>
      </c>
      <c r="Z12" s="19"/>
      <c r="AA12" s="19" t="n">
        <v>0.331820100774175</v>
      </c>
      <c r="AB12" s="19" t="n">
        <v>0.324488774559136</v>
      </c>
      <c r="AC12" s="19" t="n">
        <v>0.378375795924235</v>
      </c>
      <c r="AD12" s="19" t="n">
        <v>0.377068593262793</v>
      </c>
      <c r="AE12" s="19"/>
      <c r="AF12" s="19" t="n">
        <v>0.371387886414381</v>
      </c>
      <c r="AG12" s="19" t="n">
        <v>0.333136000003405</v>
      </c>
      <c r="AH12" s="19" t="n">
        <v>0.341247726874699</v>
      </c>
      <c r="AI12" s="19" t="n">
        <v>0.408895201589736</v>
      </c>
      <c r="AJ12" s="19" t="n">
        <v>0.342687050880969</v>
      </c>
      <c r="AK12" s="19" t="n">
        <v>0.264420035899392</v>
      </c>
      <c r="AL12" s="19" t="n">
        <v>0.354614085103372</v>
      </c>
      <c r="AM12" s="19" t="n">
        <v>0</v>
      </c>
      <c r="AN12" s="19" t="n">
        <v>0.35124216639252</v>
      </c>
      <c r="AO12" s="19" t="n">
        <v>0.379581218432538</v>
      </c>
      <c r="AP12" s="19" t="n">
        <v>0.331596753889551</v>
      </c>
      <c r="AQ12" s="19" t="n">
        <v>0.370063721779332</v>
      </c>
      <c r="AR12" s="19" t="n">
        <v>0.371328629994678</v>
      </c>
      <c r="AS12" s="19" t="n">
        <v>0.300824740746466</v>
      </c>
      <c r="AT12" s="19" t="n">
        <v>0.685198782701284</v>
      </c>
      <c r="AU12" s="19" t="n">
        <v>0.504380017574563</v>
      </c>
      <c r="AV12" s="19" t="n">
        <v>0.543125342441188</v>
      </c>
      <c r="AW12" s="19" t="n">
        <v>0.705272611914786</v>
      </c>
      <c r="AX12" s="19" t="n">
        <v>0.342143021992201</v>
      </c>
    </row>
    <row r="13">
      <c r="B13" s="20" t="s">
        <v>257</v>
      </c>
      <c r="C13" s="19" t="n">
        <v>0.264733976847879</v>
      </c>
      <c r="D13" s="19" t="n">
        <v>0.38772751855991</v>
      </c>
      <c r="E13" s="19" t="n">
        <v>0.400517824101736</v>
      </c>
      <c r="F13" s="19" t="n">
        <v>0.360216338793152</v>
      </c>
      <c r="G13" s="19" t="n">
        <v>0.237429642159805</v>
      </c>
      <c r="H13" s="19" t="n">
        <v>0.166253905788926</v>
      </c>
      <c r="I13" s="19" t="n">
        <v>0.090898169959571</v>
      </c>
      <c r="J13" s="19"/>
      <c r="K13" s="19" t="n">
        <v>0.254685328618952</v>
      </c>
      <c r="L13" s="19" t="n">
        <v>0.273907969230924</v>
      </c>
      <c r="M13" s="19"/>
      <c r="N13" s="19" t="n">
        <v>0.404264820747149</v>
      </c>
      <c r="O13" s="19" t="n">
        <v>0.203524526891604</v>
      </c>
      <c r="P13" s="19" t="n">
        <v>0.200253850864153</v>
      </c>
      <c r="Q13" s="19" t="n">
        <v>0.211800111395689</v>
      </c>
      <c r="R13" s="19" t="n">
        <v>0.320912715338068</v>
      </c>
      <c r="S13" s="19" t="n">
        <v>0.253126914930777</v>
      </c>
      <c r="T13" s="19" t="n">
        <v>0.239976919027315</v>
      </c>
      <c r="U13" s="19" t="n">
        <v>0.286393859848307</v>
      </c>
      <c r="V13" s="19" t="n">
        <v>0.309292664838511</v>
      </c>
      <c r="W13" s="19" t="n">
        <v>0.223822080601128</v>
      </c>
      <c r="X13" s="19" t="n">
        <v>0.162094514168989</v>
      </c>
      <c r="Y13" s="19" t="n">
        <v>0.306743790437968</v>
      </c>
      <c r="Z13" s="19"/>
      <c r="AA13" s="19" t="n">
        <v>0.310181685171137</v>
      </c>
      <c r="AB13" s="19" t="n">
        <v>0.234653910465829</v>
      </c>
      <c r="AC13" s="19" t="n">
        <v>0.263397101917536</v>
      </c>
      <c r="AD13" s="19" t="n">
        <v>0.244188151002478</v>
      </c>
      <c r="AE13" s="19"/>
      <c r="AF13" s="19" t="n">
        <v>0.379204687552291</v>
      </c>
      <c r="AG13" s="19" t="n">
        <v>0.137979819966412</v>
      </c>
      <c r="AH13" s="19" t="n">
        <v>0.276161796489051</v>
      </c>
      <c r="AI13" s="19" t="n">
        <v>0.45457331611908</v>
      </c>
      <c r="AJ13" s="19" t="n">
        <v>0.3320744381778</v>
      </c>
      <c r="AK13" s="19" t="n">
        <v>0.513946291380113</v>
      </c>
      <c r="AL13" s="19" t="n">
        <v>0.441468809698984</v>
      </c>
      <c r="AM13" s="19" t="n">
        <v>1</v>
      </c>
      <c r="AN13" s="19" t="n">
        <v>0.311677659576999</v>
      </c>
      <c r="AO13" s="19" t="n">
        <v>0.369490204977078</v>
      </c>
      <c r="AP13" s="19" t="n">
        <v>0.451087599473519</v>
      </c>
      <c r="AQ13" s="19" t="n">
        <v>0.225227476630737</v>
      </c>
      <c r="AR13" s="19" t="n">
        <v>0.104221929479858</v>
      </c>
      <c r="AS13" s="19" t="n">
        <v>0.481554113724005</v>
      </c>
      <c r="AT13" s="19" t="n">
        <v>0</v>
      </c>
      <c r="AU13" s="19" t="n">
        <v>0.495619982425437</v>
      </c>
      <c r="AV13" s="19" t="n">
        <v>0.456874657558812</v>
      </c>
      <c r="AW13" s="19" t="n">
        <v>0.294727388085214</v>
      </c>
      <c r="AX13" s="19" t="n">
        <v>0.291073912247847</v>
      </c>
    </row>
    <row r="14">
      <c r="B14" s="20" t="s">
        <v>77</v>
      </c>
      <c r="C14" s="21" t="n">
        <v>0.0334647095693725</v>
      </c>
      <c r="D14" s="21" t="n">
        <v>0.0280765742668428</v>
      </c>
      <c r="E14" s="21" t="n">
        <v>0.0130542092249716</v>
      </c>
      <c r="F14" s="21" t="n">
        <v>0.0215993674785208</v>
      </c>
      <c r="G14" s="21" t="n">
        <v>0.00599573564835628</v>
      </c>
      <c r="H14" s="21" t="n">
        <v>0.0513021648910625</v>
      </c>
      <c r="I14" s="21" t="n">
        <v>0.0725863036129632</v>
      </c>
      <c r="J14" s="21"/>
      <c r="K14" s="21" t="n">
        <v>0.0297531210580102</v>
      </c>
      <c r="L14" s="21" t="n">
        <v>0.0371678379736834</v>
      </c>
      <c r="M14" s="21"/>
      <c r="N14" s="21" t="n">
        <v>0.0234347114720312</v>
      </c>
      <c r="O14" s="21" t="n">
        <v>0.049746430390775</v>
      </c>
      <c r="P14" s="21" t="n">
        <v>0.0434249062777029</v>
      </c>
      <c r="Q14" s="21" t="n">
        <v>0.0392857812728542</v>
      </c>
      <c r="R14" s="21" t="n">
        <v>0.0120962836654388</v>
      </c>
      <c r="S14" s="21" t="n">
        <v>0.0186080796937336</v>
      </c>
      <c r="T14" s="21" t="n">
        <v>0.044951926943035</v>
      </c>
      <c r="U14" s="21" t="n">
        <v>0.0369156535420867</v>
      </c>
      <c r="V14" s="21" t="n">
        <v>0.0257803729654694</v>
      </c>
      <c r="W14" s="21" t="n">
        <v>0.0241449431201296</v>
      </c>
      <c r="X14" s="21" t="n">
        <v>0.0446692308250583</v>
      </c>
      <c r="Y14" s="21" t="n">
        <v>0.0576016880976736</v>
      </c>
      <c r="Z14" s="21"/>
      <c r="AA14" s="21" t="n">
        <v>0.0198997688049737</v>
      </c>
      <c r="AB14" s="21" t="n">
        <v>0.0426477785724014</v>
      </c>
      <c r="AC14" s="21" t="n">
        <v>0.0374316764541327</v>
      </c>
      <c r="AD14" s="21" t="n">
        <v>0.0341424876440873</v>
      </c>
      <c r="AE14" s="21"/>
      <c r="AF14" s="21" t="n">
        <v>0.00816000953894513</v>
      </c>
      <c r="AG14" s="21" t="n">
        <v>0.0511472891213814</v>
      </c>
      <c r="AH14" s="21" t="n">
        <v>0.0306087550427047</v>
      </c>
      <c r="AI14" s="21" t="n">
        <v>0.0114968658984268</v>
      </c>
      <c r="AJ14" s="21" t="n">
        <v>0.0157400452623396</v>
      </c>
      <c r="AK14" s="21" t="n">
        <v>0</v>
      </c>
      <c r="AL14" s="21" t="n">
        <v>0.0176112802537105</v>
      </c>
      <c r="AM14" s="21" t="n">
        <v>0</v>
      </c>
      <c r="AN14" s="21" t="n">
        <v>0.00743425791003687</v>
      </c>
      <c r="AO14" s="21" t="n">
        <v>0.0343729201925004</v>
      </c>
      <c r="AP14" s="21" t="n">
        <v>0.0566099893900344</v>
      </c>
      <c r="AQ14" s="21" t="n">
        <v>0.0368171815454456</v>
      </c>
      <c r="AR14" s="21" t="n">
        <v>0</v>
      </c>
      <c r="AS14" s="21" t="n">
        <v>0</v>
      </c>
      <c r="AT14" s="21" t="n">
        <v>0</v>
      </c>
      <c r="AU14" s="21" t="n">
        <v>0</v>
      </c>
      <c r="AV14" s="21" t="n">
        <v>0</v>
      </c>
      <c r="AW14" s="21" t="n">
        <v>0</v>
      </c>
      <c r="AX14" s="21" t="n">
        <v>0</v>
      </c>
    </row>
    <row r="15">
      <c r="B15" s="18" t="s">
        <v>259</v>
      </c>
    </row>
    <row r="16">
      <c r="B16" t="s">
        <v>80</v>
      </c>
    </row>
    <row r="17">
      <c r="B17" t="s">
        <v>81</v>
      </c>
    </row>
    <row r="19">
      <c r="B19" s="9" t="str">
        <f>=HYPERLINK("#'Contents'!A1", "Return to Contents")</f>
      </c>
    </row>
  </sheetData>
  <mergeCells count="6">
    <mergeCell ref="D5:I5"/>
    <mergeCell ref="K5:L5"/>
    <mergeCell ref="N5:Y5"/>
    <mergeCell ref="AA5:AD5"/>
    <mergeCell ref="AF5:AX5"/>
    <mergeCell ref="D2:AU2"/>
  </mergeCells>
  <pageMargins left="0.7" right="0.7" top="0.75" bottom="0.75" header="0.3" footer="0.3"/>
  <pageSetup paperSize="9" orientation="portrait" horizontalDpi="300" verticalDpi="300" r:id="rId2"/>
  <drawing r:id="rId1"/>
</worksheet>
</file>

<file path=xl/worksheets/sheet6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10.71" hidden="0" customWidth="1"/>
    <col min="8" max="8" width="10.71" hidden="0" customWidth="1"/>
    <col min="9" max="9" width="10.71" hidden="0" customWidth="1"/>
    <col min="10" max="10" width="2.2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10.71" hidden="0" customWidth="1"/>
    <col min="19" max="19" width="10.71" hidden="0" customWidth="1"/>
    <col min="20" max="20" width="10.71" hidden="0" customWidth="1"/>
    <col min="21" max="21" width="10.71" hidden="0" customWidth="1"/>
    <col min="22" max="22" width="10.71" hidden="0" customWidth="1"/>
    <col min="23" max="23" width="10.71" hidden="0" customWidth="1"/>
    <col min="24" max="24" width="10.71" hidden="0" customWidth="1"/>
    <col min="25" max="25" width="10.71" hidden="0" customWidth="1"/>
    <col min="26" max="26" width="2.2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10.71" hidden="0" customWidth="1"/>
    <col min="34" max="34" width="10.71" hidden="0" customWidth="1"/>
    <col min="35" max="35" width="10.7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10.71" hidden="0" customWidth="1"/>
    <col min="44" max="44" width="10.71" hidden="0" customWidth="1"/>
    <col min="45" max="45" width="10.71" hidden="0" customWidth="1"/>
    <col min="46" max="46" width="10.71" hidden="0" customWidth="1"/>
    <col min="47" max="47" width="10.71" hidden="0" customWidth="1"/>
    <col min="48" max="48" width="10.71" hidden="0" customWidth="1"/>
    <col min="49" max="49" width="10.71" hidden="0" customWidth="1"/>
    <col min="50" max="50" width="10.71" hidden="0" customWidth="1"/>
    <col min="51" max="51" width="2.21" hidden="0" customWidth="1"/>
  </cols>
  <sheetData>
    <row r="2" ht="40" customHeight="1">
      <c r="D2" s="16" t="s">
        <v>263</v>
      </c>
    </row>
    <row r="5" ht="30" customHeight="1">
      <c r="B5" s="17"/>
      <c r="C5" s="17"/>
      <c r="D5" s="17" t="s">
        <v>62</v>
      </c>
      <c r="E5" s="17"/>
      <c r="F5" s="17"/>
      <c r="G5" s="17"/>
      <c r="H5" s="17"/>
      <c r="I5" s="17"/>
      <c r="J5" s="17"/>
      <c r="K5" s="17" t="s">
        <v>63</v>
      </c>
      <c r="L5" s="17"/>
      <c r="M5" s="17"/>
      <c r="N5" s="17" t="s">
        <v>64</v>
      </c>
      <c r="O5" s="17"/>
      <c r="P5" s="17"/>
      <c r="Q5" s="17"/>
      <c r="R5" s="17"/>
      <c r="S5" s="17"/>
      <c r="T5" s="17"/>
      <c r="U5" s="17"/>
      <c r="V5" s="17"/>
      <c r="W5" s="17"/>
      <c r="X5" s="17"/>
      <c r="Y5" s="17"/>
      <c r="Z5" s="17"/>
      <c r="AA5" s="17" t="s">
        <v>65</v>
      </c>
      <c r="AB5" s="17"/>
      <c r="AC5" s="17"/>
      <c r="AD5" s="17"/>
      <c r="AE5" s="17"/>
      <c r="AF5" s="17" t="s">
        <v>66</v>
      </c>
      <c r="AG5" s="17"/>
      <c r="AH5" s="17"/>
      <c r="AI5" s="17"/>
      <c r="AJ5" s="17"/>
      <c r="AK5" s="17"/>
      <c r="AL5" s="17"/>
      <c r="AM5" s="17"/>
      <c r="AN5" s="17"/>
      <c r="AO5" s="17"/>
      <c r="AP5" s="17"/>
      <c r="AQ5" s="17"/>
      <c r="AR5" s="17"/>
      <c r="AS5" s="17"/>
      <c r="AT5" s="17"/>
      <c r="AU5" s="17"/>
      <c r="AV5" s="17"/>
      <c r="AW5" s="17"/>
      <c r="AX5" s="17"/>
    </row>
    <row r="6">
      <c r="B6" t="s">
        <v>15</v>
      </c>
      <c r="C6" s="10" t="s">
        <v>16</v>
      </c>
      <c r="D6" s="13" t="s">
        <v>17</v>
      </c>
      <c r="E6" s="13" t="s">
        <v>18</v>
      </c>
      <c r="F6" s="13" t="s">
        <v>19</v>
      </c>
      <c r="G6" s="13" t="s">
        <v>20</v>
      </c>
      <c r="H6" s="13" t="s">
        <v>21</v>
      </c>
      <c r="I6" s="13" t="s">
        <v>22</v>
      </c>
      <c r="K6" s="13" t="s">
        <v>25</v>
      </c>
      <c r="L6" s="13" t="s">
        <v>26</v>
      </c>
      <c r="N6" s="13" t="s">
        <v>27</v>
      </c>
      <c r="O6" s="13" t="s">
        <v>28</v>
      </c>
      <c r="P6" s="13" t="s">
        <v>29</v>
      </c>
      <c r="Q6" s="13" t="s">
        <v>30</v>
      </c>
      <c r="R6" s="13" t="s">
        <v>31</v>
      </c>
      <c r="S6" s="13" t="s">
        <v>32</v>
      </c>
      <c r="T6" s="13" t="s">
        <v>33</v>
      </c>
      <c r="U6" s="13" t="s">
        <v>34</v>
      </c>
      <c r="V6" s="13" t="s">
        <v>35</v>
      </c>
      <c r="W6" s="13" t="s">
        <v>36</v>
      </c>
      <c r="X6" s="13" t="s">
        <v>37</v>
      </c>
      <c r="Y6" s="13" t="s">
        <v>38</v>
      </c>
      <c r="AA6" s="13" t="s">
        <v>39</v>
      </c>
      <c r="AB6" s="13" t="s">
        <v>40</v>
      </c>
      <c r="AC6" s="13" t="s">
        <v>41</v>
      </c>
      <c r="AD6" s="13" t="s">
        <v>42</v>
      </c>
      <c r="AF6" s="13" t="s">
        <v>43</v>
      </c>
      <c r="AG6" s="13" t="s">
        <v>44</v>
      </c>
      <c r="AH6" s="13" t="s">
        <v>45</v>
      </c>
      <c r="AI6" s="13" t="s">
        <v>46</v>
      </c>
      <c r="AJ6" s="13" t="s">
        <v>47</v>
      </c>
      <c r="AK6" s="13" t="s">
        <v>48</v>
      </c>
      <c r="AL6" s="13" t="s">
        <v>49</v>
      </c>
      <c r="AM6" s="13" t="s">
        <v>50</v>
      </c>
      <c r="AN6" s="13" t="s">
        <v>51</v>
      </c>
      <c r="AO6" s="13" t="s">
        <v>52</v>
      </c>
      <c r="AP6" s="13" t="s">
        <v>53</v>
      </c>
      <c r="AQ6" s="13" t="s">
        <v>54</v>
      </c>
      <c r="AR6" s="13" t="s">
        <v>55</v>
      </c>
      <c r="AS6" s="13" t="s">
        <v>56</v>
      </c>
      <c r="AT6" s="13" t="s">
        <v>57</v>
      </c>
      <c r="AU6" s="13" t="s">
        <v>58</v>
      </c>
      <c r="AV6" s="13" t="s">
        <v>59</v>
      </c>
      <c r="AW6" s="13" t="s">
        <v>60</v>
      </c>
      <c r="AX6" s="13" t="s">
        <v>61</v>
      </c>
    </row>
    <row r="7" ht="30" customHeight="1">
      <c r="B7" s="11" t="s">
        <v>23</v>
      </c>
      <c r="C7" s="11" t="n">
        <v>1874</v>
      </c>
      <c r="D7" s="11" t="n">
        <v>251</v>
      </c>
      <c r="E7" s="11" t="n">
        <v>319</v>
      </c>
      <c r="F7" s="11" t="n">
        <v>316</v>
      </c>
      <c r="G7" s="11" t="n">
        <v>323</v>
      </c>
      <c r="H7" s="11" t="n">
        <v>262</v>
      </c>
      <c r="I7" s="11" t="n">
        <v>403</v>
      </c>
      <c r="J7" s="11"/>
      <c r="K7" s="11" t="n">
        <v>937</v>
      </c>
      <c r="L7" s="11" t="n">
        <v>936</v>
      </c>
      <c r="M7" s="11"/>
      <c r="N7" s="11" t="n">
        <v>261</v>
      </c>
      <c r="O7" s="11" t="n">
        <v>256</v>
      </c>
      <c r="P7" s="11" t="n">
        <v>155</v>
      </c>
      <c r="Q7" s="11" t="n">
        <v>174</v>
      </c>
      <c r="R7" s="11" t="n">
        <v>152</v>
      </c>
      <c r="S7" s="11" t="n">
        <v>165</v>
      </c>
      <c r="T7" s="11" t="n">
        <v>143</v>
      </c>
      <c r="U7" s="11" t="n">
        <v>79</v>
      </c>
      <c r="V7" s="11" t="n">
        <v>199</v>
      </c>
      <c r="W7" s="11" t="n">
        <v>154</v>
      </c>
      <c r="X7" s="11" t="n">
        <v>89</v>
      </c>
      <c r="Y7" s="11" t="n">
        <v>47</v>
      </c>
      <c r="Z7" s="11"/>
      <c r="AA7" s="11" t="n">
        <v>537</v>
      </c>
      <c r="AB7" s="11" t="n">
        <v>504</v>
      </c>
      <c r="AC7" s="11" t="n">
        <v>369</v>
      </c>
      <c r="AD7" s="11" t="n">
        <v>453</v>
      </c>
      <c r="AE7" s="11"/>
      <c r="AF7" s="11" t="n">
        <v>138</v>
      </c>
      <c r="AG7" s="11" t="n">
        <v>800</v>
      </c>
      <c r="AH7" s="11" t="n">
        <v>126</v>
      </c>
      <c r="AI7" s="11" t="n">
        <v>98</v>
      </c>
      <c r="AJ7" s="11" t="n">
        <v>52</v>
      </c>
      <c r="AK7" s="11" t="n">
        <v>60</v>
      </c>
      <c r="AL7" s="11" t="n">
        <v>126</v>
      </c>
      <c r="AM7" s="11" t="n">
        <v>2</v>
      </c>
      <c r="AN7" s="11" t="n">
        <v>133</v>
      </c>
      <c r="AO7" s="11" t="n">
        <v>145</v>
      </c>
      <c r="AP7" s="11" t="n">
        <v>37</v>
      </c>
      <c r="AQ7" s="11" t="n">
        <v>122</v>
      </c>
      <c r="AR7" s="11" t="n">
        <v>9</v>
      </c>
      <c r="AS7" s="11" t="n">
        <v>10</v>
      </c>
      <c r="AT7" s="11" t="n">
        <v>2</v>
      </c>
      <c r="AU7" s="11" t="n">
        <v>2</v>
      </c>
      <c r="AV7" s="11" t="n">
        <v>5</v>
      </c>
      <c r="AW7" s="11" t="n">
        <v>3</v>
      </c>
      <c r="AX7" s="11" t="n">
        <v>4</v>
      </c>
    </row>
    <row r="8" ht="30" customHeight="1">
      <c r="B8" s="12" t="s">
        <v>24</v>
      </c>
      <c r="C8" s="12" t="n">
        <v>1874</v>
      </c>
      <c r="D8" s="12" t="n">
        <v>254</v>
      </c>
      <c r="E8" s="12" t="n">
        <v>321</v>
      </c>
      <c r="F8" s="12" t="n">
        <v>318</v>
      </c>
      <c r="G8" s="12" t="n">
        <v>326</v>
      </c>
      <c r="H8" s="12" t="n">
        <v>257</v>
      </c>
      <c r="I8" s="12" t="n">
        <v>399</v>
      </c>
      <c r="J8" s="12"/>
      <c r="K8" s="12" t="n">
        <v>933</v>
      </c>
      <c r="L8" s="12" t="n">
        <v>941</v>
      </c>
      <c r="M8" s="12"/>
      <c r="N8" s="12" t="n">
        <v>264</v>
      </c>
      <c r="O8" s="12" t="n">
        <v>246</v>
      </c>
      <c r="P8" s="12" t="n">
        <v>151</v>
      </c>
      <c r="Q8" s="12" t="n">
        <v>171</v>
      </c>
      <c r="R8" s="12" t="n">
        <v>137</v>
      </c>
      <c r="S8" s="12" t="n">
        <v>163</v>
      </c>
      <c r="T8" s="12" t="n">
        <v>141</v>
      </c>
      <c r="U8" s="12" t="n">
        <v>75</v>
      </c>
      <c r="V8" s="12" t="n">
        <v>214</v>
      </c>
      <c r="W8" s="12" t="n">
        <v>163</v>
      </c>
      <c r="X8" s="12" t="n">
        <v>93</v>
      </c>
      <c r="Y8" s="12" t="n">
        <v>57</v>
      </c>
      <c r="Z8" s="12"/>
      <c r="AA8" s="12" t="n">
        <v>519</v>
      </c>
      <c r="AB8" s="12" t="n">
        <v>488</v>
      </c>
      <c r="AC8" s="12" t="n">
        <v>408</v>
      </c>
      <c r="AD8" s="12" t="n">
        <v>447</v>
      </c>
      <c r="AE8" s="12"/>
      <c r="AF8" s="12" t="n">
        <v>141</v>
      </c>
      <c r="AG8" s="12" t="n">
        <v>794</v>
      </c>
      <c r="AH8" s="12" t="n">
        <v>127</v>
      </c>
      <c r="AI8" s="12" t="n">
        <v>97</v>
      </c>
      <c r="AJ8" s="12" t="n">
        <v>53</v>
      </c>
      <c r="AK8" s="12" t="n">
        <v>60</v>
      </c>
      <c r="AL8" s="12" t="n">
        <v>127</v>
      </c>
      <c r="AM8" s="12" t="n">
        <v>2</v>
      </c>
      <c r="AN8" s="12" t="n">
        <v>134</v>
      </c>
      <c r="AO8" s="12" t="n">
        <v>146</v>
      </c>
      <c r="AP8" s="12" t="n">
        <v>37</v>
      </c>
      <c r="AQ8" s="12" t="n">
        <v>123</v>
      </c>
      <c r="AR8" s="12" t="n">
        <v>9</v>
      </c>
      <c r="AS8" s="12" t="n">
        <v>11</v>
      </c>
      <c r="AT8" s="12" t="n">
        <v>2</v>
      </c>
      <c r="AU8" s="12" t="n">
        <v>2</v>
      </c>
      <c r="AV8" s="12" t="n">
        <v>5</v>
      </c>
      <c r="AW8" s="12" t="n">
        <v>3</v>
      </c>
      <c r="AX8" s="12" t="n">
        <v>3</v>
      </c>
    </row>
    <row r="9">
      <c r="B9" s="20" t="s">
        <v>253</v>
      </c>
      <c r="C9" s="19" t="n">
        <v>0.038801013035251</v>
      </c>
      <c r="D9" s="19" t="n">
        <v>0.0414662605551629</v>
      </c>
      <c r="E9" s="19" t="n">
        <v>0.0157859082664312</v>
      </c>
      <c r="F9" s="19" t="n">
        <v>0.0157064672944765</v>
      </c>
      <c r="G9" s="19" t="n">
        <v>0.0397562167075745</v>
      </c>
      <c r="H9" s="19" t="n">
        <v>0.0367081031990487</v>
      </c>
      <c r="I9" s="19" t="n">
        <v>0.0746533706012622</v>
      </c>
      <c r="J9" s="19"/>
      <c r="K9" s="19" t="n">
        <v>0.0429121020901324</v>
      </c>
      <c r="L9" s="19" t="n">
        <v>0.0347663119320389</v>
      </c>
      <c r="M9" s="19"/>
      <c r="N9" s="19" t="n">
        <v>0.0273124290581939</v>
      </c>
      <c r="O9" s="19" t="n">
        <v>0.0389486098936513</v>
      </c>
      <c r="P9" s="19" t="n">
        <v>0.0519029805633085</v>
      </c>
      <c r="Q9" s="19" t="n">
        <v>0.0271609978059055</v>
      </c>
      <c r="R9" s="19" t="n">
        <v>0.0385369574109821</v>
      </c>
      <c r="S9" s="19" t="n">
        <v>0.0251897315350293</v>
      </c>
      <c r="T9" s="19" t="n">
        <v>0.0547193885676377</v>
      </c>
      <c r="U9" s="19" t="n">
        <v>0.0240500194802469</v>
      </c>
      <c r="V9" s="19" t="n">
        <v>0.0304942042879453</v>
      </c>
      <c r="W9" s="19" t="n">
        <v>0.0764055242247704</v>
      </c>
      <c r="X9" s="19" t="n">
        <v>0.0341024992027754</v>
      </c>
      <c r="Y9" s="19" t="n">
        <v>0.0423917596702604</v>
      </c>
      <c r="Z9" s="19"/>
      <c r="AA9" s="19" t="n">
        <v>0.0383942660443906</v>
      </c>
      <c r="AB9" s="19" t="n">
        <v>0.0359211374679658</v>
      </c>
      <c r="AC9" s="19" t="n">
        <v>0.0217778254183846</v>
      </c>
      <c r="AD9" s="19" t="n">
        <v>0.056500462170321</v>
      </c>
      <c r="AE9" s="19"/>
      <c r="AF9" s="19" t="n">
        <v>0.0235371510460933</v>
      </c>
      <c r="AG9" s="19" t="n">
        <v>0.0613831608946201</v>
      </c>
      <c r="AH9" s="19" t="n">
        <v>0.0160883356868995</v>
      </c>
      <c r="AI9" s="19" t="n">
        <v>0.0304620028179741</v>
      </c>
      <c r="AJ9" s="19" t="n">
        <v>0.0360590180132421</v>
      </c>
      <c r="AK9" s="19" t="n">
        <v>0.0495829353169603</v>
      </c>
      <c r="AL9" s="19" t="n">
        <v>0.0166795172183723</v>
      </c>
      <c r="AM9" s="19" t="n">
        <v>0</v>
      </c>
      <c r="AN9" s="19" t="n">
        <v>0.00796643264264607</v>
      </c>
      <c r="AO9" s="19" t="n">
        <v>0.0298558564694513</v>
      </c>
      <c r="AP9" s="19" t="n">
        <v>0</v>
      </c>
      <c r="AQ9" s="19" t="n">
        <v>0</v>
      </c>
      <c r="AR9" s="19" t="n">
        <v>0.13459761269553</v>
      </c>
      <c r="AS9" s="19" t="n">
        <v>0</v>
      </c>
      <c r="AT9" s="19" t="n">
        <v>0.447221925936049</v>
      </c>
      <c r="AU9" s="19" t="n">
        <v>0</v>
      </c>
      <c r="AV9" s="19" t="n">
        <v>0.21984154809506</v>
      </c>
      <c r="AW9" s="19" t="n">
        <v>0</v>
      </c>
      <c r="AX9" s="19" t="n">
        <v>0</v>
      </c>
    </row>
    <row r="10">
      <c r="B10" s="20" t="s">
        <v>254</v>
      </c>
      <c r="C10" s="19" t="n">
        <v>0.111387738858589</v>
      </c>
      <c r="D10" s="19" t="n">
        <v>0.0802187381875594</v>
      </c>
      <c r="E10" s="19" t="n">
        <v>0.070009435255331</v>
      </c>
      <c r="F10" s="19" t="n">
        <v>0.050586136732251</v>
      </c>
      <c r="G10" s="19" t="n">
        <v>0.0869199765692115</v>
      </c>
      <c r="H10" s="19" t="n">
        <v>0.154279511856891</v>
      </c>
      <c r="I10" s="19" t="n">
        <v>0.205452362201031</v>
      </c>
      <c r="J10" s="19"/>
      <c r="K10" s="19" t="n">
        <v>0.119483343149238</v>
      </c>
      <c r="L10" s="19" t="n">
        <v>0.102416224798914</v>
      </c>
      <c r="M10" s="19"/>
      <c r="N10" s="19" t="n">
        <v>0.0671927412984806</v>
      </c>
      <c r="O10" s="19" t="n">
        <v>0.133166610381754</v>
      </c>
      <c r="P10" s="19" t="n">
        <v>0.129560441866686</v>
      </c>
      <c r="Q10" s="19" t="n">
        <v>0.100316863034312</v>
      </c>
      <c r="R10" s="19" t="n">
        <v>0.120417702425741</v>
      </c>
      <c r="S10" s="19" t="n">
        <v>0.107816037864936</v>
      </c>
      <c r="T10" s="19" t="n">
        <v>0.0891231212720568</v>
      </c>
      <c r="U10" s="19" t="n">
        <v>0.0619369083877575</v>
      </c>
      <c r="V10" s="19" t="n">
        <v>0.135035451222712</v>
      </c>
      <c r="W10" s="19" t="n">
        <v>0.149673078945312</v>
      </c>
      <c r="X10" s="19" t="n">
        <v>0.133173965462712</v>
      </c>
      <c r="Y10" s="19" t="n">
        <v>0.0813947755619243</v>
      </c>
      <c r="Z10" s="19"/>
      <c r="AA10" s="19" t="n">
        <v>0.0979159728985639</v>
      </c>
      <c r="AB10" s="19" t="n">
        <v>0.125456021204668</v>
      </c>
      <c r="AC10" s="19" t="n">
        <v>0.0827055891879584</v>
      </c>
      <c r="AD10" s="19" t="n">
        <v>0.140572961047531</v>
      </c>
      <c r="AE10" s="19"/>
      <c r="AF10" s="19" t="n">
        <v>0.0822421234709531</v>
      </c>
      <c r="AG10" s="19" t="n">
        <v>0.164068679055951</v>
      </c>
      <c r="AH10" s="19" t="n">
        <v>0.100399736884981</v>
      </c>
      <c r="AI10" s="19" t="n">
        <v>0.0628210235459651</v>
      </c>
      <c r="AJ10" s="19" t="n">
        <v>0.0804361487294667</v>
      </c>
      <c r="AK10" s="19" t="n">
        <v>0.065374302424068</v>
      </c>
      <c r="AL10" s="19" t="n">
        <v>0.0852584150790069</v>
      </c>
      <c r="AM10" s="19" t="n">
        <v>0</v>
      </c>
      <c r="AN10" s="19" t="n">
        <v>0.0214653508222795</v>
      </c>
      <c r="AO10" s="19" t="n">
        <v>0.069255087886688</v>
      </c>
      <c r="AP10" s="19" t="n">
        <v>0.0307756973776843</v>
      </c>
      <c r="AQ10" s="19" t="n">
        <v>0.0980638602162468</v>
      </c>
      <c r="AR10" s="19" t="n">
        <v>0.329529600972788</v>
      </c>
      <c r="AS10" s="19" t="n">
        <v>0</v>
      </c>
      <c r="AT10" s="19" t="n">
        <v>0</v>
      </c>
      <c r="AU10" s="19" t="n">
        <v>0</v>
      </c>
      <c r="AV10" s="19" t="n">
        <v>0</v>
      </c>
      <c r="AW10" s="19" t="n">
        <v>0</v>
      </c>
      <c r="AX10" s="19" t="n">
        <v>0</v>
      </c>
    </row>
    <row r="11">
      <c r="B11" s="20" t="s">
        <v>255</v>
      </c>
      <c r="C11" s="19" t="n">
        <v>0.316483248444718</v>
      </c>
      <c r="D11" s="19" t="n">
        <v>0.220185661402063</v>
      </c>
      <c r="E11" s="19" t="n">
        <v>0.258040307180266</v>
      </c>
      <c r="F11" s="19" t="n">
        <v>0.290553699562973</v>
      </c>
      <c r="G11" s="19" t="n">
        <v>0.349364225564946</v>
      </c>
      <c r="H11" s="19" t="n">
        <v>0.421435131126226</v>
      </c>
      <c r="I11" s="19" t="n">
        <v>0.350984313224259</v>
      </c>
      <c r="J11" s="19"/>
      <c r="K11" s="19" t="n">
        <v>0.313641342040027</v>
      </c>
      <c r="L11" s="19" t="n">
        <v>0.319637467558902</v>
      </c>
      <c r="M11" s="19"/>
      <c r="N11" s="19" t="n">
        <v>0.273868983233017</v>
      </c>
      <c r="O11" s="19" t="n">
        <v>0.373536034487004</v>
      </c>
      <c r="P11" s="19" t="n">
        <v>0.255746223455898</v>
      </c>
      <c r="Q11" s="19" t="n">
        <v>0.360513011749384</v>
      </c>
      <c r="R11" s="19" t="n">
        <v>0.287938660157261</v>
      </c>
      <c r="S11" s="19" t="n">
        <v>0.325295861623909</v>
      </c>
      <c r="T11" s="19" t="n">
        <v>0.352636140685047</v>
      </c>
      <c r="U11" s="19" t="n">
        <v>0.315756851262668</v>
      </c>
      <c r="V11" s="19" t="n">
        <v>0.305710499991867</v>
      </c>
      <c r="W11" s="19" t="n">
        <v>0.292253696542206</v>
      </c>
      <c r="X11" s="19" t="n">
        <v>0.402125520369124</v>
      </c>
      <c r="Y11" s="19" t="n">
        <v>0.219905109025034</v>
      </c>
      <c r="Z11" s="19"/>
      <c r="AA11" s="19" t="n">
        <v>0.252954173132948</v>
      </c>
      <c r="AB11" s="19" t="n">
        <v>0.323721203264284</v>
      </c>
      <c r="AC11" s="19" t="n">
        <v>0.377778742415658</v>
      </c>
      <c r="AD11" s="19" t="n">
        <v>0.327807724248091</v>
      </c>
      <c r="AE11" s="19"/>
      <c r="AF11" s="19" t="n">
        <v>0.232215597376507</v>
      </c>
      <c r="AG11" s="19" t="n">
        <v>0.374363625067439</v>
      </c>
      <c r="AH11" s="19" t="n">
        <v>0.323813011845988</v>
      </c>
      <c r="AI11" s="19" t="n">
        <v>0.16904722383075</v>
      </c>
      <c r="AJ11" s="19" t="n">
        <v>0.347409233198053</v>
      </c>
      <c r="AK11" s="19" t="n">
        <v>0.27391086011838</v>
      </c>
      <c r="AL11" s="19" t="n">
        <v>0.233102040251427</v>
      </c>
      <c r="AM11" s="19" t="n">
        <v>0</v>
      </c>
      <c r="AN11" s="19" t="n">
        <v>0.302863220033933</v>
      </c>
      <c r="AO11" s="19" t="n">
        <v>0.271553360511355</v>
      </c>
      <c r="AP11" s="19" t="n">
        <v>0.287503119761191</v>
      </c>
      <c r="AQ11" s="19" t="n">
        <v>0.38962928846456</v>
      </c>
      <c r="AR11" s="19" t="n">
        <v>0.206433323822485</v>
      </c>
      <c r="AS11" s="19" t="n">
        <v>0.108789265320331</v>
      </c>
      <c r="AT11" s="19" t="n">
        <v>0</v>
      </c>
      <c r="AU11" s="19" t="n">
        <v>0</v>
      </c>
      <c r="AV11" s="19" t="n">
        <v>0</v>
      </c>
      <c r="AW11" s="19" t="n">
        <v>0</v>
      </c>
      <c r="AX11" s="19" t="n">
        <v>0</v>
      </c>
    </row>
    <row r="12">
      <c r="B12" s="20" t="s">
        <v>256</v>
      </c>
      <c r="C12" s="19" t="n">
        <v>0.325584946531035</v>
      </c>
      <c r="D12" s="19" t="n">
        <v>0.41528935891499</v>
      </c>
      <c r="E12" s="19" t="n">
        <v>0.42815123933192</v>
      </c>
      <c r="F12" s="19" t="n">
        <v>0.354818672058776</v>
      </c>
      <c r="G12" s="19" t="n">
        <v>0.339765470646911</v>
      </c>
      <c r="H12" s="19" t="n">
        <v>0.226233842938046</v>
      </c>
      <c r="I12" s="19" t="n">
        <v>0.215016339836743</v>
      </c>
      <c r="J12" s="19"/>
      <c r="K12" s="19" t="n">
        <v>0.323545710709047</v>
      </c>
      <c r="L12" s="19" t="n">
        <v>0.327953032387588</v>
      </c>
      <c r="M12" s="19"/>
      <c r="N12" s="19" t="n">
        <v>0.36960715581044</v>
      </c>
      <c r="O12" s="19" t="n">
        <v>0.305849268459672</v>
      </c>
      <c r="P12" s="19" t="n">
        <v>0.363029223492663</v>
      </c>
      <c r="Q12" s="19" t="n">
        <v>0.336782438656616</v>
      </c>
      <c r="R12" s="19" t="n">
        <v>0.294312235111965</v>
      </c>
      <c r="S12" s="19" t="n">
        <v>0.33968434085154</v>
      </c>
      <c r="T12" s="19" t="n">
        <v>0.340551572778486</v>
      </c>
      <c r="U12" s="19" t="n">
        <v>0.302388270639349</v>
      </c>
      <c r="V12" s="19" t="n">
        <v>0.281660544164416</v>
      </c>
      <c r="W12" s="19" t="n">
        <v>0.318476209871847</v>
      </c>
      <c r="X12" s="19" t="n">
        <v>0.309703374341027</v>
      </c>
      <c r="Y12" s="19" t="n">
        <v>0.313739609593296</v>
      </c>
      <c r="Z12" s="19"/>
      <c r="AA12" s="19" t="n">
        <v>0.38348523471948</v>
      </c>
      <c r="AB12" s="19" t="n">
        <v>0.327449573874799</v>
      </c>
      <c r="AC12" s="19" t="n">
        <v>0.322624551079698</v>
      </c>
      <c r="AD12" s="19" t="n">
        <v>0.262691094410918</v>
      </c>
      <c r="AE12" s="19"/>
      <c r="AF12" s="19" t="n">
        <v>0.419056964583254</v>
      </c>
      <c r="AG12" s="19" t="n">
        <v>0.239601992935385</v>
      </c>
      <c r="AH12" s="19" t="n">
        <v>0.338604068365335</v>
      </c>
      <c r="AI12" s="19" t="n">
        <v>0.477603449162264</v>
      </c>
      <c r="AJ12" s="19" t="n">
        <v>0.325158895856644</v>
      </c>
      <c r="AK12" s="19" t="n">
        <v>0.299380372863401</v>
      </c>
      <c r="AL12" s="19" t="n">
        <v>0.383962792552562</v>
      </c>
      <c r="AM12" s="19" t="n">
        <v>1</v>
      </c>
      <c r="AN12" s="19" t="n">
        <v>0.395401903750627</v>
      </c>
      <c r="AO12" s="19" t="n">
        <v>0.392804588869728</v>
      </c>
      <c r="AP12" s="19" t="n">
        <v>0.4574226888913</v>
      </c>
      <c r="AQ12" s="19" t="n">
        <v>0.351262293756355</v>
      </c>
      <c r="AR12" s="19" t="n">
        <v>0.214509735126637</v>
      </c>
      <c r="AS12" s="19" t="n">
        <v>0.474331787143739</v>
      </c>
      <c r="AT12" s="19" t="n">
        <v>0.552778074063951</v>
      </c>
      <c r="AU12" s="19" t="n">
        <v>0.495619982425437</v>
      </c>
      <c r="AV12" s="19" t="n">
        <v>0.78015845190494</v>
      </c>
      <c r="AW12" s="19" t="n">
        <v>0.618526042532819</v>
      </c>
      <c r="AX12" s="19" t="n">
        <v>0.277914084528257</v>
      </c>
    </row>
    <row r="13">
      <c r="B13" s="20" t="s">
        <v>257</v>
      </c>
      <c r="C13" s="19" t="n">
        <v>0.171711258118136</v>
      </c>
      <c r="D13" s="19" t="n">
        <v>0.20947831155558</v>
      </c>
      <c r="E13" s="19" t="n">
        <v>0.221697025758635</v>
      </c>
      <c r="F13" s="19" t="n">
        <v>0.263076027096899</v>
      </c>
      <c r="G13" s="19" t="n">
        <v>0.156173059525048</v>
      </c>
      <c r="H13" s="19" t="n">
        <v>0.119631385016706</v>
      </c>
      <c r="I13" s="19" t="n">
        <v>0.0807387540550109</v>
      </c>
      <c r="J13" s="19"/>
      <c r="K13" s="19" t="n">
        <v>0.175844143556032</v>
      </c>
      <c r="L13" s="19" t="n">
        <v>0.167796301762204</v>
      </c>
      <c r="M13" s="19"/>
      <c r="N13" s="19" t="n">
        <v>0.247375768205698</v>
      </c>
      <c r="O13" s="19" t="n">
        <v>0.0877188163546909</v>
      </c>
      <c r="P13" s="19" t="n">
        <v>0.147226404898293</v>
      </c>
      <c r="Q13" s="19" t="n">
        <v>0.136818200271353</v>
      </c>
      <c r="R13" s="19" t="n">
        <v>0.231658042374309</v>
      </c>
      <c r="S13" s="19" t="n">
        <v>0.158485975482802</v>
      </c>
      <c r="T13" s="19" t="n">
        <v>0.150507616302755</v>
      </c>
      <c r="U13" s="19" t="n">
        <v>0.25812981015296</v>
      </c>
      <c r="V13" s="19" t="n">
        <v>0.206078585129124</v>
      </c>
      <c r="W13" s="19" t="n">
        <v>0.128339916310935</v>
      </c>
      <c r="X13" s="19" t="n">
        <v>0.098824512798291</v>
      </c>
      <c r="Y13" s="19" t="n">
        <v>0.301476420951398</v>
      </c>
      <c r="Z13" s="19"/>
      <c r="AA13" s="19" t="n">
        <v>0.208328509943897</v>
      </c>
      <c r="AB13" s="19" t="n">
        <v>0.154020179330962</v>
      </c>
      <c r="AC13" s="19" t="n">
        <v>0.160043906644437</v>
      </c>
      <c r="AD13" s="19" t="n">
        <v>0.154304432212568</v>
      </c>
      <c r="AE13" s="19"/>
      <c r="AF13" s="19" t="n">
        <v>0.235584308234642</v>
      </c>
      <c r="AG13" s="19" t="n">
        <v>0.104711291570925</v>
      </c>
      <c r="AH13" s="19" t="n">
        <v>0.19910097684263</v>
      </c>
      <c r="AI13" s="19" t="n">
        <v>0.260066300643047</v>
      </c>
      <c r="AJ13" s="19" t="n">
        <v>0.190311329030867</v>
      </c>
      <c r="AK13" s="19" t="n">
        <v>0.296868964210933</v>
      </c>
      <c r="AL13" s="19" t="n">
        <v>0.264782231042407</v>
      </c>
      <c r="AM13" s="19" t="n">
        <v>0</v>
      </c>
      <c r="AN13" s="19" t="n">
        <v>0.242857029846152</v>
      </c>
      <c r="AO13" s="19" t="n">
        <v>0.206453851324957</v>
      </c>
      <c r="AP13" s="19" t="n">
        <v>0.196888150119586</v>
      </c>
      <c r="AQ13" s="19" t="n">
        <v>0.119968928060945</v>
      </c>
      <c r="AR13" s="19" t="n">
        <v>0.11492972738256</v>
      </c>
      <c r="AS13" s="19" t="n">
        <v>0.329158230533333</v>
      </c>
      <c r="AT13" s="19" t="n">
        <v>0</v>
      </c>
      <c r="AU13" s="19" t="n">
        <v>0.504380017574563</v>
      </c>
      <c r="AV13" s="19" t="n">
        <v>0</v>
      </c>
      <c r="AW13" s="19" t="n">
        <v>0.381473957467181</v>
      </c>
      <c r="AX13" s="19" t="n">
        <v>0.722085915471743</v>
      </c>
    </row>
    <row r="14">
      <c r="B14" s="20" t="s">
        <v>77</v>
      </c>
      <c r="C14" s="21" t="n">
        <v>0.0360317950122712</v>
      </c>
      <c r="D14" s="21" t="n">
        <v>0.0333616693846456</v>
      </c>
      <c r="E14" s="21" t="n">
        <v>0.00631608420741666</v>
      </c>
      <c r="F14" s="21" t="n">
        <v>0.0252589972546239</v>
      </c>
      <c r="G14" s="21" t="n">
        <v>0.0280210509863085</v>
      </c>
      <c r="H14" s="21" t="n">
        <v>0.041712025863081</v>
      </c>
      <c r="I14" s="21" t="n">
        <v>0.0731548600816943</v>
      </c>
      <c r="J14" s="21"/>
      <c r="K14" s="21" t="n">
        <v>0.0245733584555234</v>
      </c>
      <c r="L14" s="21" t="n">
        <v>0.0474306615603523</v>
      </c>
      <c r="M14" s="21"/>
      <c r="N14" s="21" t="n">
        <v>0.0146429223941704</v>
      </c>
      <c r="O14" s="21" t="n">
        <v>0.0607806604232269</v>
      </c>
      <c r="P14" s="21" t="n">
        <v>0.0525347257231511</v>
      </c>
      <c r="Q14" s="21" t="n">
        <v>0.0384084884824292</v>
      </c>
      <c r="R14" s="21" t="n">
        <v>0.0271364025197419</v>
      </c>
      <c r="S14" s="21" t="n">
        <v>0.043528052641784</v>
      </c>
      <c r="T14" s="21" t="n">
        <v>0.0124621603940171</v>
      </c>
      <c r="U14" s="21" t="n">
        <v>0.0377381400770185</v>
      </c>
      <c r="V14" s="21" t="n">
        <v>0.0410207152039354</v>
      </c>
      <c r="W14" s="21" t="n">
        <v>0.0348515741049288</v>
      </c>
      <c r="X14" s="21" t="n">
        <v>0.0220701278260705</v>
      </c>
      <c r="Y14" s="21" t="n">
        <v>0.0410923251980859</v>
      </c>
      <c r="Z14" s="21"/>
      <c r="AA14" s="21" t="n">
        <v>0.0189218432607208</v>
      </c>
      <c r="AB14" s="21" t="n">
        <v>0.0334318848573215</v>
      </c>
      <c r="AC14" s="21" t="n">
        <v>0.0350693852538646</v>
      </c>
      <c r="AD14" s="21" t="n">
        <v>0.0581233259105711</v>
      </c>
      <c r="AE14" s="21"/>
      <c r="AF14" s="21" t="n">
        <v>0.00736385528855</v>
      </c>
      <c r="AG14" s="21" t="n">
        <v>0.0558712504756798</v>
      </c>
      <c r="AH14" s="21" t="n">
        <v>0.0219938703741671</v>
      </c>
      <c r="AI14" s="21" t="n">
        <v>0</v>
      </c>
      <c r="AJ14" s="21" t="n">
        <v>0.0206253751717274</v>
      </c>
      <c r="AK14" s="21" t="n">
        <v>0.014882565066258</v>
      </c>
      <c r="AL14" s="21" t="n">
        <v>0.0162150038562241</v>
      </c>
      <c r="AM14" s="21" t="n">
        <v>0</v>
      </c>
      <c r="AN14" s="21" t="n">
        <v>0.0294460629043624</v>
      </c>
      <c r="AO14" s="21" t="n">
        <v>0.0300772549378208</v>
      </c>
      <c r="AP14" s="21" t="n">
        <v>0.0274103438502384</v>
      </c>
      <c r="AQ14" s="21" t="n">
        <v>0.0410756295018925</v>
      </c>
      <c r="AR14" s="21" t="n">
        <v>0</v>
      </c>
      <c r="AS14" s="21" t="n">
        <v>0.0877207170025964</v>
      </c>
      <c r="AT14" s="21" t="n">
        <v>0</v>
      </c>
      <c r="AU14" s="21" t="n">
        <v>0</v>
      </c>
      <c r="AV14" s="21" t="n">
        <v>0</v>
      </c>
      <c r="AW14" s="21" t="n">
        <v>0</v>
      </c>
      <c r="AX14" s="21" t="n">
        <v>0</v>
      </c>
    </row>
    <row r="15">
      <c r="B15" s="18" t="s">
        <v>259</v>
      </c>
    </row>
    <row r="16">
      <c r="B16" t="s">
        <v>80</v>
      </c>
    </row>
    <row r="17">
      <c r="B17" t="s">
        <v>81</v>
      </c>
    </row>
    <row r="19">
      <c r="B19" s="9" t="str">
        <f>=HYPERLINK("#'Contents'!A1", "Return to Contents")</f>
      </c>
    </row>
  </sheetData>
  <mergeCells count="6">
    <mergeCell ref="D5:I5"/>
    <mergeCell ref="K5:L5"/>
    <mergeCell ref="N5:Y5"/>
    <mergeCell ref="AA5:AD5"/>
    <mergeCell ref="AF5:AX5"/>
    <mergeCell ref="D2:AU2"/>
  </mergeCells>
  <pageMargins left="0.7" right="0.7" top="0.75" bottom="0.75" header="0.3" footer="0.3"/>
  <pageSetup paperSize="9" orientation="portrait" horizontalDpi="300" verticalDpi="300" r:id="rId2"/>
  <drawing r:id="rId1"/>
</worksheet>
</file>

<file path=xl/worksheets/sheet6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10.71" hidden="0" customWidth="1"/>
    <col min="8" max="8" width="10.71" hidden="0" customWidth="1"/>
    <col min="9" max="9" width="10.71" hidden="0" customWidth="1"/>
    <col min="10" max="10" width="2.2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10.71" hidden="0" customWidth="1"/>
    <col min="19" max="19" width="10.71" hidden="0" customWidth="1"/>
    <col min="20" max="20" width="10.71" hidden="0" customWidth="1"/>
    <col min="21" max="21" width="10.71" hidden="0" customWidth="1"/>
    <col min="22" max="22" width="10.71" hidden="0" customWidth="1"/>
    <col min="23" max="23" width="10.71" hidden="0" customWidth="1"/>
    <col min="24" max="24" width="10.71" hidden="0" customWidth="1"/>
    <col min="25" max="25" width="10.71" hidden="0" customWidth="1"/>
    <col min="26" max="26" width="2.2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10.71" hidden="0" customWidth="1"/>
    <col min="34" max="34" width="10.71" hidden="0" customWidth="1"/>
    <col min="35" max="35" width="10.7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10.71" hidden="0" customWidth="1"/>
    <col min="44" max="44" width="10.71" hidden="0" customWidth="1"/>
    <col min="45" max="45" width="10.71" hidden="0" customWidth="1"/>
    <col min="46" max="46" width="10.71" hidden="0" customWidth="1"/>
    <col min="47" max="47" width="10.71" hidden="0" customWidth="1"/>
    <col min="48" max="48" width="10.71" hidden="0" customWidth="1"/>
    <col min="49" max="49" width="10.71" hidden="0" customWidth="1"/>
    <col min="50" max="50" width="10.71" hidden="0" customWidth="1"/>
    <col min="51" max="51" width="2.21" hidden="0" customWidth="1"/>
  </cols>
  <sheetData>
    <row r="2" ht="40" customHeight="1">
      <c r="D2" s="16" t="s">
        <v>264</v>
      </c>
    </row>
    <row r="5" ht="30" customHeight="1">
      <c r="B5" s="17"/>
      <c r="C5" s="17"/>
      <c r="D5" s="17" t="s">
        <v>62</v>
      </c>
      <c r="E5" s="17"/>
      <c r="F5" s="17"/>
      <c r="G5" s="17"/>
      <c r="H5" s="17"/>
      <c r="I5" s="17"/>
      <c r="J5" s="17"/>
      <c r="K5" s="17" t="s">
        <v>63</v>
      </c>
      <c r="L5" s="17"/>
      <c r="M5" s="17"/>
      <c r="N5" s="17" t="s">
        <v>64</v>
      </c>
      <c r="O5" s="17"/>
      <c r="P5" s="17"/>
      <c r="Q5" s="17"/>
      <c r="R5" s="17"/>
      <c r="S5" s="17"/>
      <c r="T5" s="17"/>
      <c r="U5" s="17"/>
      <c r="V5" s="17"/>
      <c r="W5" s="17"/>
      <c r="X5" s="17"/>
      <c r="Y5" s="17"/>
      <c r="Z5" s="17"/>
      <c r="AA5" s="17" t="s">
        <v>65</v>
      </c>
      <c r="AB5" s="17"/>
      <c r="AC5" s="17"/>
      <c r="AD5" s="17"/>
      <c r="AE5" s="17"/>
      <c r="AF5" s="17" t="s">
        <v>66</v>
      </c>
      <c r="AG5" s="17"/>
      <c r="AH5" s="17"/>
      <c r="AI5" s="17"/>
      <c r="AJ5" s="17"/>
      <c r="AK5" s="17"/>
      <c r="AL5" s="17"/>
      <c r="AM5" s="17"/>
      <c r="AN5" s="17"/>
      <c r="AO5" s="17"/>
      <c r="AP5" s="17"/>
      <c r="AQ5" s="17"/>
      <c r="AR5" s="17"/>
      <c r="AS5" s="17"/>
      <c r="AT5" s="17"/>
      <c r="AU5" s="17"/>
      <c r="AV5" s="17"/>
      <c r="AW5" s="17"/>
      <c r="AX5" s="17"/>
    </row>
    <row r="6">
      <c r="B6" t="s">
        <v>15</v>
      </c>
      <c r="C6" s="10" t="s">
        <v>16</v>
      </c>
      <c r="D6" s="13" t="s">
        <v>17</v>
      </c>
      <c r="E6" s="13" t="s">
        <v>18</v>
      </c>
      <c r="F6" s="13" t="s">
        <v>19</v>
      </c>
      <c r="G6" s="13" t="s">
        <v>20</v>
      </c>
      <c r="H6" s="13" t="s">
        <v>21</v>
      </c>
      <c r="I6" s="13" t="s">
        <v>22</v>
      </c>
      <c r="K6" s="13" t="s">
        <v>25</v>
      </c>
      <c r="L6" s="13" t="s">
        <v>26</v>
      </c>
      <c r="N6" s="13" t="s">
        <v>27</v>
      </c>
      <c r="O6" s="13" t="s">
        <v>28</v>
      </c>
      <c r="P6" s="13" t="s">
        <v>29</v>
      </c>
      <c r="Q6" s="13" t="s">
        <v>30</v>
      </c>
      <c r="R6" s="13" t="s">
        <v>31</v>
      </c>
      <c r="S6" s="13" t="s">
        <v>32</v>
      </c>
      <c r="T6" s="13" t="s">
        <v>33</v>
      </c>
      <c r="U6" s="13" t="s">
        <v>34</v>
      </c>
      <c r="V6" s="13" t="s">
        <v>35</v>
      </c>
      <c r="W6" s="13" t="s">
        <v>36</v>
      </c>
      <c r="X6" s="13" t="s">
        <v>37</v>
      </c>
      <c r="Y6" s="13" t="s">
        <v>38</v>
      </c>
      <c r="AA6" s="13" t="s">
        <v>39</v>
      </c>
      <c r="AB6" s="13" t="s">
        <v>40</v>
      </c>
      <c r="AC6" s="13" t="s">
        <v>41</v>
      </c>
      <c r="AD6" s="13" t="s">
        <v>42</v>
      </c>
      <c r="AF6" s="13" t="s">
        <v>43</v>
      </c>
      <c r="AG6" s="13" t="s">
        <v>44</v>
      </c>
      <c r="AH6" s="13" t="s">
        <v>45</v>
      </c>
      <c r="AI6" s="13" t="s">
        <v>46</v>
      </c>
      <c r="AJ6" s="13" t="s">
        <v>47</v>
      </c>
      <c r="AK6" s="13" t="s">
        <v>48</v>
      </c>
      <c r="AL6" s="13" t="s">
        <v>49</v>
      </c>
      <c r="AM6" s="13" t="s">
        <v>50</v>
      </c>
      <c r="AN6" s="13" t="s">
        <v>51</v>
      </c>
      <c r="AO6" s="13" t="s">
        <v>52</v>
      </c>
      <c r="AP6" s="13" t="s">
        <v>53</v>
      </c>
      <c r="AQ6" s="13" t="s">
        <v>54</v>
      </c>
      <c r="AR6" s="13" t="s">
        <v>55</v>
      </c>
      <c r="AS6" s="13" t="s">
        <v>56</v>
      </c>
      <c r="AT6" s="13" t="s">
        <v>57</v>
      </c>
      <c r="AU6" s="13" t="s">
        <v>58</v>
      </c>
      <c r="AV6" s="13" t="s">
        <v>59</v>
      </c>
      <c r="AW6" s="13" t="s">
        <v>60</v>
      </c>
      <c r="AX6" s="13" t="s">
        <v>61</v>
      </c>
    </row>
    <row r="7" ht="30" customHeight="1">
      <c r="B7" s="11" t="s">
        <v>23</v>
      </c>
      <c r="C7" s="11" t="n">
        <v>1341</v>
      </c>
      <c r="D7" s="11" t="n">
        <v>166</v>
      </c>
      <c r="E7" s="11" t="n">
        <v>253</v>
      </c>
      <c r="F7" s="11" t="n">
        <v>218</v>
      </c>
      <c r="G7" s="11" t="n">
        <v>232</v>
      </c>
      <c r="H7" s="11" t="n">
        <v>189</v>
      </c>
      <c r="I7" s="11" t="n">
        <v>283</v>
      </c>
      <c r="J7" s="11"/>
      <c r="K7" s="11" t="n">
        <v>741</v>
      </c>
      <c r="L7" s="11" t="n">
        <v>599</v>
      </c>
      <c r="M7" s="11"/>
      <c r="N7" s="11" t="n">
        <v>209</v>
      </c>
      <c r="O7" s="11" t="n">
        <v>177</v>
      </c>
      <c r="P7" s="11" t="n">
        <v>106</v>
      </c>
      <c r="Q7" s="11" t="n">
        <v>129</v>
      </c>
      <c r="R7" s="11" t="n">
        <v>113</v>
      </c>
      <c r="S7" s="11" t="n">
        <v>113</v>
      </c>
      <c r="T7" s="11" t="n">
        <v>109</v>
      </c>
      <c r="U7" s="11" t="n">
        <v>60</v>
      </c>
      <c r="V7" s="11" t="n">
        <v>132</v>
      </c>
      <c r="W7" s="11" t="n">
        <v>101</v>
      </c>
      <c r="X7" s="11" t="n">
        <v>63</v>
      </c>
      <c r="Y7" s="11" t="n">
        <v>29</v>
      </c>
      <c r="Z7" s="11"/>
      <c r="AA7" s="11" t="n">
        <v>432</v>
      </c>
      <c r="AB7" s="11" t="n">
        <v>355</v>
      </c>
      <c r="AC7" s="11" t="n">
        <v>263</v>
      </c>
      <c r="AD7" s="11" t="n">
        <v>286</v>
      </c>
      <c r="AE7" s="11"/>
      <c r="AF7" s="11" t="n">
        <v>109</v>
      </c>
      <c r="AG7" s="11" t="n">
        <v>536</v>
      </c>
      <c r="AH7" s="11" t="n">
        <v>88</v>
      </c>
      <c r="AI7" s="11" t="n">
        <v>91</v>
      </c>
      <c r="AJ7" s="11" t="n">
        <v>36</v>
      </c>
      <c r="AK7" s="11" t="n">
        <v>51</v>
      </c>
      <c r="AL7" s="11" t="n">
        <v>89</v>
      </c>
      <c r="AM7" s="11" t="n">
        <v>0</v>
      </c>
      <c r="AN7" s="11" t="n">
        <v>105</v>
      </c>
      <c r="AO7" s="11" t="n">
        <v>89</v>
      </c>
      <c r="AP7" s="11" t="n">
        <v>30</v>
      </c>
      <c r="AQ7" s="11" t="n">
        <v>90</v>
      </c>
      <c r="AR7" s="11" t="n">
        <v>6</v>
      </c>
      <c r="AS7" s="11" t="n">
        <v>6</v>
      </c>
      <c r="AT7" s="11" t="n">
        <v>2</v>
      </c>
      <c r="AU7" s="11" t="n">
        <v>1</v>
      </c>
      <c r="AV7" s="11" t="n">
        <v>5</v>
      </c>
      <c r="AW7" s="11" t="n">
        <v>3</v>
      </c>
      <c r="AX7" s="11" t="n">
        <v>4</v>
      </c>
    </row>
    <row r="8" ht="30" customHeight="1">
      <c r="B8" s="12" t="s">
        <v>24</v>
      </c>
      <c r="C8" s="12" t="n">
        <v>1338</v>
      </c>
      <c r="D8" s="12" t="n">
        <v>168</v>
      </c>
      <c r="E8" s="12" t="n">
        <v>255</v>
      </c>
      <c r="F8" s="12" t="n">
        <v>217</v>
      </c>
      <c r="G8" s="12" t="n">
        <v>233</v>
      </c>
      <c r="H8" s="12" t="n">
        <v>184</v>
      </c>
      <c r="I8" s="12" t="n">
        <v>281</v>
      </c>
      <c r="J8" s="12"/>
      <c r="K8" s="12" t="n">
        <v>736</v>
      </c>
      <c r="L8" s="12" t="n">
        <v>601</v>
      </c>
      <c r="M8" s="12"/>
      <c r="N8" s="12" t="n">
        <v>211</v>
      </c>
      <c r="O8" s="12" t="n">
        <v>170</v>
      </c>
      <c r="P8" s="12" t="n">
        <v>102</v>
      </c>
      <c r="Q8" s="12" t="n">
        <v>127</v>
      </c>
      <c r="R8" s="12" t="n">
        <v>102</v>
      </c>
      <c r="S8" s="12" t="n">
        <v>112</v>
      </c>
      <c r="T8" s="12" t="n">
        <v>108</v>
      </c>
      <c r="U8" s="12" t="n">
        <v>57</v>
      </c>
      <c r="V8" s="12" t="n">
        <v>141</v>
      </c>
      <c r="W8" s="12" t="n">
        <v>107</v>
      </c>
      <c r="X8" s="12" t="n">
        <v>66</v>
      </c>
      <c r="Y8" s="12" t="n">
        <v>35</v>
      </c>
      <c r="Z8" s="12"/>
      <c r="AA8" s="12" t="n">
        <v>416</v>
      </c>
      <c r="AB8" s="12" t="n">
        <v>343</v>
      </c>
      <c r="AC8" s="12" t="n">
        <v>289</v>
      </c>
      <c r="AD8" s="12" t="n">
        <v>284</v>
      </c>
      <c r="AE8" s="12"/>
      <c r="AF8" s="12" t="n">
        <v>110</v>
      </c>
      <c r="AG8" s="12" t="n">
        <v>531</v>
      </c>
      <c r="AH8" s="12" t="n">
        <v>88</v>
      </c>
      <c r="AI8" s="12" t="n">
        <v>91</v>
      </c>
      <c r="AJ8" s="12" t="n">
        <v>36</v>
      </c>
      <c r="AK8" s="12" t="n">
        <v>50</v>
      </c>
      <c r="AL8" s="12" t="n">
        <v>89</v>
      </c>
      <c r="AM8" s="12" t="n">
        <v>0</v>
      </c>
      <c r="AN8" s="12" t="n">
        <v>105</v>
      </c>
      <c r="AO8" s="12" t="n">
        <v>89</v>
      </c>
      <c r="AP8" s="12" t="n">
        <v>30</v>
      </c>
      <c r="AQ8" s="12" t="n">
        <v>91</v>
      </c>
      <c r="AR8" s="12" t="n">
        <v>6</v>
      </c>
      <c r="AS8" s="12" t="n">
        <v>7</v>
      </c>
      <c r="AT8" s="12" t="n">
        <v>2</v>
      </c>
      <c r="AU8" s="12" t="n">
        <v>1</v>
      </c>
      <c r="AV8" s="12" t="n">
        <v>5</v>
      </c>
      <c r="AW8" s="12" t="n">
        <v>3</v>
      </c>
      <c r="AX8" s="12" t="n">
        <v>3</v>
      </c>
    </row>
    <row r="9">
      <c r="B9" s="20" t="s">
        <v>253</v>
      </c>
      <c r="C9" s="19" t="n">
        <v>0.0288753660725663</v>
      </c>
      <c r="D9" s="19" t="n">
        <v>0.0243107604981694</v>
      </c>
      <c r="E9" s="19" t="n">
        <v>0.00822009091676977</v>
      </c>
      <c r="F9" s="19" t="n">
        <v>0.0212068114729447</v>
      </c>
      <c r="G9" s="19" t="n">
        <v>0.0299401183476918</v>
      </c>
      <c r="H9" s="19" t="n">
        <v>0.0267329663104327</v>
      </c>
      <c r="I9" s="19" t="n">
        <v>0.0567890384161674</v>
      </c>
      <c r="J9" s="19"/>
      <c r="K9" s="19" t="n">
        <v>0.0331792297090062</v>
      </c>
      <c r="L9" s="19" t="n">
        <v>0.02365682649777</v>
      </c>
      <c r="M9" s="19"/>
      <c r="N9" s="19" t="n">
        <v>0.0144898052847861</v>
      </c>
      <c r="O9" s="19" t="n">
        <v>0.0173970781066116</v>
      </c>
      <c r="P9" s="19" t="n">
        <v>0.00895866808329349</v>
      </c>
      <c r="Q9" s="19" t="n">
        <v>0.0252775303625871</v>
      </c>
      <c r="R9" s="19" t="n">
        <v>0.0425979776665517</v>
      </c>
      <c r="S9" s="19" t="n">
        <v>0.055555163638066</v>
      </c>
      <c r="T9" s="19" t="n">
        <v>0.0356487696229949</v>
      </c>
      <c r="U9" s="19" t="n">
        <v>0.0516476658005074</v>
      </c>
      <c r="V9" s="19" t="n">
        <v>0.0140761498921074</v>
      </c>
      <c r="W9" s="19" t="n">
        <v>0.0407160603985561</v>
      </c>
      <c r="X9" s="19" t="n">
        <v>0.0166244422674822</v>
      </c>
      <c r="Y9" s="19" t="n">
        <v>0.105307384542055</v>
      </c>
      <c r="Z9" s="19"/>
      <c r="AA9" s="19" t="n">
        <v>0.0191712988017691</v>
      </c>
      <c r="AB9" s="19" t="n">
        <v>0.0277958985912619</v>
      </c>
      <c r="AC9" s="19" t="n">
        <v>0.0227791539078598</v>
      </c>
      <c r="AD9" s="19" t="n">
        <v>0.0478638073367287</v>
      </c>
      <c r="AE9" s="19"/>
      <c r="AF9" s="19" t="n">
        <v>0.0201352769325222</v>
      </c>
      <c r="AG9" s="19" t="n">
        <v>0.0405880290059403</v>
      </c>
      <c r="AH9" s="19" t="n">
        <v>0.034813296231889</v>
      </c>
      <c r="AI9" s="19" t="n">
        <v>0</v>
      </c>
      <c r="AJ9" s="19" t="n">
        <v>0</v>
      </c>
      <c r="AK9" s="19" t="n">
        <v>0.0247728258918982</v>
      </c>
      <c r="AL9" s="19" t="n">
        <v>0.0236148927102621</v>
      </c>
      <c r="AM9" s="19" t="n">
        <v>0</v>
      </c>
      <c r="AN9" s="19" t="n">
        <v>0.0290056801226156</v>
      </c>
      <c r="AO9" s="19" t="n">
        <v>0.0345221470740765</v>
      </c>
      <c r="AP9" s="19" t="n">
        <v>0</v>
      </c>
      <c r="AQ9" s="19" t="n">
        <v>0.0120481273036489</v>
      </c>
      <c r="AR9" s="19" t="n">
        <v>0.201478060823993</v>
      </c>
      <c r="AS9" s="19" t="n">
        <v>0</v>
      </c>
      <c r="AT9" s="19" t="n">
        <v>0</v>
      </c>
      <c r="AU9" s="19" t="n">
        <v>0</v>
      </c>
      <c r="AV9" s="19" t="n">
        <v>0</v>
      </c>
      <c r="AW9" s="19" t="n">
        <v>0</v>
      </c>
      <c r="AX9" s="19" t="n">
        <v>0</v>
      </c>
    </row>
    <row r="10">
      <c r="B10" s="20" t="s">
        <v>254</v>
      </c>
      <c r="C10" s="19" t="n">
        <v>0.10858008571119</v>
      </c>
      <c r="D10" s="19" t="n">
        <v>0.125838494227159</v>
      </c>
      <c r="E10" s="19" t="n">
        <v>0.0807551312156129</v>
      </c>
      <c r="F10" s="19" t="n">
        <v>0.0667741232401246</v>
      </c>
      <c r="G10" s="19" t="n">
        <v>0.0974227661196038</v>
      </c>
      <c r="H10" s="19" t="n">
        <v>0.10430008748346</v>
      </c>
      <c r="I10" s="19" t="n">
        <v>0.167852889345372</v>
      </c>
      <c r="J10" s="19"/>
      <c r="K10" s="19" t="n">
        <v>0.110156847315987</v>
      </c>
      <c r="L10" s="19" t="n">
        <v>0.106831276375037</v>
      </c>
      <c r="M10" s="19"/>
      <c r="N10" s="19" t="n">
        <v>0.0714874937865925</v>
      </c>
      <c r="O10" s="19" t="n">
        <v>0.155174319421711</v>
      </c>
      <c r="P10" s="19" t="n">
        <v>0.0652283791557043</v>
      </c>
      <c r="Q10" s="19" t="n">
        <v>0.130509281470399</v>
      </c>
      <c r="R10" s="19" t="n">
        <v>0.0957506314999569</v>
      </c>
      <c r="S10" s="19" t="n">
        <v>0.0970823610192511</v>
      </c>
      <c r="T10" s="19" t="n">
        <v>0.0830621069191247</v>
      </c>
      <c r="U10" s="19" t="n">
        <v>0.134798719343065</v>
      </c>
      <c r="V10" s="19" t="n">
        <v>0.143339482861264</v>
      </c>
      <c r="W10" s="19" t="n">
        <v>0.147479249350442</v>
      </c>
      <c r="X10" s="19" t="n">
        <v>0.0939525663183543</v>
      </c>
      <c r="Y10" s="19" t="n">
        <v>0.0324897250596867</v>
      </c>
      <c r="Z10" s="19"/>
      <c r="AA10" s="19" t="n">
        <v>0.0750053687488663</v>
      </c>
      <c r="AB10" s="19" t="n">
        <v>0.132076005641269</v>
      </c>
      <c r="AC10" s="19" t="n">
        <v>0.0852996147502412</v>
      </c>
      <c r="AD10" s="19" t="n">
        <v>0.154899052227497</v>
      </c>
      <c r="AE10" s="19"/>
      <c r="AF10" s="19" t="n">
        <v>0.114522581658742</v>
      </c>
      <c r="AG10" s="19" t="n">
        <v>0.146540808705296</v>
      </c>
      <c r="AH10" s="19" t="n">
        <v>0.073420512683574</v>
      </c>
      <c r="AI10" s="19" t="n">
        <v>0.0876599639161102</v>
      </c>
      <c r="AJ10" s="19" t="n">
        <v>0.0927425967458928</v>
      </c>
      <c r="AK10" s="19" t="n">
        <v>0.113544154355382</v>
      </c>
      <c r="AL10" s="19" t="n">
        <v>0.0648922737316585</v>
      </c>
      <c r="AM10" s="19" t="n">
        <v>0</v>
      </c>
      <c r="AN10" s="19" t="n">
        <v>0.0556086849466646</v>
      </c>
      <c r="AO10" s="19" t="n">
        <v>0.098120968742764</v>
      </c>
      <c r="AP10" s="19" t="n">
        <v>0.137579473082846</v>
      </c>
      <c r="AQ10" s="19" t="n">
        <v>0.0539119070778145</v>
      </c>
      <c r="AR10" s="19" t="n">
        <v>0.166122389390612</v>
      </c>
      <c r="AS10" s="19" t="n">
        <v>0</v>
      </c>
      <c r="AT10" s="19" t="n">
        <v>0</v>
      </c>
      <c r="AU10" s="19" t="n">
        <v>0</v>
      </c>
      <c r="AV10" s="19" t="n">
        <v>0</v>
      </c>
      <c r="AW10" s="19" t="n">
        <v>0.294727388085214</v>
      </c>
      <c r="AX10" s="19" t="n">
        <v>0</v>
      </c>
    </row>
    <row r="11">
      <c r="B11" s="20" t="s">
        <v>255</v>
      </c>
      <c r="C11" s="19" t="n">
        <v>0.415937865241383</v>
      </c>
      <c r="D11" s="19" t="n">
        <v>0.344695536122434</v>
      </c>
      <c r="E11" s="19" t="n">
        <v>0.315333825899563</v>
      </c>
      <c r="F11" s="19" t="n">
        <v>0.440641988734929</v>
      </c>
      <c r="G11" s="19" t="n">
        <v>0.454361502742625</v>
      </c>
      <c r="H11" s="19" t="n">
        <v>0.520861534408298</v>
      </c>
      <c r="I11" s="19" t="n">
        <v>0.430392222491701</v>
      </c>
      <c r="J11" s="19"/>
      <c r="K11" s="19" t="n">
        <v>0.403334304704599</v>
      </c>
      <c r="L11" s="19" t="n">
        <v>0.432052706634011</v>
      </c>
      <c r="M11" s="19"/>
      <c r="N11" s="19" t="n">
        <v>0.342664552039908</v>
      </c>
      <c r="O11" s="19" t="n">
        <v>0.43315800327765</v>
      </c>
      <c r="P11" s="19" t="n">
        <v>0.519161569927585</v>
      </c>
      <c r="Q11" s="19" t="n">
        <v>0.445417043273509</v>
      </c>
      <c r="R11" s="19" t="n">
        <v>0.400615912456508</v>
      </c>
      <c r="S11" s="19" t="n">
        <v>0.352276099119321</v>
      </c>
      <c r="T11" s="19" t="n">
        <v>0.425634616273583</v>
      </c>
      <c r="U11" s="19" t="n">
        <v>0.446523702787361</v>
      </c>
      <c r="V11" s="19" t="n">
        <v>0.420950791813608</v>
      </c>
      <c r="W11" s="19" t="n">
        <v>0.392304919733391</v>
      </c>
      <c r="X11" s="19" t="n">
        <v>0.523131334408509</v>
      </c>
      <c r="Y11" s="19" t="n">
        <v>0.382257554412049</v>
      </c>
      <c r="Z11" s="19"/>
      <c r="AA11" s="19" t="n">
        <v>0.370742810271253</v>
      </c>
      <c r="AB11" s="19" t="n">
        <v>0.459007876354844</v>
      </c>
      <c r="AC11" s="19" t="n">
        <v>0.409091579156379</v>
      </c>
      <c r="AD11" s="19" t="n">
        <v>0.433607159584785</v>
      </c>
      <c r="AE11" s="19"/>
      <c r="AF11" s="19" t="n">
        <v>0.360417933928707</v>
      </c>
      <c r="AG11" s="19" t="n">
        <v>0.494972062517916</v>
      </c>
      <c r="AH11" s="19" t="n">
        <v>0.459156071060542</v>
      </c>
      <c r="AI11" s="19" t="n">
        <v>0.188391682537619</v>
      </c>
      <c r="AJ11" s="19" t="n">
        <v>0.503279723478071</v>
      </c>
      <c r="AK11" s="19" t="n">
        <v>0.33454194952105</v>
      </c>
      <c r="AL11" s="19" t="n">
        <v>0.33783457517993</v>
      </c>
      <c r="AM11" s="19" t="n">
        <v>0</v>
      </c>
      <c r="AN11" s="19" t="n">
        <v>0.372286952894861</v>
      </c>
      <c r="AO11" s="19" t="n">
        <v>0.3453026394283</v>
      </c>
      <c r="AP11" s="19" t="n">
        <v>0.297716120081027</v>
      </c>
      <c r="AQ11" s="19" t="n">
        <v>0.48876609739398</v>
      </c>
      <c r="AR11" s="19" t="n">
        <v>0.477424078703938</v>
      </c>
      <c r="AS11" s="19" t="n">
        <v>0.346053092106912</v>
      </c>
      <c r="AT11" s="19" t="n">
        <v>0</v>
      </c>
      <c r="AU11" s="19" t="n">
        <v>1</v>
      </c>
      <c r="AV11" s="19" t="n">
        <v>0</v>
      </c>
      <c r="AW11" s="19" t="n">
        <v>0</v>
      </c>
      <c r="AX11" s="19" t="n">
        <v>0.537158236211435</v>
      </c>
    </row>
    <row r="12">
      <c r="B12" s="20" t="s">
        <v>256</v>
      </c>
      <c r="C12" s="19" t="n">
        <v>0.259263244817539</v>
      </c>
      <c r="D12" s="19" t="n">
        <v>0.262790316150467</v>
      </c>
      <c r="E12" s="19" t="n">
        <v>0.373057115940712</v>
      </c>
      <c r="F12" s="19" t="n">
        <v>0.246893273525953</v>
      </c>
      <c r="G12" s="19" t="n">
        <v>0.303951512384889</v>
      </c>
      <c r="H12" s="19" t="n">
        <v>0.15839889098638</v>
      </c>
      <c r="I12" s="19" t="n">
        <v>0.192335720837114</v>
      </c>
      <c r="J12" s="19"/>
      <c r="K12" s="19" t="n">
        <v>0.272509819487796</v>
      </c>
      <c r="L12" s="19" t="n">
        <v>0.243484940909556</v>
      </c>
      <c r="M12" s="19"/>
      <c r="N12" s="19" t="n">
        <v>0.263466712346772</v>
      </c>
      <c r="O12" s="19" t="n">
        <v>0.229507108392705</v>
      </c>
      <c r="P12" s="19" t="n">
        <v>0.301222923298556</v>
      </c>
      <c r="Q12" s="19" t="n">
        <v>0.262506528873321</v>
      </c>
      <c r="R12" s="19" t="n">
        <v>0.284624710781795</v>
      </c>
      <c r="S12" s="19" t="n">
        <v>0.247813228936465</v>
      </c>
      <c r="T12" s="19" t="n">
        <v>0.265606447120351</v>
      </c>
      <c r="U12" s="19" t="n">
        <v>0.200222674922211</v>
      </c>
      <c r="V12" s="19" t="n">
        <v>0.229492134463365</v>
      </c>
      <c r="W12" s="19" t="n">
        <v>0.288409399031438</v>
      </c>
      <c r="X12" s="19" t="n">
        <v>0.207178844057718</v>
      </c>
      <c r="Y12" s="19" t="n">
        <v>0.412099104172847</v>
      </c>
      <c r="Z12" s="19"/>
      <c r="AA12" s="19" t="n">
        <v>0.336043197373246</v>
      </c>
      <c r="AB12" s="19" t="n">
        <v>0.221647428685605</v>
      </c>
      <c r="AC12" s="19" t="n">
        <v>0.28148461669183</v>
      </c>
      <c r="AD12" s="19" t="n">
        <v>0.170756359238884</v>
      </c>
      <c r="AE12" s="19"/>
      <c r="AF12" s="19" t="n">
        <v>0.332925223152562</v>
      </c>
      <c r="AG12" s="19" t="n">
        <v>0.181261109469377</v>
      </c>
      <c r="AH12" s="19" t="n">
        <v>0.230758331641505</v>
      </c>
      <c r="AI12" s="19" t="n">
        <v>0.361730412530038</v>
      </c>
      <c r="AJ12" s="19" t="n">
        <v>0.269664862972105</v>
      </c>
      <c r="AK12" s="19" t="n">
        <v>0.273867890608365</v>
      </c>
      <c r="AL12" s="19" t="n">
        <v>0.345490881114109</v>
      </c>
      <c r="AM12" s="19" t="n">
        <v>0</v>
      </c>
      <c r="AN12" s="19" t="n">
        <v>0.319112362568102</v>
      </c>
      <c r="AO12" s="19" t="n">
        <v>0.306076046129574</v>
      </c>
      <c r="AP12" s="19" t="n">
        <v>0.386475298020664</v>
      </c>
      <c r="AQ12" s="19" t="n">
        <v>0.2649613314411</v>
      </c>
      <c r="AR12" s="19" t="n">
        <v>0.154975471081457</v>
      </c>
      <c r="AS12" s="19" t="n">
        <v>0.483078277805243</v>
      </c>
      <c r="AT12" s="19" t="n">
        <v>0</v>
      </c>
      <c r="AU12" s="19" t="n">
        <v>0</v>
      </c>
      <c r="AV12" s="19" t="n">
        <v>0.387566684837043</v>
      </c>
      <c r="AW12" s="19" t="n">
        <v>0.705272611914786</v>
      </c>
      <c r="AX12" s="19" t="n">
        <v>0.462841763788565</v>
      </c>
    </row>
    <row r="13">
      <c r="B13" s="20" t="s">
        <v>257</v>
      </c>
      <c r="C13" s="19" t="n">
        <v>0.110901541573902</v>
      </c>
      <c r="D13" s="19" t="n">
        <v>0.151413860472373</v>
      </c>
      <c r="E13" s="19" t="n">
        <v>0.201565337784866</v>
      </c>
      <c r="F13" s="19" t="n">
        <v>0.171728699244874</v>
      </c>
      <c r="G13" s="19" t="n">
        <v>0.0702937997642271</v>
      </c>
      <c r="H13" s="19" t="n">
        <v>0.0686788031548904</v>
      </c>
      <c r="I13" s="19" t="n">
        <v>0.018595807223698</v>
      </c>
      <c r="J13" s="19"/>
      <c r="K13" s="19" t="n">
        <v>0.135127399691012</v>
      </c>
      <c r="L13" s="19" t="n">
        <v>0.0797774114931219</v>
      </c>
      <c r="M13" s="19"/>
      <c r="N13" s="19" t="n">
        <v>0.244877959943357</v>
      </c>
      <c r="O13" s="19" t="n">
        <v>0.100449831976232</v>
      </c>
      <c r="P13" s="19" t="n">
        <v>0.0579842878427734</v>
      </c>
      <c r="Q13" s="19" t="n">
        <v>0.0774734621726903</v>
      </c>
      <c r="R13" s="19" t="n">
        <v>0.0958729508640409</v>
      </c>
      <c r="S13" s="19" t="n">
        <v>0.131516320708497</v>
      </c>
      <c r="T13" s="19" t="n">
        <v>0.102700195755308</v>
      </c>
      <c r="U13" s="19" t="n">
        <v>0.098610212178161</v>
      </c>
      <c r="V13" s="19" t="n">
        <v>0.0985933146587646</v>
      </c>
      <c r="W13" s="19" t="n">
        <v>0.0500176342907654</v>
      </c>
      <c r="X13" s="19" t="n">
        <v>0.0343926762215476</v>
      </c>
      <c r="Y13" s="19" t="n">
        <v>0.0350947977056711</v>
      </c>
      <c r="Z13" s="19"/>
      <c r="AA13" s="19" t="n">
        <v>0.154091528212675</v>
      </c>
      <c r="AB13" s="19" t="n">
        <v>0.0742458123586731</v>
      </c>
      <c r="AC13" s="19" t="n">
        <v>0.129289381628671</v>
      </c>
      <c r="AD13" s="19" t="n">
        <v>0.0751668041579182</v>
      </c>
      <c r="AE13" s="19"/>
      <c r="AF13" s="19" t="n">
        <v>0.136071118924632</v>
      </c>
      <c r="AG13" s="19" t="n">
        <v>0.0260218660799859</v>
      </c>
      <c r="AH13" s="19" t="n">
        <v>0.134289139823271</v>
      </c>
      <c r="AI13" s="19" t="n">
        <v>0.316042280092699</v>
      </c>
      <c r="AJ13" s="19" t="n">
        <v>0.0766850460313643</v>
      </c>
      <c r="AK13" s="19" t="n">
        <v>0.219212553345221</v>
      </c>
      <c r="AL13" s="19" t="n">
        <v>0.206138385767471</v>
      </c>
      <c r="AM13" s="19" t="n">
        <v>0</v>
      </c>
      <c r="AN13" s="19" t="n">
        <v>0.176837370612873</v>
      </c>
      <c r="AO13" s="19" t="n">
        <v>0.142741491287405</v>
      </c>
      <c r="AP13" s="19" t="n">
        <v>0.108985052514096</v>
      </c>
      <c r="AQ13" s="19" t="n">
        <v>0.0788642694726845</v>
      </c>
      <c r="AR13" s="19" t="n">
        <v>0</v>
      </c>
      <c r="AS13" s="19" t="n">
        <v>0.170868630087846</v>
      </c>
      <c r="AT13" s="19" t="n">
        <v>0.484690533612855</v>
      </c>
      <c r="AU13" s="19" t="n">
        <v>0</v>
      </c>
      <c r="AV13" s="19" t="n">
        <v>0.612433315162957</v>
      </c>
      <c r="AW13" s="19" t="n">
        <v>0</v>
      </c>
      <c r="AX13" s="19" t="n">
        <v>0</v>
      </c>
    </row>
    <row r="14">
      <c r="B14" s="20" t="s">
        <v>77</v>
      </c>
      <c r="C14" s="21" t="n">
        <v>0.0764418965834193</v>
      </c>
      <c r="D14" s="21" t="n">
        <v>0.0909510325293972</v>
      </c>
      <c r="E14" s="21" t="n">
        <v>0.0210684982424767</v>
      </c>
      <c r="F14" s="21" t="n">
        <v>0.0527551037811742</v>
      </c>
      <c r="G14" s="21" t="n">
        <v>0.044030300640964</v>
      </c>
      <c r="H14" s="21" t="n">
        <v>0.121027717656539</v>
      </c>
      <c r="I14" s="21" t="n">
        <v>0.134034321685948</v>
      </c>
      <c r="J14" s="21"/>
      <c r="K14" s="21" t="n">
        <v>0.0456923990915991</v>
      </c>
      <c r="L14" s="21" t="n">
        <v>0.114196838090505</v>
      </c>
      <c r="M14" s="21"/>
      <c r="N14" s="21" t="n">
        <v>0.0630134765985843</v>
      </c>
      <c r="O14" s="21" t="n">
        <v>0.0643136588250909</v>
      </c>
      <c r="P14" s="21" t="n">
        <v>0.0474441716920882</v>
      </c>
      <c r="Q14" s="21" t="n">
        <v>0.0588161538474939</v>
      </c>
      <c r="R14" s="21" t="n">
        <v>0.0805378167311479</v>
      </c>
      <c r="S14" s="21" t="n">
        <v>0.1157568265784</v>
      </c>
      <c r="T14" s="21" t="n">
        <v>0.0873478643086392</v>
      </c>
      <c r="U14" s="21" t="n">
        <v>0.0681970249686949</v>
      </c>
      <c r="V14" s="21" t="n">
        <v>0.0935481263108909</v>
      </c>
      <c r="W14" s="21" t="n">
        <v>0.0810727371954072</v>
      </c>
      <c r="X14" s="21" t="n">
        <v>0.124720136726389</v>
      </c>
      <c r="Y14" s="21" t="n">
        <v>0.0327514341076909</v>
      </c>
      <c r="Z14" s="21"/>
      <c r="AA14" s="21" t="n">
        <v>0.0449457965921902</v>
      </c>
      <c r="AB14" s="21" t="n">
        <v>0.0852269783683467</v>
      </c>
      <c r="AC14" s="21" t="n">
        <v>0.0720556538650192</v>
      </c>
      <c r="AD14" s="21" t="n">
        <v>0.117706817454188</v>
      </c>
      <c r="AE14" s="21"/>
      <c r="AF14" s="21" t="n">
        <v>0.0359278654028352</v>
      </c>
      <c r="AG14" s="21" t="n">
        <v>0.110616124221486</v>
      </c>
      <c r="AH14" s="21" t="n">
        <v>0.0675626485592187</v>
      </c>
      <c r="AI14" s="21" t="n">
        <v>0.0461756609235337</v>
      </c>
      <c r="AJ14" s="21" t="n">
        <v>0.0576277707725668</v>
      </c>
      <c r="AK14" s="21" t="n">
        <v>0.0340606262780839</v>
      </c>
      <c r="AL14" s="21" t="n">
        <v>0.0220289914965684</v>
      </c>
      <c r="AM14" s="21" t="n">
        <v>0</v>
      </c>
      <c r="AN14" s="21" t="n">
        <v>0.0471489488548845</v>
      </c>
      <c r="AO14" s="21" t="n">
        <v>0.0732367073378803</v>
      </c>
      <c r="AP14" s="21" t="n">
        <v>0.0692440563013663</v>
      </c>
      <c r="AQ14" s="21" t="n">
        <v>0.101448267310772</v>
      </c>
      <c r="AR14" s="21" t="n">
        <v>0</v>
      </c>
      <c r="AS14" s="21" t="n">
        <v>0</v>
      </c>
      <c r="AT14" s="21" t="n">
        <v>0.515309466387145</v>
      </c>
      <c r="AU14" s="21" t="n">
        <v>0</v>
      </c>
      <c r="AV14" s="21" t="n">
        <v>0</v>
      </c>
      <c r="AW14" s="21" t="n">
        <v>0</v>
      </c>
      <c r="AX14" s="21" t="n">
        <v>0</v>
      </c>
    </row>
    <row r="15">
      <c r="B15" s="18" t="s">
        <v>259</v>
      </c>
    </row>
    <row r="16">
      <c r="B16" t="s">
        <v>80</v>
      </c>
    </row>
    <row r="17">
      <c r="B17" t="s">
        <v>81</v>
      </c>
    </row>
    <row r="19">
      <c r="B19" s="9" t="str">
        <f>=HYPERLINK("#'Contents'!A1", "Return to Contents")</f>
      </c>
    </row>
  </sheetData>
  <mergeCells count="6">
    <mergeCell ref="D5:I5"/>
    <mergeCell ref="K5:L5"/>
    <mergeCell ref="N5:Y5"/>
    <mergeCell ref="AA5:AD5"/>
    <mergeCell ref="AF5:AX5"/>
    <mergeCell ref="D2:AU2"/>
  </mergeCells>
  <pageMargins left="0.7" right="0.7" top="0.75" bottom="0.75" header="0.3" footer="0.3"/>
  <pageSetup paperSize="9" orientation="portrait" horizontalDpi="300" verticalDpi="300" r:id="rId2"/>
  <drawing r:id="rId1"/>
</worksheet>
</file>

<file path=xl/worksheets/sheet6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10.71" hidden="0" customWidth="1"/>
    <col min="8" max="8" width="10.71" hidden="0" customWidth="1"/>
    <col min="9" max="9" width="10.71" hidden="0" customWidth="1"/>
    <col min="10" max="10" width="2.2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10.71" hidden="0" customWidth="1"/>
    <col min="19" max="19" width="10.71" hidden="0" customWidth="1"/>
    <col min="20" max="20" width="10.71" hidden="0" customWidth="1"/>
    <col min="21" max="21" width="10.71" hidden="0" customWidth="1"/>
    <col min="22" max="22" width="10.71" hidden="0" customWidth="1"/>
    <col min="23" max="23" width="10.71" hidden="0" customWidth="1"/>
    <col min="24" max="24" width="10.71" hidden="0" customWidth="1"/>
    <col min="25" max="25" width="10.71" hidden="0" customWidth="1"/>
    <col min="26" max="26" width="2.2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10.71" hidden="0" customWidth="1"/>
    <col min="34" max="34" width="10.71" hidden="0" customWidth="1"/>
    <col min="35" max="35" width="10.7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10.71" hidden="0" customWidth="1"/>
    <col min="44" max="44" width="10.71" hidden="0" customWidth="1"/>
    <col min="45" max="45" width="10.71" hidden="0" customWidth="1"/>
    <col min="46" max="46" width="10.71" hidden="0" customWidth="1"/>
    <col min="47" max="47" width="10.71" hidden="0" customWidth="1"/>
    <col min="48" max="48" width="10.71" hidden="0" customWidth="1"/>
    <col min="49" max="49" width="10.71" hidden="0" customWidth="1"/>
    <col min="50" max="50" width="10.71" hidden="0" customWidth="1"/>
    <col min="51" max="51" width="2.21" hidden="0" customWidth="1"/>
  </cols>
  <sheetData>
    <row r="2" ht="40" customHeight="1">
      <c r="D2" s="16" t="s">
        <v>265</v>
      </c>
    </row>
    <row r="5" ht="30" customHeight="1">
      <c r="B5" s="17"/>
      <c r="C5" s="17"/>
      <c r="D5" s="17" t="s">
        <v>62</v>
      </c>
      <c r="E5" s="17"/>
      <c r="F5" s="17"/>
      <c r="G5" s="17"/>
      <c r="H5" s="17"/>
      <c r="I5" s="17"/>
      <c r="J5" s="17"/>
      <c r="K5" s="17" t="s">
        <v>63</v>
      </c>
      <c r="L5" s="17"/>
      <c r="M5" s="17"/>
      <c r="N5" s="17" t="s">
        <v>64</v>
      </c>
      <c r="O5" s="17"/>
      <c r="P5" s="17"/>
      <c r="Q5" s="17"/>
      <c r="R5" s="17"/>
      <c r="S5" s="17"/>
      <c r="T5" s="17"/>
      <c r="U5" s="17"/>
      <c r="V5" s="17"/>
      <c r="W5" s="17"/>
      <c r="X5" s="17"/>
      <c r="Y5" s="17"/>
      <c r="Z5" s="17"/>
      <c r="AA5" s="17" t="s">
        <v>65</v>
      </c>
      <c r="AB5" s="17"/>
      <c r="AC5" s="17"/>
      <c r="AD5" s="17"/>
      <c r="AE5" s="17"/>
      <c r="AF5" s="17" t="s">
        <v>66</v>
      </c>
      <c r="AG5" s="17"/>
      <c r="AH5" s="17"/>
      <c r="AI5" s="17"/>
      <c r="AJ5" s="17"/>
      <c r="AK5" s="17"/>
      <c r="AL5" s="17"/>
      <c r="AM5" s="17"/>
      <c r="AN5" s="17"/>
      <c r="AO5" s="17"/>
      <c r="AP5" s="17"/>
      <c r="AQ5" s="17"/>
      <c r="AR5" s="17"/>
      <c r="AS5" s="17"/>
      <c r="AT5" s="17"/>
      <c r="AU5" s="17"/>
      <c r="AV5" s="17"/>
      <c r="AW5" s="17"/>
      <c r="AX5" s="17"/>
    </row>
    <row r="6">
      <c r="B6" t="s">
        <v>15</v>
      </c>
      <c r="C6" s="10" t="s">
        <v>16</v>
      </c>
      <c r="D6" s="13" t="s">
        <v>17</v>
      </c>
      <c r="E6" s="13" t="s">
        <v>18</v>
      </c>
      <c r="F6" s="13" t="s">
        <v>19</v>
      </c>
      <c r="G6" s="13" t="s">
        <v>20</v>
      </c>
      <c r="H6" s="13" t="s">
        <v>21</v>
      </c>
      <c r="I6" s="13" t="s">
        <v>22</v>
      </c>
      <c r="K6" s="13" t="s">
        <v>25</v>
      </c>
      <c r="L6" s="13" t="s">
        <v>26</v>
      </c>
      <c r="N6" s="13" t="s">
        <v>27</v>
      </c>
      <c r="O6" s="13" t="s">
        <v>28</v>
      </c>
      <c r="P6" s="13" t="s">
        <v>29</v>
      </c>
      <c r="Q6" s="13" t="s">
        <v>30</v>
      </c>
      <c r="R6" s="13" t="s">
        <v>31</v>
      </c>
      <c r="S6" s="13" t="s">
        <v>32</v>
      </c>
      <c r="T6" s="13" t="s">
        <v>33</v>
      </c>
      <c r="U6" s="13" t="s">
        <v>34</v>
      </c>
      <c r="V6" s="13" t="s">
        <v>35</v>
      </c>
      <c r="W6" s="13" t="s">
        <v>36</v>
      </c>
      <c r="X6" s="13" t="s">
        <v>37</v>
      </c>
      <c r="Y6" s="13" t="s">
        <v>38</v>
      </c>
      <c r="AA6" s="13" t="s">
        <v>39</v>
      </c>
      <c r="AB6" s="13" t="s">
        <v>40</v>
      </c>
      <c r="AC6" s="13" t="s">
        <v>41</v>
      </c>
      <c r="AD6" s="13" t="s">
        <v>42</v>
      </c>
      <c r="AF6" s="13" t="s">
        <v>43</v>
      </c>
      <c r="AG6" s="13" t="s">
        <v>44</v>
      </c>
      <c r="AH6" s="13" t="s">
        <v>45</v>
      </c>
      <c r="AI6" s="13" t="s">
        <v>46</v>
      </c>
      <c r="AJ6" s="13" t="s">
        <v>47</v>
      </c>
      <c r="AK6" s="13" t="s">
        <v>48</v>
      </c>
      <c r="AL6" s="13" t="s">
        <v>49</v>
      </c>
      <c r="AM6" s="13" t="s">
        <v>50</v>
      </c>
      <c r="AN6" s="13" t="s">
        <v>51</v>
      </c>
      <c r="AO6" s="13" t="s">
        <v>52</v>
      </c>
      <c r="AP6" s="13" t="s">
        <v>53</v>
      </c>
      <c r="AQ6" s="13" t="s">
        <v>54</v>
      </c>
      <c r="AR6" s="13" t="s">
        <v>55</v>
      </c>
      <c r="AS6" s="13" t="s">
        <v>56</v>
      </c>
      <c r="AT6" s="13" t="s">
        <v>57</v>
      </c>
      <c r="AU6" s="13" t="s">
        <v>58</v>
      </c>
      <c r="AV6" s="13" t="s">
        <v>59</v>
      </c>
      <c r="AW6" s="13" t="s">
        <v>60</v>
      </c>
      <c r="AX6" s="13" t="s">
        <v>61</v>
      </c>
    </row>
    <row r="7" ht="30" customHeight="1">
      <c r="B7" s="11" t="s">
        <v>23</v>
      </c>
      <c r="C7" s="11" t="n">
        <v>984</v>
      </c>
      <c r="D7" s="11" t="n">
        <v>154</v>
      </c>
      <c r="E7" s="11" t="n">
        <v>254</v>
      </c>
      <c r="F7" s="11" t="n">
        <v>211</v>
      </c>
      <c r="G7" s="11" t="n">
        <v>170</v>
      </c>
      <c r="H7" s="11" t="n">
        <v>95</v>
      </c>
      <c r="I7" s="11" t="n">
        <v>100</v>
      </c>
      <c r="J7" s="11"/>
      <c r="K7" s="11" t="n">
        <v>555</v>
      </c>
      <c r="L7" s="11" t="n">
        <v>429</v>
      </c>
      <c r="M7" s="11"/>
      <c r="N7" s="11" t="n">
        <v>170</v>
      </c>
      <c r="O7" s="11" t="n">
        <v>107</v>
      </c>
      <c r="P7" s="11" t="n">
        <v>75</v>
      </c>
      <c r="Q7" s="11" t="n">
        <v>86</v>
      </c>
      <c r="R7" s="11" t="n">
        <v>85</v>
      </c>
      <c r="S7" s="11" t="n">
        <v>99</v>
      </c>
      <c r="T7" s="11" t="n">
        <v>78</v>
      </c>
      <c r="U7" s="11" t="n">
        <v>47</v>
      </c>
      <c r="V7" s="11" t="n">
        <v>103</v>
      </c>
      <c r="W7" s="11" t="n">
        <v>63</v>
      </c>
      <c r="X7" s="11" t="n">
        <v>44</v>
      </c>
      <c r="Y7" s="11" t="n">
        <v>27</v>
      </c>
      <c r="Z7" s="11"/>
      <c r="AA7" s="11" t="n">
        <v>321</v>
      </c>
      <c r="AB7" s="11" t="n">
        <v>231</v>
      </c>
      <c r="AC7" s="11" t="n">
        <v>216</v>
      </c>
      <c r="AD7" s="11" t="n">
        <v>215</v>
      </c>
      <c r="AE7" s="11"/>
      <c r="AF7" s="11" t="n">
        <v>108</v>
      </c>
      <c r="AG7" s="11" t="n">
        <v>267</v>
      </c>
      <c r="AH7" s="11" t="n">
        <v>70</v>
      </c>
      <c r="AI7" s="11" t="n">
        <v>86</v>
      </c>
      <c r="AJ7" s="11" t="n">
        <v>37</v>
      </c>
      <c r="AK7" s="11" t="n">
        <v>42</v>
      </c>
      <c r="AL7" s="11" t="n">
        <v>90</v>
      </c>
      <c r="AM7" s="11" t="n">
        <v>1</v>
      </c>
      <c r="AN7" s="11" t="n">
        <v>85</v>
      </c>
      <c r="AO7" s="11" t="n">
        <v>86</v>
      </c>
      <c r="AP7" s="11" t="n">
        <v>25</v>
      </c>
      <c r="AQ7" s="11" t="n">
        <v>63</v>
      </c>
      <c r="AR7" s="11" t="n">
        <v>3</v>
      </c>
      <c r="AS7" s="11" t="n">
        <v>7</v>
      </c>
      <c r="AT7" s="11" t="n">
        <v>2</v>
      </c>
      <c r="AU7" s="11" t="n">
        <v>2</v>
      </c>
      <c r="AV7" s="11" t="n">
        <v>5</v>
      </c>
      <c r="AW7" s="11" t="n">
        <v>3</v>
      </c>
      <c r="AX7" s="11" t="n">
        <v>2</v>
      </c>
    </row>
    <row r="8" ht="30" customHeight="1">
      <c r="B8" s="12" t="s">
        <v>24</v>
      </c>
      <c r="C8" s="12" t="n">
        <v>983</v>
      </c>
      <c r="D8" s="12" t="n">
        <v>155</v>
      </c>
      <c r="E8" s="12" t="n">
        <v>255</v>
      </c>
      <c r="F8" s="12" t="n">
        <v>211</v>
      </c>
      <c r="G8" s="12" t="n">
        <v>171</v>
      </c>
      <c r="H8" s="12" t="n">
        <v>93</v>
      </c>
      <c r="I8" s="12" t="n">
        <v>99</v>
      </c>
      <c r="J8" s="12"/>
      <c r="K8" s="12" t="n">
        <v>555</v>
      </c>
      <c r="L8" s="12" t="n">
        <v>429</v>
      </c>
      <c r="M8" s="12"/>
      <c r="N8" s="12" t="n">
        <v>171</v>
      </c>
      <c r="O8" s="12" t="n">
        <v>102</v>
      </c>
      <c r="P8" s="12" t="n">
        <v>73</v>
      </c>
      <c r="Q8" s="12" t="n">
        <v>85</v>
      </c>
      <c r="R8" s="12" t="n">
        <v>77</v>
      </c>
      <c r="S8" s="12" t="n">
        <v>97</v>
      </c>
      <c r="T8" s="12" t="n">
        <v>77</v>
      </c>
      <c r="U8" s="12" t="n">
        <v>45</v>
      </c>
      <c r="V8" s="12" t="n">
        <v>111</v>
      </c>
      <c r="W8" s="12" t="n">
        <v>67</v>
      </c>
      <c r="X8" s="12" t="n">
        <v>46</v>
      </c>
      <c r="Y8" s="12" t="n">
        <v>33</v>
      </c>
      <c r="Z8" s="12"/>
      <c r="AA8" s="12" t="n">
        <v>306</v>
      </c>
      <c r="AB8" s="12" t="n">
        <v>223</v>
      </c>
      <c r="AC8" s="12" t="n">
        <v>238</v>
      </c>
      <c r="AD8" s="12" t="n">
        <v>215</v>
      </c>
      <c r="AE8" s="12"/>
      <c r="AF8" s="12" t="n">
        <v>109</v>
      </c>
      <c r="AG8" s="12" t="n">
        <v>265</v>
      </c>
      <c r="AH8" s="12" t="n">
        <v>70</v>
      </c>
      <c r="AI8" s="12" t="n">
        <v>85</v>
      </c>
      <c r="AJ8" s="12" t="n">
        <v>37</v>
      </c>
      <c r="AK8" s="12" t="n">
        <v>42</v>
      </c>
      <c r="AL8" s="12" t="n">
        <v>90</v>
      </c>
      <c r="AM8" s="12" t="n">
        <v>1</v>
      </c>
      <c r="AN8" s="12" t="n">
        <v>85</v>
      </c>
      <c r="AO8" s="12" t="n">
        <v>86</v>
      </c>
      <c r="AP8" s="12" t="n">
        <v>25</v>
      </c>
      <c r="AQ8" s="12" t="n">
        <v>63</v>
      </c>
      <c r="AR8" s="12" t="n">
        <v>3</v>
      </c>
      <c r="AS8" s="12" t="n">
        <v>7</v>
      </c>
      <c r="AT8" s="12" t="n">
        <v>2</v>
      </c>
      <c r="AU8" s="12" t="n">
        <v>2</v>
      </c>
      <c r="AV8" s="12" t="n">
        <v>5</v>
      </c>
      <c r="AW8" s="12" t="n">
        <v>3</v>
      </c>
      <c r="AX8" s="12" t="n">
        <v>2</v>
      </c>
    </row>
    <row r="9">
      <c r="B9" s="20" t="s">
        <v>253</v>
      </c>
      <c r="C9" s="19" t="n">
        <v>0.0284351505236188</v>
      </c>
      <c r="D9" s="19" t="n">
        <v>0.0253088708285323</v>
      </c>
      <c r="E9" s="19" t="n">
        <v>0.0125094441700852</v>
      </c>
      <c r="F9" s="19" t="n">
        <v>0.0150479206444157</v>
      </c>
      <c r="G9" s="19" t="n">
        <v>0.0284821596982108</v>
      </c>
      <c r="H9" s="19" t="n">
        <v>0.0205375730399458</v>
      </c>
      <c r="I9" s="19" t="n">
        <v>0.110509844921857</v>
      </c>
      <c r="J9" s="19"/>
      <c r="K9" s="19" t="n">
        <v>0.0359068196293747</v>
      </c>
      <c r="L9" s="19" t="n">
        <v>0.0187610001615513</v>
      </c>
      <c r="M9" s="19"/>
      <c r="N9" s="19" t="n">
        <v>0.0177355063177933</v>
      </c>
      <c r="O9" s="19" t="n">
        <v>0.0184601085546663</v>
      </c>
      <c r="P9" s="19" t="n">
        <v>0.0266415065673872</v>
      </c>
      <c r="Q9" s="19" t="n">
        <v>0.0240696076424905</v>
      </c>
      <c r="R9" s="19" t="n">
        <v>0.0344129129283271</v>
      </c>
      <c r="S9" s="19" t="n">
        <v>0.0225339273245871</v>
      </c>
      <c r="T9" s="19" t="n">
        <v>0.0622583634343101</v>
      </c>
      <c r="U9" s="19" t="n">
        <v>0.020810132837296</v>
      </c>
      <c r="V9" s="19" t="n">
        <v>0.0470698797885024</v>
      </c>
      <c r="W9" s="19" t="n">
        <v>0.0335541165262885</v>
      </c>
      <c r="X9" s="19" t="n">
        <v>0</v>
      </c>
      <c r="Y9" s="19" t="n">
        <v>0.0315738441057379</v>
      </c>
      <c r="Z9" s="19"/>
      <c r="AA9" s="19" t="n">
        <v>0.0219918145909508</v>
      </c>
      <c r="AB9" s="19" t="n">
        <v>0.0336630112107386</v>
      </c>
      <c r="AC9" s="19" t="n">
        <v>0.0189889241529367</v>
      </c>
      <c r="AD9" s="19" t="n">
        <v>0.042767682105545</v>
      </c>
      <c r="AE9" s="19"/>
      <c r="AF9" s="19" t="n">
        <v>0.0284085064223976</v>
      </c>
      <c r="AG9" s="19" t="n">
        <v>0.055913618724971</v>
      </c>
      <c r="AH9" s="19" t="n">
        <v>0.0561396271162166</v>
      </c>
      <c r="AI9" s="19" t="n">
        <v>0</v>
      </c>
      <c r="AJ9" s="19" t="n">
        <v>0.02736104683559</v>
      </c>
      <c r="AK9" s="19" t="n">
        <v>0</v>
      </c>
      <c r="AL9" s="19" t="n">
        <v>0.0333600719590299</v>
      </c>
      <c r="AM9" s="19" t="n">
        <v>0</v>
      </c>
      <c r="AN9" s="19" t="n">
        <v>0.0120311710612987</v>
      </c>
      <c r="AO9" s="19" t="n">
        <v>0</v>
      </c>
      <c r="AP9" s="19" t="n">
        <v>0</v>
      </c>
      <c r="AQ9" s="19" t="n">
        <v>0.0172345410904695</v>
      </c>
      <c r="AR9" s="19" t="n">
        <v>0</v>
      </c>
      <c r="AS9" s="19" t="n">
        <v>0</v>
      </c>
      <c r="AT9" s="19" t="n">
        <v>0</v>
      </c>
      <c r="AU9" s="19" t="n">
        <v>0</v>
      </c>
      <c r="AV9" s="19" t="n">
        <v>0</v>
      </c>
      <c r="AW9" s="19" t="n">
        <v>0</v>
      </c>
      <c r="AX9" s="19" t="n">
        <v>0</v>
      </c>
    </row>
    <row r="10">
      <c r="B10" s="20" t="s">
        <v>254</v>
      </c>
      <c r="C10" s="19" t="n">
        <v>0.0858334562283676</v>
      </c>
      <c r="D10" s="19" t="n">
        <v>0.0880872391210911</v>
      </c>
      <c r="E10" s="19" t="n">
        <v>0.0858689171511894</v>
      </c>
      <c r="F10" s="19" t="n">
        <v>0.0521619694818524</v>
      </c>
      <c r="G10" s="19" t="n">
        <v>0.0751872507956669</v>
      </c>
      <c r="H10" s="19" t="n">
        <v>0.109842092188668</v>
      </c>
      <c r="I10" s="19" t="n">
        <v>0.149854143106149</v>
      </c>
      <c r="J10" s="19"/>
      <c r="K10" s="19" t="n">
        <v>0.0791810563863205</v>
      </c>
      <c r="L10" s="19" t="n">
        <v>0.09444683503699</v>
      </c>
      <c r="M10" s="19"/>
      <c r="N10" s="19" t="n">
        <v>0.0653455158708768</v>
      </c>
      <c r="O10" s="19" t="n">
        <v>0.0474312725478588</v>
      </c>
      <c r="P10" s="19" t="n">
        <v>0.144449100570836</v>
      </c>
      <c r="Q10" s="19" t="n">
        <v>0.0331465937549707</v>
      </c>
      <c r="R10" s="19" t="n">
        <v>0.107867953066184</v>
      </c>
      <c r="S10" s="19" t="n">
        <v>0.0384940920765087</v>
      </c>
      <c r="T10" s="19" t="n">
        <v>0.106795508659954</v>
      </c>
      <c r="U10" s="19" t="n">
        <v>0.126890605403991</v>
      </c>
      <c r="V10" s="19" t="n">
        <v>0.136725756394398</v>
      </c>
      <c r="W10" s="19" t="n">
        <v>0.109969080020415</v>
      </c>
      <c r="X10" s="19" t="n">
        <v>0.0903110400408185</v>
      </c>
      <c r="Y10" s="19" t="n">
        <v>0.0732935108905482</v>
      </c>
      <c r="Z10" s="19"/>
      <c r="AA10" s="19" t="n">
        <v>0.075411034929592</v>
      </c>
      <c r="AB10" s="19" t="n">
        <v>0.0916272241992484</v>
      </c>
      <c r="AC10" s="19" t="n">
        <v>0.0879193160126442</v>
      </c>
      <c r="AD10" s="19" t="n">
        <v>0.0927134873280789</v>
      </c>
      <c r="AE10" s="19"/>
      <c r="AF10" s="19" t="n">
        <v>0.0763770845733127</v>
      </c>
      <c r="AG10" s="19" t="n">
        <v>0.109861022122282</v>
      </c>
      <c r="AH10" s="19" t="n">
        <v>0.090442157066832</v>
      </c>
      <c r="AI10" s="19" t="n">
        <v>0.12059774731957</v>
      </c>
      <c r="AJ10" s="19" t="n">
        <v>0.0239766558384084</v>
      </c>
      <c r="AK10" s="19" t="n">
        <v>0.0520676548583772</v>
      </c>
      <c r="AL10" s="19" t="n">
        <v>0.0561261496741405</v>
      </c>
      <c r="AM10" s="19" t="n">
        <v>0</v>
      </c>
      <c r="AN10" s="19" t="n">
        <v>0.0349694733964135</v>
      </c>
      <c r="AO10" s="19" t="n">
        <v>0.119245841018002</v>
      </c>
      <c r="AP10" s="19" t="n">
        <v>0.0833117117496688</v>
      </c>
      <c r="AQ10" s="19" t="n">
        <v>0.0953965550875783</v>
      </c>
      <c r="AR10" s="19" t="n">
        <v>0</v>
      </c>
      <c r="AS10" s="19" t="n">
        <v>0</v>
      </c>
      <c r="AT10" s="19" t="n">
        <v>0.484690533612855</v>
      </c>
      <c r="AU10" s="19" t="n">
        <v>0</v>
      </c>
      <c r="AV10" s="19" t="n">
        <v>0</v>
      </c>
      <c r="AW10" s="19" t="n">
        <v>0</v>
      </c>
      <c r="AX10" s="19" t="n">
        <v>0</v>
      </c>
    </row>
    <row r="11">
      <c r="B11" s="20" t="s">
        <v>255</v>
      </c>
      <c r="C11" s="19" t="n">
        <v>0.38872908986161</v>
      </c>
      <c r="D11" s="19" t="n">
        <v>0.306715676703426</v>
      </c>
      <c r="E11" s="19" t="n">
        <v>0.291997244485536</v>
      </c>
      <c r="F11" s="19" t="n">
        <v>0.42298012915015</v>
      </c>
      <c r="G11" s="19" t="n">
        <v>0.453710373321918</v>
      </c>
      <c r="H11" s="19" t="n">
        <v>0.497815294123663</v>
      </c>
      <c r="I11" s="19" t="n">
        <v>0.479967230680712</v>
      </c>
      <c r="J11" s="19"/>
      <c r="K11" s="19" t="n">
        <v>0.401131292420936</v>
      </c>
      <c r="L11" s="19" t="n">
        <v>0.372670994852115</v>
      </c>
      <c r="M11" s="19"/>
      <c r="N11" s="19" t="n">
        <v>0.314170150866006</v>
      </c>
      <c r="O11" s="19" t="n">
        <v>0.513354635676202</v>
      </c>
      <c r="P11" s="19" t="n">
        <v>0.35891075389124</v>
      </c>
      <c r="Q11" s="19" t="n">
        <v>0.402421017479779</v>
      </c>
      <c r="R11" s="19" t="n">
        <v>0.373752579291437</v>
      </c>
      <c r="S11" s="19" t="n">
        <v>0.445064437345438</v>
      </c>
      <c r="T11" s="19" t="n">
        <v>0.366605232386907</v>
      </c>
      <c r="U11" s="19" t="n">
        <v>0.502363666830557</v>
      </c>
      <c r="V11" s="19" t="n">
        <v>0.371402969099174</v>
      </c>
      <c r="W11" s="19" t="n">
        <v>0.403748108710872</v>
      </c>
      <c r="X11" s="19" t="n">
        <v>0.431885462020118</v>
      </c>
      <c r="Y11" s="19" t="n">
        <v>0.147876863369702</v>
      </c>
      <c r="Z11" s="19"/>
      <c r="AA11" s="19" t="n">
        <v>0.375564417987645</v>
      </c>
      <c r="AB11" s="19" t="n">
        <v>0.386411807340167</v>
      </c>
      <c r="AC11" s="19" t="n">
        <v>0.387694530077325</v>
      </c>
      <c r="AD11" s="19" t="n">
        <v>0.412690115169826</v>
      </c>
      <c r="AE11" s="19"/>
      <c r="AF11" s="19" t="n">
        <v>0.316308448655284</v>
      </c>
      <c r="AG11" s="19" t="n">
        <v>0.505901522293654</v>
      </c>
      <c r="AH11" s="19" t="n">
        <v>0.417135675266916</v>
      </c>
      <c r="AI11" s="19" t="n">
        <v>0.241864663760301</v>
      </c>
      <c r="AJ11" s="19" t="n">
        <v>0.347304188743741</v>
      </c>
      <c r="AK11" s="19" t="n">
        <v>0.378050475100387</v>
      </c>
      <c r="AL11" s="19" t="n">
        <v>0.296968176082787</v>
      </c>
      <c r="AM11" s="19" t="n">
        <v>0</v>
      </c>
      <c r="AN11" s="19" t="n">
        <v>0.386020946639392</v>
      </c>
      <c r="AO11" s="19" t="n">
        <v>0.335793450792103</v>
      </c>
      <c r="AP11" s="19" t="n">
        <v>0.3956604578834</v>
      </c>
      <c r="AQ11" s="19" t="n">
        <v>0.517547521384488</v>
      </c>
      <c r="AR11" s="19" t="n">
        <v>0.335342954992405</v>
      </c>
      <c r="AS11" s="19" t="n">
        <v>0.153571192543876</v>
      </c>
      <c r="AT11" s="19" t="n">
        <v>0</v>
      </c>
      <c r="AU11" s="19" t="n">
        <v>0.504380017574563</v>
      </c>
      <c r="AV11" s="19" t="n">
        <v>0</v>
      </c>
      <c r="AW11" s="19" t="n">
        <v>0</v>
      </c>
      <c r="AX11" s="19" t="n">
        <v>0.459674870504179</v>
      </c>
    </row>
    <row r="12">
      <c r="B12" s="20" t="s">
        <v>256</v>
      </c>
      <c r="C12" s="19" t="n">
        <v>0.294666194304363</v>
      </c>
      <c r="D12" s="19" t="n">
        <v>0.403186358595863</v>
      </c>
      <c r="E12" s="19" t="n">
        <v>0.392419152951203</v>
      </c>
      <c r="F12" s="19" t="n">
        <v>0.283343928522597</v>
      </c>
      <c r="G12" s="19" t="n">
        <v>0.284168289109693</v>
      </c>
      <c r="H12" s="19" t="n">
        <v>0.128532785907831</v>
      </c>
      <c r="I12" s="19" t="n">
        <v>0.0697146052616596</v>
      </c>
      <c r="J12" s="19"/>
      <c r="K12" s="19" t="n">
        <v>0.307642014996063</v>
      </c>
      <c r="L12" s="19" t="n">
        <v>0.277865391342407</v>
      </c>
      <c r="M12" s="19"/>
      <c r="N12" s="19" t="n">
        <v>0.363412007815482</v>
      </c>
      <c r="O12" s="19" t="n">
        <v>0.250266686663054</v>
      </c>
      <c r="P12" s="19" t="n">
        <v>0.244762758466509</v>
      </c>
      <c r="Q12" s="19" t="n">
        <v>0.365789018456661</v>
      </c>
      <c r="R12" s="19" t="n">
        <v>0.298990687880089</v>
      </c>
      <c r="S12" s="19" t="n">
        <v>0.275760522476235</v>
      </c>
      <c r="T12" s="19" t="n">
        <v>0.299071254840699</v>
      </c>
      <c r="U12" s="19" t="n">
        <v>0.200087845587605</v>
      </c>
      <c r="V12" s="19" t="n">
        <v>0.270709390196462</v>
      </c>
      <c r="W12" s="19" t="n">
        <v>0.280892086268274</v>
      </c>
      <c r="X12" s="19" t="n">
        <v>0.22244331185905</v>
      </c>
      <c r="Y12" s="19" t="n">
        <v>0.379354596631854</v>
      </c>
      <c r="Z12" s="19"/>
      <c r="AA12" s="19" t="n">
        <v>0.331743951914038</v>
      </c>
      <c r="AB12" s="19" t="n">
        <v>0.289462793389724</v>
      </c>
      <c r="AC12" s="19" t="n">
        <v>0.31245447553811</v>
      </c>
      <c r="AD12" s="19" t="n">
        <v>0.228798002530619</v>
      </c>
      <c r="AE12" s="19"/>
      <c r="AF12" s="19" t="n">
        <v>0.419560233019986</v>
      </c>
      <c r="AG12" s="19" t="n">
        <v>0.14952619726861</v>
      </c>
      <c r="AH12" s="19" t="n">
        <v>0.17779027159546</v>
      </c>
      <c r="AI12" s="19" t="n">
        <v>0.365272705123004</v>
      </c>
      <c r="AJ12" s="19" t="n">
        <v>0.467630883496812</v>
      </c>
      <c r="AK12" s="19" t="n">
        <v>0.401473441463982</v>
      </c>
      <c r="AL12" s="19" t="n">
        <v>0.425202467719407</v>
      </c>
      <c r="AM12" s="19" t="n">
        <v>0</v>
      </c>
      <c r="AN12" s="19" t="n">
        <v>0.293663047774968</v>
      </c>
      <c r="AO12" s="19" t="n">
        <v>0.276143164645339</v>
      </c>
      <c r="AP12" s="19" t="n">
        <v>0.444156933865518</v>
      </c>
      <c r="AQ12" s="19" t="n">
        <v>0.240715430882412</v>
      </c>
      <c r="AR12" s="19" t="n">
        <v>0.324812930088335</v>
      </c>
      <c r="AS12" s="19" t="n">
        <v>0.553845213269623</v>
      </c>
      <c r="AT12" s="19" t="n">
        <v>0</v>
      </c>
      <c r="AU12" s="19" t="n">
        <v>0.495619982425437</v>
      </c>
      <c r="AV12" s="19" t="n">
        <v>0.78015845190494</v>
      </c>
      <c r="AW12" s="19" t="n">
        <v>0.618526042532819</v>
      </c>
      <c r="AX12" s="19" t="n">
        <v>0.540325129495821</v>
      </c>
    </row>
    <row r="13">
      <c r="B13" s="20" t="s">
        <v>257</v>
      </c>
      <c r="C13" s="19" t="n">
        <v>0.113296698059072</v>
      </c>
      <c r="D13" s="19" t="n">
        <v>0.124651947448377</v>
      </c>
      <c r="E13" s="19" t="n">
        <v>0.16014962961737</v>
      </c>
      <c r="F13" s="19" t="n">
        <v>0.154118850860945</v>
      </c>
      <c r="G13" s="19" t="n">
        <v>0.0753713341995555</v>
      </c>
      <c r="H13" s="19" t="n">
        <v>0.0629386471192818</v>
      </c>
      <c r="I13" s="19" t="n">
        <v>0</v>
      </c>
      <c r="J13" s="19"/>
      <c r="K13" s="19" t="n">
        <v>0.118180398976005</v>
      </c>
      <c r="L13" s="19" t="n">
        <v>0.106973391134602</v>
      </c>
      <c r="M13" s="19"/>
      <c r="N13" s="19" t="n">
        <v>0.166257559145505</v>
      </c>
      <c r="O13" s="19" t="n">
        <v>0.0819164104653766</v>
      </c>
      <c r="P13" s="19" t="n">
        <v>0.11736322913607</v>
      </c>
      <c r="Q13" s="19" t="n">
        <v>0.115215772943969</v>
      </c>
      <c r="R13" s="19" t="n">
        <v>0.092754496292966</v>
      </c>
      <c r="S13" s="19" t="n">
        <v>0.110054709093078</v>
      </c>
      <c r="T13" s="19" t="n">
        <v>0.102773516384981</v>
      </c>
      <c r="U13" s="19" t="n">
        <v>0.066226611253566</v>
      </c>
      <c r="V13" s="19" t="n">
        <v>0.112731335256663</v>
      </c>
      <c r="W13" s="19" t="n">
        <v>0.0636048868700683</v>
      </c>
      <c r="X13" s="19" t="n">
        <v>0.0989603588569964</v>
      </c>
      <c r="Y13" s="19" t="n">
        <v>0.192525323245878</v>
      </c>
      <c r="Z13" s="19"/>
      <c r="AA13" s="19" t="n">
        <v>0.13419937907685</v>
      </c>
      <c r="AB13" s="19" t="n">
        <v>0.102872747727302</v>
      </c>
      <c r="AC13" s="19" t="n">
        <v>0.122200341028714</v>
      </c>
      <c r="AD13" s="19" t="n">
        <v>0.0849695142833484</v>
      </c>
      <c r="AE13" s="19"/>
      <c r="AF13" s="19" t="n">
        <v>0.141142394685692</v>
      </c>
      <c r="AG13" s="19" t="n">
        <v>0.0259539058255563</v>
      </c>
      <c r="AH13" s="19" t="n">
        <v>0.143529454289253</v>
      </c>
      <c r="AI13" s="19" t="n">
        <v>0.222735324137212</v>
      </c>
      <c r="AJ13" s="19" t="n">
        <v>0.0778195573475773</v>
      </c>
      <c r="AK13" s="19" t="n">
        <v>0.168408428577254</v>
      </c>
      <c r="AL13" s="19" t="n">
        <v>0.131274583960599</v>
      </c>
      <c r="AM13" s="19" t="n">
        <v>1</v>
      </c>
      <c r="AN13" s="19" t="n">
        <v>0.188601553519324</v>
      </c>
      <c r="AO13" s="19" t="n">
        <v>0.171323771801521</v>
      </c>
      <c r="AP13" s="19" t="n">
        <v>0.0373602600923565</v>
      </c>
      <c r="AQ13" s="19" t="n">
        <v>0.0163815832981777</v>
      </c>
      <c r="AR13" s="19" t="n">
        <v>0</v>
      </c>
      <c r="AS13" s="19" t="n">
        <v>0.292583594186502</v>
      </c>
      <c r="AT13" s="19" t="n">
        <v>0</v>
      </c>
      <c r="AU13" s="19" t="n">
        <v>0</v>
      </c>
      <c r="AV13" s="19" t="n">
        <v>0.21984154809506</v>
      </c>
      <c r="AW13" s="19" t="n">
        <v>0.381473957467181</v>
      </c>
      <c r="AX13" s="19" t="n">
        <v>0</v>
      </c>
    </row>
    <row r="14">
      <c r="B14" s="20" t="s">
        <v>77</v>
      </c>
      <c r="C14" s="21" t="n">
        <v>0.0890394110229684</v>
      </c>
      <c r="D14" s="21" t="n">
        <v>0.0520499073027117</v>
      </c>
      <c r="E14" s="21" t="n">
        <v>0.0570556116246155</v>
      </c>
      <c r="F14" s="21" t="n">
        <v>0.0723472013400401</v>
      </c>
      <c r="G14" s="21" t="n">
        <v>0.083080592874956</v>
      </c>
      <c r="H14" s="21" t="n">
        <v>0.18033360762061</v>
      </c>
      <c r="I14" s="21" t="n">
        <v>0.189954176029623</v>
      </c>
      <c r="J14" s="21"/>
      <c r="K14" s="21" t="n">
        <v>0.0579584175913003</v>
      </c>
      <c r="L14" s="21" t="n">
        <v>0.129282387472334</v>
      </c>
      <c r="M14" s="21"/>
      <c r="N14" s="21" t="n">
        <v>0.0730792599843365</v>
      </c>
      <c r="O14" s="21" t="n">
        <v>0.0885708860928424</v>
      </c>
      <c r="P14" s="21" t="n">
        <v>0.107872651367958</v>
      </c>
      <c r="Q14" s="21" t="n">
        <v>0.0593579897221293</v>
      </c>
      <c r="R14" s="21" t="n">
        <v>0.0922213705409961</v>
      </c>
      <c r="S14" s="21" t="n">
        <v>0.108092311684153</v>
      </c>
      <c r="T14" s="21" t="n">
        <v>0.0624961242931492</v>
      </c>
      <c r="U14" s="21" t="n">
        <v>0.0836211380869854</v>
      </c>
      <c r="V14" s="21" t="n">
        <v>0.0613606692648008</v>
      </c>
      <c r="W14" s="21" t="n">
        <v>0.108231721604084</v>
      </c>
      <c r="X14" s="21" t="n">
        <v>0.156399827223018</v>
      </c>
      <c r="Y14" s="21" t="n">
        <v>0.17537586175628</v>
      </c>
      <c r="Z14" s="21"/>
      <c r="AA14" s="21" t="n">
        <v>0.0610894015009244</v>
      </c>
      <c r="AB14" s="21" t="n">
        <v>0.0959624161328204</v>
      </c>
      <c r="AC14" s="21" t="n">
        <v>0.0707424131902697</v>
      </c>
      <c r="AD14" s="21" t="n">
        <v>0.138061198582583</v>
      </c>
      <c r="AE14" s="21"/>
      <c r="AF14" s="21" t="n">
        <v>0.0182033326433288</v>
      </c>
      <c r="AG14" s="21" t="n">
        <v>0.152843733764927</v>
      </c>
      <c r="AH14" s="21" t="n">
        <v>0.114962814665322</v>
      </c>
      <c r="AI14" s="21" t="n">
        <v>0.0495295596599126</v>
      </c>
      <c r="AJ14" s="21" t="n">
        <v>0.0559076677378711</v>
      </c>
      <c r="AK14" s="21" t="n">
        <v>0</v>
      </c>
      <c r="AL14" s="21" t="n">
        <v>0.057068550604037</v>
      </c>
      <c r="AM14" s="21" t="n">
        <v>0</v>
      </c>
      <c r="AN14" s="21" t="n">
        <v>0.0847138076086042</v>
      </c>
      <c r="AO14" s="21" t="n">
        <v>0.0974937717430354</v>
      </c>
      <c r="AP14" s="21" t="n">
        <v>0.0395106364090563</v>
      </c>
      <c r="AQ14" s="21" t="n">
        <v>0.112724368256874</v>
      </c>
      <c r="AR14" s="21" t="n">
        <v>0.33984411491926</v>
      </c>
      <c r="AS14" s="21" t="n">
        <v>0</v>
      </c>
      <c r="AT14" s="21" t="n">
        <v>0.515309466387145</v>
      </c>
      <c r="AU14" s="21" t="n">
        <v>0</v>
      </c>
      <c r="AV14" s="21" t="n">
        <v>0</v>
      </c>
      <c r="AW14" s="21" t="n">
        <v>0</v>
      </c>
      <c r="AX14" s="21" t="n">
        <v>0</v>
      </c>
    </row>
    <row r="15">
      <c r="B15" s="18" t="s">
        <v>259</v>
      </c>
    </row>
    <row r="16">
      <c r="B16" t="s">
        <v>80</v>
      </c>
    </row>
    <row r="17">
      <c r="B17" t="s">
        <v>81</v>
      </c>
    </row>
    <row r="19">
      <c r="B19" s="9" t="str">
        <f>=HYPERLINK("#'Contents'!A1", "Return to Contents")</f>
      </c>
    </row>
  </sheetData>
  <mergeCells count="6">
    <mergeCell ref="D5:I5"/>
    <mergeCell ref="K5:L5"/>
    <mergeCell ref="N5:Y5"/>
    <mergeCell ref="AA5:AD5"/>
    <mergeCell ref="AF5:AX5"/>
    <mergeCell ref="D2:AU2"/>
  </mergeCells>
  <pageMargins left="0.7" right="0.7" top="0.75" bottom="0.75" header="0.3" footer="0.3"/>
  <pageSetup paperSize="9" orientation="portrait" horizontalDpi="300" verticalDpi="300" r:id="rId2"/>
  <drawing r:id="rId1"/>
</worksheet>
</file>

<file path=xl/worksheets/sheet6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10.71" hidden="0" customWidth="1"/>
    <col min="8" max="8" width="10.71" hidden="0" customWidth="1"/>
    <col min="9" max="9" width="10.71" hidden="0" customWidth="1"/>
    <col min="10" max="10" width="2.2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10.71" hidden="0" customWidth="1"/>
    <col min="19" max="19" width="10.71" hidden="0" customWidth="1"/>
    <col min="20" max="20" width="10.71" hidden="0" customWidth="1"/>
    <col min="21" max="21" width="10.71" hidden="0" customWidth="1"/>
    <col min="22" max="22" width="10.71" hidden="0" customWidth="1"/>
    <col min="23" max="23" width="10.71" hidden="0" customWidth="1"/>
    <col min="24" max="24" width="10.71" hidden="0" customWidth="1"/>
    <col min="25" max="25" width="10.71" hidden="0" customWidth="1"/>
    <col min="26" max="26" width="2.2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10.71" hidden="0" customWidth="1"/>
    <col min="34" max="34" width="10.71" hidden="0" customWidth="1"/>
    <col min="35" max="35" width="10.7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10.71" hidden="0" customWidth="1"/>
    <col min="44" max="44" width="10.71" hidden="0" customWidth="1"/>
    <col min="45" max="45" width="10.71" hidden="0" customWidth="1"/>
    <col min="46" max="46" width="10.71" hidden="0" customWidth="1"/>
    <col min="47" max="47" width="10.71" hidden="0" customWidth="1"/>
    <col min="48" max="48" width="10.71" hidden="0" customWidth="1"/>
    <col min="49" max="49" width="10.71" hidden="0" customWidth="1"/>
    <col min="50" max="50" width="10.71" hidden="0" customWidth="1"/>
    <col min="51" max="51" width="2.21" hidden="0" customWidth="1"/>
  </cols>
  <sheetData>
    <row r="2" ht="40" customHeight="1">
      <c r="D2" s="16" t="s">
        <v>266</v>
      </c>
    </row>
    <row r="5" ht="30" customHeight="1">
      <c r="B5" s="17"/>
      <c r="C5" s="17"/>
      <c r="D5" s="17" t="s">
        <v>62</v>
      </c>
      <c r="E5" s="17"/>
      <c r="F5" s="17"/>
      <c r="G5" s="17"/>
      <c r="H5" s="17"/>
      <c r="I5" s="17"/>
      <c r="J5" s="17"/>
      <c r="K5" s="17" t="s">
        <v>63</v>
      </c>
      <c r="L5" s="17"/>
      <c r="M5" s="17"/>
      <c r="N5" s="17" t="s">
        <v>64</v>
      </c>
      <c r="O5" s="17"/>
      <c r="P5" s="17"/>
      <c r="Q5" s="17"/>
      <c r="R5" s="17"/>
      <c r="S5" s="17"/>
      <c r="T5" s="17"/>
      <c r="U5" s="17"/>
      <c r="V5" s="17"/>
      <c r="W5" s="17"/>
      <c r="X5" s="17"/>
      <c r="Y5" s="17"/>
      <c r="Z5" s="17"/>
      <c r="AA5" s="17" t="s">
        <v>65</v>
      </c>
      <c r="AB5" s="17"/>
      <c r="AC5" s="17"/>
      <c r="AD5" s="17"/>
      <c r="AE5" s="17"/>
      <c r="AF5" s="17" t="s">
        <v>66</v>
      </c>
      <c r="AG5" s="17"/>
      <c r="AH5" s="17"/>
      <c r="AI5" s="17"/>
      <c r="AJ5" s="17"/>
      <c r="AK5" s="17"/>
      <c r="AL5" s="17"/>
      <c r="AM5" s="17"/>
      <c r="AN5" s="17"/>
      <c r="AO5" s="17"/>
      <c r="AP5" s="17"/>
      <c r="AQ5" s="17"/>
      <c r="AR5" s="17"/>
      <c r="AS5" s="17"/>
      <c r="AT5" s="17"/>
      <c r="AU5" s="17"/>
      <c r="AV5" s="17"/>
      <c r="AW5" s="17"/>
      <c r="AX5" s="17"/>
    </row>
    <row r="6">
      <c r="B6" t="s">
        <v>15</v>
      </c>
      <c r="C6" s="10" t="s">
        <v>16</v>
      </c>
      <c r="D6" s="13" t="s">
        <v>17</v>
      </c>
      <c r="E6" s="13" t="s">
        <v>18</v>
      </c>
      <c r="F6" s="13" t="s">
        <v>19</v>
      </c>
      <c r="G6" s="13" t="s">
        <v>20</v>
      </c>
      <c r="H6" s="13" t="s">
        <v>21</v>
      </c>
      <c r="I6" s="13" t="s">
        <v>22</v>
      </c>
      <c r="K6" s="13" t="s">
        <v>25</v>
      </c>
      <c r="L6" s="13" t="s">
        <v>26</v>
      </c>
      <c r="N6" s="13" t="s">
        <v>27</v>
      </c>
      <c r="O6" s="13" t="s">
        <v>28</v>
      </c>
      <c r="P6" s="13" t="s">
        <v>29</v>
      </c>
      <c r="Q6" s="13" t="s">
        <v>30</v>
      </c>
      <c r="R6" s="13" t="s">
        <v>31</v>
      </c>
      <c r="S6" s="13" t="s">
        <v>32</v>
      </c>
      <c r="T6" s="13" t="s">
        <v>33</v>
      </c>
      <c r="U6" s="13" t="s">
        <v>34</v>
      </c>
      <c r="V6" s="13" t="s">
        <v>35</v>
      </c>
      <c r="W6" s="13" t="s">
        <v>36</v>
      </c>
      <c r="X6" s="13" t="s">
        <v>37</v>
      </c>
      <c r="Y6" s="13" t="s">
        <v>38</v>
      </c>
      <c r="AA6" s="13" t="s">
        <v>39</v>
      </c>
      <c r="AB6" s="13" t="s">
        <v>40</v>
      </c>
      <c r="AC6" s="13" t="s">
        <v>41</v>
      </c>
      <c r="AD6" s="13" t="s">
        <v>42</v>
      </c>
      <c r="AF6" s="13" t="s">
        <v>43</v>
      </c>
      <c r="AG6" s="13" t="s">
        <v>44</v>
      </c>
      <c r="AH6" s="13" t="s">
        <v>45</v>
      </c>
      <c r="AI6" s="13" t="s">
        <v>46</v>
      </c>
      <c r="AJ6" s="13" t="s">
        <v>47</v>
      </c>
      <c r="AK6" s="13" t="s">
        <v>48</v>
      </c>
      <c r="AL6" s="13" t="s">
        <v>49</v>
      </c>
      <c r="AM6" s="13" t="s">
        <v>50</v>
      </c>
      <c r="AN6" s="13" t="s">
        <v>51</v>
      </c>
      <c r="AO6" s="13" t="s">
        <v>52</v>
      </c>
      <c r="AP6" s="13" t="s">
        <v>53</v>
      </c>
      <c r="AQ6" s="13" t="s">
        <v>54</v>
      </c>
      <c r="AR6" s="13" t="s">
        <v>55</v>
      </c>
      <c r="AS6" s="13" t="s">
        <v>56</v>
      </c>
      <c r="AT6" s="13" t="s">
        <v>57</v>
      </c>
      <c r="AU6" s="13" t="s">
        <v>58</v>
      </c>
      <c r="AV6" s="13" t="s">
        <v>59</v>
      </c>
      <c r="AW6" s="13" t="s">
        <v>60</v>
      </c>
      <c r="AX6" s="13" t="s">
        <v>61</v>
      </c>
    </row>
    <row r="7" ht="30" customHeight="1">
      <c r="B7" s="11" t="s">
        <v>23</v>
      </c>
      <c r="C7" s="11" t="n">
        <v>1400</v>
      </c>
      <c r="D7" s="11" t="n">
        <v>192</v>
      </c>
      <c r="E7" s="11" t="n">
        <v>277</v>
      </c>
      <c r="F7" s="11" t="n">
        <v>251</v>
      </c>
      <c r="G7" s="11" t="n">
        <v>248</v>
      </c>
      <c r="H7" s="11" t="n">
        <v>187</v>
      </c>
      <c r="I7" s="11" t="n">
        <v>245</v>
      </c>
      <c r="J7" s="11"/>
      <c r="K7" s="11" t="n">
        <v>783</v>
      </c>
      <c r="L7" s="11" t="n">
        <v>617</v>
      </c>
      <c r="M7" s="11"/>
      <c r="N7" s="11" t="n">
        <v>211</v>
      </c>
      <c r="O7" s="11" t="n">
        <v>182</v>
      </c>
      <c r="P7" s="11" t="n">
        <v>109</v>
      </c>
      <c r="Q7" s="11" t="n">
        <v>127</v>
      </c>
      <c r="R7" s="11" t="n">
        <v>116</v>
      </c>
      <c r="S7" s="11" t="n">
        <v>138</v>
      </c>
      <c r="T7" s="11" t="n">
        <v>105</v>
      </c>
      <c r="U7" s="11" t="n">
        <v>62</v>
      </c>
      <c r="V7" s="11" t="n">
        <v>142</v>
      </c>
      <c r="W7" s="11" t="n">
        <v>112</v>
      </c>
      <c r="X7" s="11" t="n">
        <v>64</v>
      </c>
      <c r="Y7" s="11" t="n">
        <v>32</v>
      </c>
      <c r="Z7" s="11"/>
      <c r="AA7" s="11" t="n">
        <v>443</v>
      </c>
      <c r="AB7" s="11" t="n">
        <v>368</v>
      </c>
      <c r="AC7" s="11" t="n">
        <v>284</v>
      </c>
      <c r="AD7" s="11" t="n">
        <v>301</v>
      </c>
      <c r="AE7" s="11"/>
      <c r="AF7" s="11" t="n">
        <v>118</v>
      </c>
      <c r="AG7" s="11" t="n">
        <v>521</v>
      </c>
      <c r="AH7" s="11" t="n">
        <v>96</v>
      </c>
      <c r="AI7" s="11" t="n">
        <v>87</v>
      </c>
      <c r="AJ7" s="11" t="n">
        <v>40</v>
      </c>
      <c r="AK7" s="11" t="n">
        <v>53</v>
      </c>
      <c r="AL7" s="11" t="n">
        <v>106</v>
      </c>
      <c r="AM7" s="11" t="n">
        <v>2</v>
      </c>
      <c r="AN7" s="11" t="n">
        <v>111</v>
      </c>
      <c r="AO7" s="11" t="n">
        <v>107</v>
      </c>
      <c r="AP7" s="11" t="n">
        <v>33</v>
      </c>
      <c r="AQ7" s="11" t="n">
        <v>95</v>
      </c>
      <c r="AR7" s="11" t="n">
        <v>8</v>
      </c>
      <c r="AS7" s="11" t="n">
        <v>9</v>
      </c>
      <c r="AT7" s="11" t="n">
        <v>1</v>
      </c>
      <c r="AU7" s="11" t="n">
        <v>2</v>
      </c>
      <c r="AV7" s="11" t="n">
        <v>5</v>
      </c>
      <c r="AW7" s="11" t="n">
        <v>3</v>
      </c>
      <c r="AX7" s="11" t="n">
        <v>3</v>
      </c>
    </row>
    <row r="8" ht="30" customHeight="1">
      <c r="B8" s="12" t="s">
        <v>24</v>
      </c>
      <c r="C8" s="12" t="n">
        <v>1399</v>
      </c>
      <c r="D8" s="12" t="n">
        <v>194</v>
      </c>
      <c r="E8" s="12" t="n">
        <v>277</v>
      </c>
      <c r="F8" s="12" t="n">
        <v>252</v>
      </c>
      <c r="G8" s="12" t="n">
        <v>250</v>
      </c>
      <c r="H8" s="12" t="n">
        <v>182</v>
      </c>
      <c r="I8" s="12" t="n">
        <v>243</v>
      </c>
      <c r="J8" s="12"/>
      <c r="K8" s="12" t="n">
        <v>779</v>
      </c>
      <c r="L8" s="12" t="n">
        <v>620</v>
      </c>
      <c r="M8" s="12"/>
      <c r="N8" s="12" t="n">
        <v>212</v>
      </c>
      <c r="O8" s="12" t="n">
        <v>175</v>
      </c>
      <c r="P8" s="12" t="n">
        <v>106</v>
      </c>
      <c r="Q8" s="12" t="n">
        <v>125</v>
      </c>
      <c r="R8" s="12" t="n">
        <v>105</v>
      </c>
      <c r="S8" s="12" t="n">
        <v>136</v>
      </c>
      <c r="T8" s="12" t="n">
        <v>104</v>
      </c>
      <c r="U8" s="12" t="n">
        <v>59</v>
      </c>
      <c r="V8" s="12" t="n">
        <v>153</v>
      </c>
      <c r="W8" s="12" t="n">
        <v>119</v>
      </c>
      <c r="X8" s="12" t="n">
        <v>67</v>
      </c>
      <c r="Y8" s="12" t="n">
        <v>39</v>
      </c>
      <c r="Z8" s="12"/>
      <c r="AA8" s="12" t="n">
        <v>426</v>
      </c>
      <c r="AB8" s="12" t="n">
        <v>355</v>
      </c>
      <c r="AC8" s="12" t="n">
        <v>313</v>
      </c>
      <c r="AD8" s="12" t="n">
        <v>300</v>
      </c>
      <c r="AE8" s="12"/>
      <c r="AF8" s="12" t="n">
        <v>119</v>
      </c>
      <c r="AG8" s="12" t="n">
        <v>516</v>
      </c>
      <c r="AH8" s="12" t="n">
        <v>96</v>
      </c>
      <c r="AI8" s="12" t="n">
        <v>86</v>
      </c>
      <c r="AJ8" s="12" t="n">
        <v>41</v>
      </c>
      <c r="AK8" s="12" t="n">
        <v>53</v>
      </c>
      <c r="AL8" s="12" t="n">
        <v>107</v>
      </c>
      <c r="AM8" s="12" t="n">
        <v>2</v>
      </c>
      <c r="AN8" s="12" t="n">
        <v>112</v>
      </c>
      <c r="AO8" s="12" t="n">
        <v>107</v>
      </c>
      <c r="AP8" s="12" t="n">
        <v>33</v>
      </c>
      <c r="AQ8" s="12" t="n">
        <v>96</v>
      </c>
      <c r="AR8" s="12" t="n">
        <v>8</v>
      </c>
      <c r="AS8" s="12" t="n">
        <v>10</v>
      </c>
      <c r="AT8" s="12" t="n">
        <v>1</v>
      </c>
      <c r="AU8" s="12" t="n">
        <v>2</v>
      </c>
      <c r="AV8" s="12" t="n">
        <v>5</v>
      </c>
      <c r="AW8" s="12" t="n">
        <v>3</v>
      </c>
      <c r="AX8" s="12" t="n">
        <v>3</v>
      </c>
    </row>
    <row r="9">
      <c r="B9" s="20" t="s">
        <v>253</v>
      </c>
      <c r="C9" s="19" t="n">
        <v>0.0364779667459765</v>
      </c>
      <c r="D9" s="19" t="n">
        <v>0.0429851434429555</v>
      </c>
      <c r="E9" s="19" t="n">
        <v>0.0177554812678593</v>
      </c>
      <c r="F9" s="19" t="n">
        <v>0.0160160900019329</v>
      </c>
      <c r="G9" s="19" t="n">
        <v>0.0622964747568756</v>
      </c>
      <c r="H9" s="19" t="n">
        <v>0.035641015712293</v>
      </c>
      <c r="I9" s="19" t="n">
        <v>0.0479328316613887</v>
      </c>
      <c r="J9" s="19"/>
      <c r="K9" s="19" t="n">
        <v>0.0382795383664991</v>
      </c>
      <c r="L9" s="19" t="n">
        <v>0.0342137007736006</v>
      </c>
      <c r="M9" s="19"/>
      <c r="N9" s="19" t="n">
        <v>0.0189690819562916</v>
      </c>
      <c r="O9" s="19" t="n">
        <v>0.0207301322222857</v>
      </c>
      <c r="P9" s="19" t="n">
        <v>0.019300897128306</v>
      </c>
      <c r="Q9" s="19" t="n">
        <v>0.0310578166618341</v>
      </c>
      <c r="R9" s="19" t="n">
        <v>0.0417988226937175</v>
      </c>
      <c r="S9" s="19" t="n">
        <v>0.0441937404876978</v>
      </c>
      <c r="T9" s="19" t="n">
        <v>0.0840706318993789</v>
      </c>
      <c r="U9" s="19" t="n">
        <v>0.0322010304592048</v>
      </c>
      <c r="V9" s="19" t="n">
        <v>0.0363070359785556</v>
      </c>
      <c r="W9" s="19" t="n">
        <v>0.0623923633519035</v>
      </c>
      <c r="X9" s="19" t="n">
        <v>0.0165221857049613</v>
      </c>
      <c r="Y9" s="19" t="n">
        <v>0.0604468473978234</v>
      </c>
      <c r="Z9" s="19"/>
      <c r="AA9" s="19" t="n">
        <v>0.0252664031022338</v>
      </c>
      <c r="AB9" s="19" t="n">
        <v>0.0440407951296692</v>
      </c>
      <c r="AC9" s="19" t="n">
        <v>0.0214384881759377</v>
      </c>
      <c r="AD9" s="19" t="n">
        <v>0.0560029766922935</v>
      </c>
      <c r="AE9" s="19"/>
      <c r="AF9" s="19" t="n">
        <v>0.0262346240570636</v>
      </c>
      <c r="AG9" s="19" t="n">
        <v>0.0573228498161587</v>
      </c>
      <c r="AH9" s="19" t="n">
        <v>0.0315144676447728</v>
      </c>
      <c r="AI9" s="19" t="n">
        <v>0.0103585248422517</v>
      </c>
      <c r="AJ9" s="19" t="n">
        <v>0.0763546897372936</v>
      </c>
      <c r="AK9" s="19" t="n">
        <v>0.0341806910565689</v>
      </c>
      <c r="AL9" s="19" t="n">
        <v>0.0201966245308306</v>
      </c>
      <c r="AM9" s="19" t="n">
        <v>0</v>
      </c>
      <c r="AN9" s="19" t="n">
        <v>0.00919380892533945</v>
      </c>
      <c r="AO9" s="19" t="n">
        <v>0.0373794355227634</v>
      </c>
      <c r="AP9" s="19" t="n">
        <v>0</v>
      </c>
      <c r="AQ9" s="19" t="n">
        <v>0.0111406370749057</v>
      </c>
      <c r="AR9" s="19" t="n">
        <v>0.149401477334961</v>
      </c>
      <c r="AS9" s="19" t="n">
        <v>0</v>
      </c>
      <c r="AT9" s="19" t="n">
        <v>0</v>
      </c>
      <c r="AU9" s="19" t="n">
        <v>0</v>
      </c>
      <c r="AV9" s="19" t="n">
        <v>0</v>
      </c>
      <c r="AW9" s="19" t="n">
        <v>0</v>
      </c>
      <c r="AX9" s="19" t="n">
        <v>0</v>
      </c>
    </row>
    <row r="10">
      <c r="B10" s="20" t="s">
        <v>254</v>
      </c>
      <c r="C10" s="19" t="n">
        <v>0.133226258713025</v>
      </c>
      <c r="D10" s="19" t="n">
        <v>0.141612089907589</v>
      </c>
      <c r="E10" s="19" t="n">
        <v>0.116999191709576</v>
      </c>
      <c r="F10" s="19" t="n">
        <v>0.104484204081523</v>
      </c>
      <c r="G10" s="19" t="n">
        <v>0.126269543166729</v>
      </c>
      <c r="H10" s="19" t="n">
        <v>0.142268416004971</v>
      </c>
      <c r="I10" s="19" t="n">
        <v>0.175289925851863</v>
      </c>
      <c r="J10" s="19"/>
      <c r="K10" s="19" t="n">
        <v>0.126577470563511</v>
      </c>
      <c r="L10" s="19" t="n">
        <v>0.141582642990501</v>
      </c>
      <c r="M10" s="19"/>
      <c r="N10" s="19" t="n">
        <v>0.121939713376837</v>
      </c>
      <c r="O10" s="19" t="n">
        <v>0.154733490641154</v>
      </c>
      <c r="P10" s="19" t="n">
        <v>0.056809960827389</v>
      </c>
      <c r="Q10" s="19" t="n">
        <v>0.115014066486003</v>
      </c>
      <c r="R10" s="19" t="n">
        <v>0.148112925260551</v>
      </c>
      <c r="S10" s="19" t="n">
        <v>0.163797259575412</v>
      </c>
      <c r="T10" s="19" t="n">
        <v>0.145753780891566</v>
      </c>
      <c r="U10" s="19" t="n">
        <v>0.112356026053426</v>
      </c>
      <c r="V10" s="19" t="n">
        <v>0.187329337010198</v>
      </c>
      <c r="W10" s="19" t="n">
        <v>0.124893087420334</v>
      </c>
      <c r="X10" s="19" t="n">
        <v>0.0763512365706846</v>
      </c>
      <c r="Y10" s="19" t="n">
        <v>0.126938753279433</v>
      </c>
      <c r="Z10" s="19"/>
      <c r="AA10" s="19" t="n">
        <v>0.104635353694077</v>
      </c>
      <c r="AB10" s="19" t="n">
        <v>0.165959822039218</v>
      </c>
      <c r="AC10" s="19" t="n">
        <v>0.121163689012124</v>
      </c>
      <c r="AD10" s="19" t="n">
        <v>0.149438365698099</v>
      </c>
      <c r="AE10" s="19"/>
      <c r="AF10" s="19" t="n">
        <v>0.0679799546446569</v>
      </c>
      <c r="AG10" s="19" t="n">
        <v>0.170388683988967</v>
      </c>
      <c r="AH10" s="19" t="n">
        <v>0.117147488908538</v>
      </c>
      <c r="AI10" s="19" t="n">
        <v>0.108575393711759</v>
      </c>
      <c r="AJ10" s="19" t="n">
        <v>0.127196785741839</v>
      </c>
      <c r="AK10" s="19" t="n">
        <v>0.102307501548297</v>
      </c>
      <c r="AL10" s="19" t="n">
        <v>0.13643971660283</v>
      </c>
      <c r="AM10" s="19" t="n">
        <v>0.534445761093102</v>
      </c>
      <c r="AN10" s="19" t="n">
        <v>0.0529235485088759</v>
      </c>
      <c r="AO10" s="19" t="n">
        <v>0.14778391261828</v>
      </c>
      <c r="AP10" s="19" t="n">
        <v>0.209824328626451</v>
      </c>
      <c r="AQ10" s="19" t="n">
        <v>0.111266529268129</v>
      </c>
      <c r="AR10" s="19" t="n">
        <v>0.237224645808447</v>
      </c>
      <c r="AS10" s="19" t="n">
        <v>0.120263011500883</v>
      </c>
      <c r="AT10" s="19" t="n">
        <v>0</v>
      </c>
      <c r="AU10" s="19" t="n">
        <v>0</v>
      </c>
      <c r="AV10" s="19" t="n">
        <v>0.21984154809506</v>
      </c>
      <c r="AW10" s="19" t="n">
        <v>0</v>
      </c>
      <c r="AX10" s="19" t="n">
        <v>0</v>
      </c>
    </row>
    <row r="11">
      <c r="B11" s="20" t="s">
        <v>255</v>
      </c>
      <c r="C11" s="19" t="n">
        <v>0.403182820185585</v>
      </c>
      <c r="D11" s="19" t="n">
        <v>0.341778421228297</v>
      </c>
      <c r="E11" s="19" t="n">
        <v>0.35881666759586</v>
      </c>
      <c r="F11" s="19" t="n">
        <v>0.377555160340602</v>
      </c>
      <c r="G11" s="19" t="n">
        <v>0.38259025197934</v>
      </c>
      <c r="H11" s="19" t="n">
        <v>0.483938650778873</v>
      </c>
      <c r="I11" s="19" t="n">
        <v>0.49038013974065</v>
      </c>
      <c r="J11" s="19"/>
      <c r="K11" s="19" t="n">
        <v>0.393447746125177</v>
      </c>
      <c r="L11" s="19" t="n">
        <v>0.415418135552702</v>
      </c>
      <c r="M11" s="19"/>
      <c r="N11" s="19" t="n">
        <v>0.323130768099803</v>
      </c>
      <c r="O11" s="19" t="n">
        <v>0.479961928736286</v>
      </c>
      <c r="P11" s="19" t="n">
        <v>0.484041647549982</v>
      </c>
      <c r="Q11" s="19" t="n">
        <v>0.459923913563509</v>
      </c>
      <c r="R11" s="19" t="n">
        <v>0.382241684395323</v>
      </c>
      <c r="S11" s="19" t="n">
        <v>0.355997939550367</v>
      </c>
      <c r="T11" s="19" t="n">
        <v>0.394376899233703</v>
      </c>
      <c r="U11" s="19" t="n">
        <v>0.472420013345343</v>
      </c>
      <c r="V11" s="19" t="n">
        <v>0.358576018129331</v>
      </c>
      <c r="W11" s="19" t="n">
        <v>0.385819078293801</v>
      </c>
      <c r="X11" s="19" t="n">
        <v>0.470062980024558</v>
      </c>
      <c r="Y11" s="19" t="n">
        <v>0.347641755987343</v>
      </c>
      <c r="Z11" s="19"/>
      <c r="AA11" s="19" t="n">
        <v>0.360008391870978</v>
      </c>
      <c r="AB11" s="19" t="n">
        <v>0.404387591526489</v>
      </c>
      <c r="AC11" s="19" t="n">
        <v>0.428849870761375</v>
      </c>
      <c r="AD11" s="19" t="n">
        <v>0.438471610277289</v>
      </c>
      <c r="AE11" s="19"/>
      <c r="AF11" s="19" t="n">
        <v>0.407947670843522</v>
      </c>
      <c r="AG11" s="19" t="n">
        <v>0.471877990717191</v>
      </c>
      <c r="AH11" s="19" t="n">
        <v>0.438308535905284</v>
      </c>
      <c r="AI11" s="19" t="n">
        <v>0.285505906293066</v>
      </c>
      <c r="AJ11" s="19" t="n">
        <v>0.424127540062722</v>
      </c>
      <c r="AK11" s="19" t="n">
        <v>0.268273497864896</v>
      </c>
      <c r="AL11" s="19" t="n">
        <v>0.342393106216473</v>
      </c>
      <c r="AM11" s="19" t="n">
        <v>0</v>
      </c>
      <c r="AN11" s="19" t="n">
        <v>0.338433012238082</v>
      </c>
      <c r="AO11" s="19" t="n">
        <v>0.392796759182542</v>
      </c>
      <c r="AP11" s="19" t="n">
        <v>0.243194992519618</v>
      </c>
      <c r="AQ11" s="19" t="n">
        <v>0.460277623319262</v>
      </c>
      <c r="AR11" s="19" t="n">
        <v>0.255313863436253</v>
      </c>
      <c r="AS11" s="19" t="n">
        <v>0.123252356853557</v>
      </c>
      <c r="AT11" s="19" t="n">
        <v>0</v>
      </c>
      <c r="AU11" s="19" t="n">
        <v>0</v>
      </c>
      <c r="AV11" s="19" t="n">
        <v>0</v>
      </c>
      <c r="AW11" s="19" t="n">
        <v>0.294727388085214</v>
      </c>
      <c r="AX11" s="19" t="n">
        <v>0.366783065759951</v>
      </c>
    </row>
    <row r="12">
      <c r="B12" s="20" t="s">
        <v>256</v>
      </c>
      <c r="C12" s="19" t="n">
        <v>0.254289697217511</v>
      </c>
      <c r="D12" s="19" t="n">
        <v>0.304932179208744</v>
      </c>
      <c r="E12" s="19" t="n">
        <v>0.338258212211451</v>
      </c>
      <c r="F12" s="19" t="n">
        <v>0.262475400819116</v>
      </c>
      <c r="G12" s="19" t="n">
        <v>0.287877853901521</v>
      </c>
      <c r="H12" s="19" t="n">
        <v>0.151313449997856</v>
      </c>
      <c r="I12" s="19" t="n">
        <v>0.151832950454585</v>
      </c>
      <c r="J12" s="19"/>
      <c r="K12" s="19" t="n">
        <v>0.271690166036815</v>
      </c>
      <c r="L12" s="19" t="n">
        <v>0.232420297743119</v>
      </c>
      <c r="M12" s="19"/>
      <c r="N12" s="19" t="n">
        <v>0.306474143219389</v>
      </c>
      <c r="O12" s="19" t="n">
        <v>0.20839777855531</v>
      </c>
      <c r="P12" s="19" t="n">
        <v>0.274071835164408</v>
      </c>
      <c r="Q12" s="19" t="n">
        <v>0.245735888044105</v>
      </c>
      <c r="R12" s="19" t="n">
        <v>0.278527280008161</v>
      </c>
      <c r="S12" s="19" t="n">
        <v>0.228645315972946</v>
      </c>
      <c r="T12" s="19" t="n">
        <v>0.256929338218792</v>
      </c>
      <c r="U12" s="19" t="n">
        <v>0.223202654213366</v>
      </c>
      <c r="V12" s="19" t="n">
        <v>0.263234081210893</v>
      </c>
      <c r="W12" s="19" t="n">
        <v>0.247044166064681</v>
      </c>
      <c r="X12" s="19" t="n">
        <v>0.223401709418003</v>
      </c>
      <c r="Y12" s="19" t="n">
        <v>0.253439701857391</v>
      </c>
      <c r="Z12" s="19"/>
      <c r="AA12" s="19" t="n">
        <v>0.317796965012354</v>
      </c>
      <c r="AB12" s="19" t="n">
        <v>0.216770673353057</v>
      </c>
      <c r="AC12" s="19" t="n">
        <v>0.286994056622491</v>
      </c>
      <c r="AD12" s="19" t="n">
        <v>0.17127044019733</v>
      </c>
      <c r="AE12" s="19"/>
      <c r="AF12" s="19" t="n">
        <v>0.350098929078914</v>
      </c>
      <c r="AG12" s="19" t="n">
        <v>0.171638071435875</v>
      </c>
      <c r="AH12" s="19" t="n">
        <v>0.211731852719157</v>
      </c>
      <c r="AI12" s="19" t="n">
        <v>0.331362022727617</v>
      </c>
      <c r="AJ12" s="19" t="n">
        <v>0.230742288020788</v>
      </c>
      <c r="AK12" s="19" t="n">
        <v>0.372855209573475</v>
      </c>
      <c r="AL12" s="19" t="n">
        <v>0.342080055511959</v>
      </c>
      <c r="AM12" s="19" t="n">
        <v>0.465554238906898</v>
      </c>
      <c r="AN12" s="19" t="n">
        <v>0.35713497783049</v>
      </c>
      <c r="AO12" s="19" t="n">
        <v>0.246005766243313</v>
      </c>
      <c r="AP12" s="19" t="n">
        <v>0.357359325304013</v>
      </c>
      <c r="AQ12" s="19" t="n">
        <v>0.194006097386982</v>
      </c>
      <c r="AR12" s="19" t="n">
        <v>0.230489615128803</v>
      </c>
      <c r="AS12" s="19" t="n">
        <v>0.467818870714844</v>
      </c>
      <c r="AT12" s="19" t="n">
        <v>1</v>
      </c>
      <c r="AU12" s="19" t="n">
        <v>1</v>
      </c>
      <c r="AV12" s="19" t="n">
        <v>0.354825079797889</v>
      </c>
      <c r="AW12" s="19" t="n">
        <v>0.705272611914786</v>
      </c>
      <c r="AX12" s="19" t="n">
        <v>0</v>
      </c>
    </row>
    <row r="13">
      <c r="B13" s="20" t="s">
        <v>257</v>
      </c>
      <c r="C13" s="19" t="n">
        <v>0.103881663322619</v>
      </c>
      <c r="D13" s="19" t="n">
        <v>0.111522674961179</v>
      </c>
      <c r="E13" s="19" t="n">
        <v>0.149246617731101</v>
      </c>
      <c r="F13" s="19" t="n">
        <v>0.17430939489061</v>
      </c>
      <c r="G13" s="19" t="n">
        <v>0.0892792286212938</v>
      </c>
      <c r="H13" s="19" t="n">
        <v>0.0647719190250312</v>
      </c>
      <c r="I13" s="19" t="n">
        <v>0.0171331136965851</v>
      </c>
      <c r="J13" s="19"/>
      <c r="K13" s="19" t="n">
        <v>0.124425931677109</v>
      </c>
      <c r="L13" s="19" t="n">
        <v>0.0780610480151149</v>
      </c>
      <c r="M13" s="19"/>
      <c r="N13" s="19" t="n">
        <v>0.186586597046856</v>
      </c>
      <c r="O13" s="19" t="n">
        <v>0.0645013031812915</v>
      </c>
      <c r="P13" s="19" t="n">
        <v>0.110475822766706</v>
      </c>
      <c r="Q13" s="19" t="n">
        <v>0.0845166997724282</v>
      </c>
      <c r="R13" s="19" t="n">
        <v>0.0990575320570644</v>
      </c>
      <c r="S13" s="19" t="n">
        <v>0.0923621060245032</v>
      </c>
      <c r="T13" s="19" t="n">
        <v>0.0732452047739897</v>
      </c>
      <c r="U13" s="19" t="n">
        <v>0.0658732885984859</v>
      </c>
      <c r="V13" s="19" t="n">
        <v>0.118034089971185</v>
      </c>
      <c r="W13" s="19" t="n">
        <v>0.0834389541237892</v>
      </c>
      <c r="X13" s="19" t="n">
        <v>0.0912643790413466</v>
      </c>
      <c r="Y13" s="19" t="n">
        <v>0.0944486591747893</v>
      </c>
      <c r="Z13" s="19"/>
      <c r="AA13" s="19" t="n">
        <v>0.149596896474589</v>
      </c>
      <c r="AB13" s="19" t="n">
        <v>0.0838421222723622</v>
      </c>
      <c r="AC13" s="19" t="n">
        <v>0.0888739866131297</v>
      </c>
      <c r="AD13" s="19" t="n">
        <v>0.079721444480701</v>
      </c>
      <c r="AE13" s="19"/>
      <c r="AF13" s="19" t="n">
        <v>0.104605289098181</v>
      </c>
      <c r="AG13" s="19" t="n">
        <v>0.0251003457861923</v>
      </c>
      <c r="AH13" s="19" t="n">
        <v>0.149521339888879</v>
      </c>
      <c r="AI13" s="19" t="n">
        <v>0.250617394165628</v>
      </c>
      <c r="AJ13" s="19" t="n">
        <v>0.141578696437359</v>
      </c>
      <c r="AK13" s="19" t="n">
        <v>0.171999722544937</v>
      </c>
      <c r="AL13" s="19" t="n">
        <v>0.131688988807774</v>
      </c>
      <c r="AM13" s="19" t="n">
        <v>0</v>
      </c>
      <c r="AN13" s="19" t="n">
        <v>0.188440428595585</v>
      </c>
      <c r="AO13" s="19" t="n">
        <v>0.107316060191162</v>
      </c>
      <c r="AP13" s="19" t="n">
        <v>0.126019405309813</v>
      </c>
      <c r="AQ13" s="19" t="n">
        <v>0.112717279121712</v>
      </c>
      <c r="AR13" s="19" t="n">
        <v>0.127570398291536</v>
      </c>
      <c r="AS13" s="19" t="n">
        <v>0.288665760930716</v>
      </c>
      <c r="AT13" s="19" t="n">
        <v>0</v>
      </c>
      <c r="AU13" s="19" t="n">
        <v>0</v>
      </c>
      <c r="AV13" s="19" t="n">
        <v>0.425333372107052</v>
      </c>
      <c r="AW13" s="19" t="n">
        <v>0</v>
      </c>
      <c r="AX13" s="19" t="n">
        <v>0.633216934240049</v>
      </c>
    </row>
    <row r="14">
      <c r="B14" s="20" t="s">
        <v>77</v>
      </c>
      <c r="C14" s="21" t="n">
        <v>0.0689415938152824</v>
      </c>
      <c r="D14" s="21" t="n">
        <v>0.0571694912512354</v>
      </c>
      <c r="E14" s="21" t="n">
        <v>0.0189238294841522</v>
      </c>
      <c r="F14" s="21" t="n">
        <v>0.0651597498662156</v>
      </c>
      <c r="G14" s="21" t="n">
        <v>0.0516866475742407</v>
      </c>
      <c r="H14" s="21" t="n">
        <v>0.122066548480976</v>
      </c>
      <c r="I14" s="21" t="n">
        <v>0.117431038594928</v>
      </c>
      <c r="J14" s="21"/>
      <c r="K14" s="21" t="n">
        <v>0.0455791472308883</v>
      </c>
      <c r="L14" s="21" t="n">
        <v>0.098304174924963</v>
      </c>
      <c r="M14" s="21"/>
      <c r="N14" s="21" t="n">
        <v>0.0428996963008239</v>
      </c>
      <c r="O14" s="21" t="n">
        <v>0.0716753666636735</v>
      </c>
      <c r="P14" s="21" t="n">
        <v>0.0552998365632092</v>
      </c>
      <c r="Q14" s="21" t="n">
        <v>0.0637516154721208</v>
      </c>
      <c r="R14" s="21" t="n">
        <v>0.0502617555851837</v>
      </c>
      <c r="S14" s="21" t="n">
        <v>0.115003638389074</v>
      </c>
      <c r="T14" s="21" t="n">
        <v>0.0456241449825691</v>
      </c>
      <c r="U14" s="21" t="n">
        <v>0.0939469873301737</v>
      </c>
      <c r="V14" s="21" t="n">
        <v>0.0365194376998384</v>
      </c>
      <c r="W14" s="21" t="n">
        <v>0.0964123507454911</v>
      </c>
      <c r="X14" s="21" t="n">
        <v>0.122397509240447</v>
      </c>
      <c r="Y14" s="21" t="n">
        <v>0.117084282303219</v>
      </c>
      <c r="Z14" s="21"/>
      <c r="AA14" s="21" t="n">
        <v>0.0426959898457687</v>
      </c>
      <c r="AB14" s="21" t="n">
        <v>0.0849989956792043</v>
      </c>
      <c r="AC14" s="21" t="n">
        <v>0.0526799088149419</v>
      </c>
      <c r="AD14" s="21" t="n">
        <v>0.105095162654287</v>
      </c>
      <c r="AE14" s="21"/>
      <c r="AF14" s="21" t="n">
        <v>0.0431335322776618</v>
      </c>
      <c r="AG14" s="21" t="n">
        <v>0.103672058255617</v>
      </c>
      <c r="AH14" s="21" t="n">
        <v>0.0517763149333698</v>
      </c>
      <c r="AI14" s="21" t="n">
        <v>0.0135807582596781</v>
      </c>
      <c r="AJ14" s="21" t="n">
        <v>0</v>
      </c>
      <c r="AK14" s="21" t="n">
        <v>0.0503833774118266</v>
      </c>
      <c r="AL14" s="21" t="n">
        <v>0.027201508330134</v>
      </c>
      <c r="AM14" s="21" t="n">
        <v>0</v>
      </c>
      <c r="AN14" s="21" t="n">
        <v>0.0538742239016278</v>
      </c>
      <c r="AO14" s="21" t="n">
        <v>0.0687180662419388</v>
      </c>
      <c r="AP14" s="21" t="n">
        <v>0.0636019482401051</v>
      </c>
      <c r="AQ14" s="21" t="n">
        <v>0.11059183382901</v>
      </c>
      <c r="AR14" s="21" t="n">
        <v>0</v>
      </c>
      <c r="AS14" s="21" t="n">
        <v>0</v>
      </c>
      <c r="AT14" s="21" t="n">
        <v>0</v>
      </c>
      <c r="AU14" s="21" t="n">
        <v>0</v>
      </c>
      <c r="AV14" s="21" t="n">
        <v>0</v>
      </c>
      <c r="AW14" s="21" t="n">
        <v>0</v>
      </c>
      <c r="AX14" s="21" t="n">
        <v>0</v>
      </c>
    </row>
    <row r="15">
      <c r="B15" s="18" t="s">
        <v>259</v>
      </c>
    </row>
    <row r="16">
      <c r="B16" t="s">
        <v>80</v>
      </c>
    </row>
    <row r="17">
      <c r="B17" t="s">
        <v>81</v>
      </c>
    </row>
    <row r="19">
      <c r="B19" s="9" t="str">
        <f>=HYPERLINK("#'Contents'!A1", "Return to Contents")</f>
      </c>
    </row>
  </sheetData>
  <mergeCells count="6">
    <mergeCell ref="D5:I5"/>
    <mergeCell ref="K5:L5"/>
    <mergeCell ref="N5:Y5"/>
    <mergeCell ref="AA5:AD5"/>
    <mergeCell ref="AF5:AX5"/>
    <mergeCell ref="D2:AU2"/>
  </mergeCells>
  <pageMargins left="0.7" right="0.7" top="0.75" bottom="0.75" header="0.3" footer="0.3"/>
  <pageSetup paperSize="9" orientation="portrait" horizontalDpi="300" verticalDpi="300" r:id="rId2"/>
  <drawing r:id="rId1"/>
</worksheet>
</file>

<file path=xl/worksheets/sheet7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10.71" hidden="0" customWidth="1"/>
    <col min="8" max="8" width="10.71" hidden="0" customWidth="1"/>
    <col min="9" max="9" width="10.71" hidden="0" customWidth="1"/>
    <col min="10" max="10" width="2.2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10.71" hidden="0" customWidth="1"/>
    <col min="19" max="19" width="10.71" hidden="0" customWidth="1"/>
    <col min="20" max="20" width="10.71" hidden="0" customWidth="1"/>
    <col min="21" max="21" width="10.71" hidden="0" customWidth="1"/>
    <col min="22" max="22" width="10.71" hidden="0" customWidth="1"/>
    <col min="23" max="23" width="10.71" hidden="0" customWidth="1"/>
    <col min="24" max="24" width="10.71" hidden="0" customWidth="1"/>
    <col min="25" max="25" width="10.71" hidden="0" customWidth="1"/>
    <col min="26" max="26" width="2.2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10.71" hidden="0" customWidth="1"/>
    <col min="34" max="34" width="10.71" hidden="0" customWidth="1"/>
    <col min="35" max="35" width="10.7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10.71" hidden="0" customWidth="1"/>
    <col min="44" max="44" width="10.71" hidden="0" customWidth="1"/>
    <col min="45" max="45" width="10.71" hidden="0" customWidth="1"/>
    <col min="46" max="46" width="10.71" hidden="0" customWidth="1"/>
    <col min="47" max="47" width="10.71" hidden="0" customWidth="1"/>
    <col min="48" max="48" width="10.71" hidden="0" customWidth="1"/>
    <col min="49" max="49" width="10.71" hidden="0" customWidth="1"/>
    <col min="50" max="50" width="10.71" hidden="0" customWidth="1"/>
    <col min="51" max="51" width="2.21" hidden="0" customWidth="1"/>
  </cols>
  <sheetData>
    <row r="2" ht="40" customHeight="1">
      <c r="D2" s="16" t="s">
        <v>276</v>
      </c>
    </row>
    <row r="5" ht="30" customHeight="1">
      <c r="B5" s="17"/>
      <c r="C5" s="17"/>
      <c r="D5" s="17" t="s">
        <v>62</v>
      </c>
      <c r="E5" s="17"/>
      <c r="F5" s="17"/>
      <c r="G5" s="17"/>
      <c r="H5" s="17"/>
      <c r="I5" s="17"/>
      <c r="J5" s="17"/>
      <c r="K5" s="17" t="s">
        <v>63</v>
      </c>
      <c r="L5" s="17"/>
      <c r="M5" s="17"/>
      <c r="N5" s="17" t="s">
        <v>64</v>
      </c>
      <c r="O5" s="17"/>
      <c r="P5" s="17"/>
      <c r="Q5" s="17"/>
      <c r="R5" s="17"/>
      <c r="S5" s="17"/>
      <c r="T5" s="17"/>
      <c r="U5" s="17"/>
      <c r="V5" s="17"/>
      <c r="W5" s="17"/>
      <c r="X5" s="17"/>
      <c r="Y5" s="17"/>
      <c r="Z5" s="17"/>
      <c r="AA5" s="17" t="s">
        <v>65</v>
      </c>
      <c r="AB5" s="17"/>
      <c r="AC5" s="17"/>
      <c r="AD5" s="17"/>
      <c r="AE5" s="17"/>
      <c r="AF5" s="17" t="s">
        <v>66</v>
      </c>
      <c r="AG5" s="17"/>
      <c r="AH5" s="17"/>
      <c r="AI5" s="17"/>
      <c r="AJ5" s="17"/>
      <c r="AK5" s="17"/>
      <c r="AL5" s="17"/>
      <c r="AM5" s="17"/>
      <c r="AN5" s="17"/>
      <c r="AO5" s="17"/>
      <c r="AP5" s="17"/>
      <c r="AQ5" s="17"/>
      <c r="AR5" s="17"/>
      <c r="AS5" s="17"/>
      <c r="AT5" s="17"/>
      <c r="AU5" s="17"/>
      <c r="AV5" s="17"/>
      <c r="AW5" s="17"/>
      <c r="AX5" s="17"/>
    </row>
    <row r="6">
      <c r="B6" t="s">
        <v>15</v>
      </c>
      <c r="C6" s="10" t="s">
        <v>16</v>
      </c>
      <c r="D6" s="13" t="s">
        <v>17</v>
      </c>
      <c r="E6" s="13" t="s">
        <v>18</v>
      </c>
      <c r="F6" s="13" t="s">
        <v>19</v>
      </c>
      <c r="G6" s="13" t="s">
        <v>20</v>
      </c>
      <c r="H6" s="13" t="s">
        <v>21</v>
      </c>
      <c r="I6" s="13" t="s">
        <v>22</v>
      </c>
      <c r="K6" s="13" t="s">
        <v>25</v>
      </c>
      <c r="L6" s="13" t="s">
        <v>26</v>
      </c>
      <c r="N6" s="13" t="s">
        <v>27</v>
      </c>
      <c r="O6" s="13" t="s">
        <v>28</v>
      </c>
      <c r="P6" s="13" t="s">
        <v>29</v>
      </c>
      <c r="Q6" s="13" t="s">
        <v>30</v>
      </c>
      <c r="R6" s="13" t="s">
        <v>31</v>
      </c>
      <c r="S6" s="13" t="s">
        <v>32</v>
      </c>
      <c r="T6" s="13" t="s">
        <v>33</v>
      </c>
      <c r="U6" s="13" t="s">
        <v>34</v>
      </c>
      <c r="V6" s="13" t="s">
        <v>35</v>
      </c>
      <c r="W6" s="13" t="s">
        <v>36</v>
      </c>
      <c r="X6" s="13" t="s">
        <v>37</v>
      </c>
      <c r="Y6" s="13" t="s">
        <v>38</v>
      </c>
      <c r="AA6" s="13" t="s">
        <v>39</v>
      </c>
      <c r="AB6" s="13" t="s">
        <v>40</v>
      </c>
      <c r="AC6" s="13" t="s">
        <v>41</v>
      </c>
      <c r="AD6" s="13" t="s">
        <v>42</v>
      </c>
      <c r="AF6" s="13" t="s">
        <v>43</v>
      </c>
      <c r="AG6" s="13" t="s">
        <v>44</v>
      </c>
      <c r="AH6" s="13" t="s">
        <v>45</v>
      </c>
      <c r="AI6" s="13" t="s">
        <v>46</v>
      </c>
      <c r="AJ6" s="13" t="s">
        <v>47</v>
      </c>
      <c r="AK6" s="13" t="s">
        <v>48</v>
      </c>
      <c r="AL6" s="13" t="s">
        <v>49</v>
      </c>
      <c r="AM6" s="13" t="s">
        <v>50</v>
      </c>
      <c r="AN6" s="13" t="s">
        <v>51</v>
      </c>
      <c r="AO6" s="13" t="s">
        <v>52</v>
      </c>
      <c r="AP6" s="13" t="s">
        <v>53</v>
      </c>
      <c r="AQ6" s="13" t="s">
        <v>54</v>
      </c>
      <c r="AR6" s="13" t="s">
        <v>55</v>
      </c>
      <c r="AS6" s="13" t="s">
        <v>56</v>
      </c>
      <c r="AT6" s="13" t="s">
        <v>57</v>
      </c>
      <c r="AU6" s="13" t="s">
        <v>58</v>
      </c>
      <c r="AV6" s="13" t="s">
        <v>59</v>
      </c>
      <c r="AW6" s="13" t="s">
        <v>60</v>
      </c>
      <c r="AX6" s="13" t="s">
        <v>61</v>
      </c>
    </row>
    <row r="7" ht="30" customHeight="1">
      <c r="B7" s="11" t="s">
        <v>23</v>
      </c>
      <c r="C7" s="11" t="n">
        <v>755</v>
      </c>
      <c r="D7" s="11" t="n">
        <v>123</v>
      </c>
      <c r="E7" s="11" t="n">
        <v>195</v>
      </c>
      <c r="F7" s="11" t="n">
        <v>171</v>
      </c>
      <c r="G7" s="11" t="n">
        <v>135</v>
      </c>
      <c r="H7" s="11" t="n">
        <v>76</v>
      </c>
      <c r="I7" s="11" t="n">
        <v>55</v>
      </c>
      <c r="J7" s="11"/>
      <c r="K7" s="11" t="n">
        <v>360</v>
      </c>
      <c r="L7" s="11" t="n">
        <v>394</v>
      </c>
      <c r="M7" s="11"/>
      <c r="N7" s="11" t="n">
        <v>124</v>
      </c>
      <c r="O7" s="11" t="n">
        <v>70</v>
      </c>
      <c r="P7" s="11" t="n">
        <v>63</v>
      </c>
      <c r="Q7" s="11" t="n">
        <v>65</v>
      </c>
      <c r="R7" s="11" t="n">
        <v>64</v>
      </c>
      <c r="S7" s="11" t="n">
        <v>85</v>
      </c>
      <c r="T7" s="11" t="n">
        <v>59</v>
      </c>
      <c r="U7" s="11" t="n">
        <v>35</v>
      </c>
      <c r="V7" s="11" t="n">
        <v>82</v>
      </c>
      <c r="W7" s="11" t="n">
        <v>54</v>
      </c>
      <c r="X7" s="11" t="n">
        <v>32</v>
      </c>
      <c r="Y7" s="11" t="n">
        <v>22</v>
      </c>
      <c r="Z7" s="11"/>
      <c r="AA7" s="11" t="n">
        <v>208</v>
      </c>
      <c r="AB7" s="11" t="n">
        <v>182</v>
      </c>
      <c r="AC7" s="11" t="n">
        <v>170</v>
      </c>
      <c r="AD7" s="11" t="n">
        <v>192</v>
      </c>
      <c r="AE7" s="11"/>
      <c r="AF7" s="11" t="n">
        <v>76</v>
      </c>
      <c r="AG7" s="11" t="n">
        <v>194</v>
      </c>
      <c r="AH7" s="11" t="n">
        <v>53</v>
      </c>
      <c r="AI7" s="11" t="n">
        <v>59</v>
      </c>
      <c r="AJ7" s="11" t="n">
        <v>22</v>
      </c>
      <c r="AK7" s="11" t="n">
        <v>35</v>
      </c>
      <c r="AL7" s="11" t="n">
        <v>70</v>
      </c>
      <c r="AM7" s="11" t="n">
        <v>1</v>
      </c>
      <c r="AN7" s="11" t="n">
        <v>69</v>
      </c>
      <c r="AO7" s="11" t="n">
        <v>81</v>
      </c>
      <c r="AP7" s="11" t="n">
        <v>21</v>
      </c>
      <c r="AQ7" s="11" t="n">
        <v>51</v>
      </c>
      <c r="AR7" s="11" t="n">
        <v>5</v>
      </c>
      <c r="AS7" s="11" t="n">
        <v>8</v>
      </c>
      <c r="AT7" s="11" t="n">
        <v>1</v>
      </c>
      <c r="AU7" s="11" t="n">
        <v>1</v>
      </c>
      <c r="AV7" s="11" t="n">
        <v>5</v>
      </c>
      <c r="AW7" s="11" t="n">
        <v>1</v>
      </c>
      <c r="AX7" s="11" t="n">
        <v>2</v>
      </c>
    </row>
    <row r="8" ht="30" customHeight="1">
      <c r="B8" s="12" t="s">
        <v>24</v>
      </c>
      <c r="C8" s="12" t="n">
        <v>757</v>
      </c>
      <c r="D8" s="12" t="n">
        <v>124</v>
      </c>
      <c r="E8" s="12" t="n">
        <v>196</v>
      </c>
      <c r="F8" s="12" t="n">
        <v>172</v>
      </c>
      <c r="G8" s="12" t="n">
        <v>136</v>
      </c>
      <c r="H8" s="12" t="n">
        <v>75</v>
      </c>
      <c r="I8" s="12" t="n">
        <v>54</v>
      </c>
      <c r="J8" s="12"/>
      <c r="K8" s="12" t="n">
        <v>360</v>
      </c>
      <c r="L8" s="12" t="n">
        <v>397</v>
      </c>
      <c r="M8" s="12"/>
      <c r="N8" s="12" t="n">
        <v>125</v>
      </c>
      <c r="O8" s="12" t="n">
        <v>67</v>
      </c>
      <c r="P8" s="12" t="n">
        <v>62</v>
      </c>
      <c r="Q8" s="12" t="n">
        <v>64</v>
      </c>
      <c r="R8" s="12" t="n">
        <v>58</v>
      </c>
      <c r="S8" s="12" t="n">
        <v>85</v>
      </c>
      <c r="T8" s="12" t="n">
        <v>58</v>
      </c>
      <c r="U8" s="12" t="n">
        <v>33</v>
      </c>
      <c r="V8" s="12" t="n">
        <v>88</v>
      </c>
      <c r="W8" s="12" t="n">
        <v>57</v>
      </c>
      <c r="X8" s="12" t="n">
        <v>33</v>
      </c>
      <c r="Y8" s="12" t="n">
        <v>26</v>
      </c>
      <c r="Z8" s="12"/>
      <c r="AA8" s="12" t="n">
        <v>198</v>
      </c>
      <c r="AB8" s="12" t="n">
        <v>178</v>
      </c>
      <c r="AC8" s="12" t="n">
        <v>188</v>
      </c>
      <c r="AD8" s="12" t="n">
        <v>191</v>
      </c>
      <c r="AE8" s="12"/>
      <c r="AF8" s="12" t="n">
        <v>77</v>
      </c>
      <c r="AG8" s="12" t="n">
        <v>195</v>
      </c>
      <c r="AH8" s="12" t="n">
        <v>53</v>
      </c>
      <c r="AI8" s="12" t="n">
        <v>58</v>
      </c>
      <c r="AJ8" s="12" t="n">
        <v>22</v>
      </c>
      <c r="AK8" s="12" t="n">
        <v>34</v>
      </c>
      <c r="AL8" s="12" t="n">
        <v>71</v>
      </c>
      <c r="AM8" s="12" t="n">
        <v>1</v>
      </c>
      <c r="AN8" s="12" t="n">
        <v>69</v>
      </c>
      <c r="AO8" s="12" t="n">
        <v>82</v>
      </c>
      <c r="AP8" s="12" t="n">
        <v>21</v>
      </c>
      <c r="AQ8" s="12" t="n">
        <v>52</v>
      </c>
      <c r="AR8" s="12" t="n">
        <v>5</v>
      </c>
      <c r="AS8" s="12" t="n">
        <v>8</v>
      </c>
      <c r="AT8" s="12" t="n">
        <v>1</v>
      </c>
      <c r="AU8" s="12" t="n">
        <v>1</v>
      </c>
      <c r="AV8" s="12" t="n">
        <v>5</v>
      </c>
      <c r="AW8" s="12" t="n">
        <v>1</v>
      </c>
      <c r="AX8" s="12" t="n">
        <v>2</v>
      </c>
    </row>
    <row r="9">
      <c r="B9" s="20" t="s">
        <v>267</v>
      </c>
      <c r="C9" s="19" t="n">
        <v>0.0398718438505113</v>
      </c>
      <c r="D9" s="19" t="n">
        <v>0.0411170163763294</v>
      </c>
      <c r="E9" s="19" t="n">
        <v>0.0769699354603425</v>
      </c>
      <c r="F9" s="19" t="n">
        <v>0.0412107224085142</v>
      </c>
      <c r="G9" s="19" t="n">
        <v>0.0215476617808424</v>
      </c>
      <c r="H9" s="19" t="n">
        <v>0</v>
      </c>
      <c r="I9" s="19" t="n">
        <v>0</v>
      </c>
      <c r="J9" s="19"/>
      <c r="K9" s="19" t="n">
        <v>0.0313621593928183</v>
      </c>
      <c r="L9" s="19" t="n">
        <v>0.0476839261132823</v>
      </c>
      <c r="M9" s="19"/>
      <c r="N9" s="19" t="n">
        <v>0.0820277275349742</v>
      </c>
      <c r="O9" s="19" t="n">
        <v>0.0151042644694295</v>
      </c>
      <c r="P9" s="19" t="n">
        <v>0.0481691654810304</v>
      </c>
      <c r="Q9" s="19" t="n">
        <v>0.029274993502835</v>
      </c>
      <c r="R9" s="19" t="n">
        <v>0.0327248602025445</v>
      </c>
      <c r="S9" s="19" t="n">
        <v>0.048293364664911</v>
      </c>
      <c r="T9" s="19" t="n">
        <v>0.0490453073397612</v>
      </c>
      <c r="U9" s="19" t="n">
        <v>0</v>
      </c>
      <c r="V9" s="19" t="n">
        <v>0.0239447364619589</v>
      </c>
      <c r="W9" s="19" t="n">
        <v>0.0545937905657182</v>
      </c>
      <c r="X9" s="19" t="n">
        <v>0</v>
      </c>
      <c r="Y9" s="19" t="n">
        <v>0</v>
      </c>
      <c r="Z9" s="19"/>
      <c r="AA9" s="19" t="n">
        <v>0.0525531721204561</v>
      </c>
      <c r="AB9" s="19" t="n">
        <v>0.0224201002714251</v>
      </c>
      <c r="AC9" s="19" t="n">
        <v>0.0408045800075539</v>
      </c>
      <c r="AD9" s="19" t="n">
        <v>0.0426699650503065</v>
      </c>
      <c r="AE9" s="19"/>
      <c r="AF9" s="19" t="n">
        <v>0.0422456820554313</v>
      </c>
      <c r="AG9" s="19" t="n">
        <v>0.0210033412161291</v>
      </c>
      <c r="AH9" s="19" t="n">
        <v>0.020402434361804</v>
      </c>
      <c r="AI9" s="19" t="n">
        <v>0.104780143174072</v>
      </c>
      <c r="AJ9" s="19" t="n">
        <v>0.0850494993213501</v>
      </c>
      <c r="AK9" s="19" t="n">
        <v>0</v>
      </c>
      <c r="AL9" s="19" t="n">
        <v>0.0437573998363662</v>
      </c>
      <c r="AM9" s="19" t="n">
        <v>0</v>
      </c>
      <c r="AN9" s="19" t="n">
        <v>0.0283187302113035</v>
      </c>
      <c r="AO9" s="19" t="n">
        <v>0.0592517121129678</v>
      </c>
      <c r="AP9" s="19" t="n">
        <v>0.0948112958740209</v>
      </c>
      <c r="AQ9" s="19" t="n">
        <v>0</v>
      </c>
      <c r="AR9" s="19" t="n">
        <v>0</v>
      </c>
      <c r="AS9" s="19" t="n">
        <v>0</v>
      </c>
      <c r="AT9" s="19" t="n">
        <v>0</v>
      </c>
      <c r="AU9" s="19" t="n">
        <v>0</v>
      </c>
      <c r="AV9" s="19" t="n">
        <v>0.228232715694206</v>
      </c>
      <c r="AW9" s="19" t="n">
        <v>0</v>
      </c>
      <c r="AX9" s="19" t="n">
        <v>0.52348999451806</v>
      </c>
    </row>
    <row r="10">
      <c r="B10" s="20" t="s">
        <v>268</v>
      </c>
      <c r="C10" s="19" t="n">
        <v>0.0513751843749817</v>
      </c>
      <c r="D10" s="19" t="n">
        <v>0.059033615552398</v>
      </c>
      <c r="E10" s="19" t="n">
        <v>0.0701445503229184</v>
      </c>
      <c r="F10" s="19" t="n">
        <v>0.0512241911851357</v>
      </c>
      <c r="G10" s="19" t="n">
        <v>0.0361717079678068</v>
      </c>
      <c r="H10" s="19" t="n">
        <v>0.0442075628428597</v>
      </c>
      <c r="I10" s="19" t="n">
        <v>0.0147837591971975</v>
      </c>
      <c r="J10" s="19"/>
      <c r="K10" s="19" t="n">
        <v>0.0412151107656462</v>
      </c>
      <c r="L10" s="19" t="n">
        <v>0.0607118684163066</v>
      </c>
      <c r="M10" s="19"/>
      <c r="N10" s="19" t="n">
        <v>0.058121083874747</v>
      </c>
      <c r="O10" s="19" t="n">
        <v>0.0717902092020732</v>
      </c>
      <c r="P10" s="19" t="n">
        <v>0.0172028406869543</v>
      </c>
      <c r="Q10" s="19" t="n">
        <v>0.0630796353843399</v>
      </c>
      <c r="R10" s="19" t="n">
        <v>0.059042590071924</v>
      </c>
      <c r="S10" s="19" t="n">
        <v>0.0355937315546508</v>
      </c>
      <c r="T10" s="19" t="n">
        <v>0.0724980578092633</v>
      </c>
      <c r="U10" s="19" t="n">
        <v>0.0252941783531138</v>
      </c>
      <c r="V10" s="19" t="n">
        <v>0.0614687113219294</v>
      </c>
      <c r="W10" s="19" t="n">
        <v>0.0193616841161608</v>
      </c>
      <c r="X10" s="19" t="n">
        <v>0</v>
      </c>
      <c r="Y10" s="19" t="n">
        <v>0.141149195928908</v>
      </c>
      <c r="Z10" s="19"/>
      <c r="AA10" s="19" t="n">
        <v>0.0467701101535725</v>
      </c>
      <c r="AB10" s="19" t="n">
        <v>0.0281632505687076</v>
      </c>
      <c r="AC10" s="19" t="n">
        <v>0.0653705833722891</v>
      </c>
      <c r="AD10" s="19" t="n">
        <v>0.0596128353744855</v>
      </c>
      <c r="AE10" s="19"/>
      <c r="AF10" s="19" t="n">
        <v>0.0978867830776224</v>
      </c>
      <c r="AG10" s="19" t="n">
        <v>0.0350230402599855</v>
      </c>
      <c r="AH10" s="19" t="n">
        <v>0.058431050800536</v>
      </c>
      <c r="AI10" s="19" t="n">
        <v>0.101734225965791</v>
      </c>
      <c r="AJ10" s="19" t="n">
        <v>0.043980459942599</v>
      </c>
      <c r="AK10" s="19" t="n">
        <v>0.0281076155126355</v>
      </c>
      <c r="AL10" s="19" t="n">
        <v>0.0595442445133294</v>
      </c>
      <c r="AM10" s="19" t="n">
        <v>0</v>
      </c>
      <c r="AN10" s="19" t="n">
        <v>0.0283513734434023</v>
      </c>
      <c r="AO10" s="19" t="n">
        <v>0.0136268015002081</v>
      </c>
      <c r="AP10" s="19" t="n">
        <v>0.0523958535926278</v>
      </c>
      <c r="AQ10" s="19" t="n">
        <v>0.0791038507753602</v>
      </c>
      <c r="AR10" s="19" t="n">
        <v>0</v>
      </c>
      <c r="AS10" s="19" t="n">
        <v>0.136758810321828</v>
      </c>
      <c r="AT10" s="19" t="n">
        <v>0</v>
      </c>
      <c r="AU10" s="19" t="n">
        <v>0</v>
      </c>
      <c r="AV10" s="19" t="n">
        <v>0</v>
      </c>
      <c r="AW10" s="19" t="n">
        <v>0</v>
      </c>
      <c r="AX10" s="19" t="n">
        <v>0</v>
      </c>
    </row>
    <row r="11">
      <c r="B11" s="20" t="s">
        <v>269</v>
      </c>
      <c r="C11" s="19" t="n">
        <v>0.0989462785561679</v>
      </c>
      <c r="D11" s="19" t="n">
        <v>0.130418369018476</v>
      </c>
      <c r="E11" s="19" t="n">
        <v>0.124847006725927</v>
      </c>
      <c r="F11" s="19" t="n">
        <v>0.112009896305622</v>
      </c>
      <c r="G11" s="19" t="n">
        <v>0.103162780780438</v>
      </c>
      <c r="H11" s="19" t="n">
        <v>0.0129002683183831</v>
      </c>
      <c r="I11" s="19" t="n">
        <v>0</v>
      </c>
      <c r="J11" s="19"/>
      <c r="K11" s="19" t="n">
        <v>0.112466959549115</v>
      </c>
      <c r="L11" s="19" t="n">
        <v>0.0869432205360997</v>
      </c>
      <c r="M11" s="19"/>
      <c r="N11" s="19" t="n">
        <v>0.140484866245907</v>
      </c>
      <c r="O11" s="19" t="n">
        <v>0.112063057176949</v>
      </c>
      <c r="P11" s="19" t="n">
        <v>0.222566084166373</v>
      </c>
      <c r="Q11" s="19" t="n">
        <v>0.0442482208859872</v>
      </c>
      <c r="R11" s="19" t="n">
        <v>0.12078501598132</v>
      </c>
      <c r="S11" s="19" t="n">
        <v>0.0852696202901702</v>
      </c>
      <c r="T11" s="19" t="n">
        <v>0.0883504405625101</v>
      </c>
      <c r="U11" s="19" t="n">
        <v>0.117804768758613</v>
      </c>
      <c r="V11" s="19" t="n">
        <v>0.0605264197064797</v>
      </c>
      <c r="W11" s="19" t="n">
        <v>0.0182122797960736</v>
      </c>
      <c r="X11" s="19" t="n">
        <v>0</v>
      </c>
      <c r="Y11" s="19" t="n">
        <v>0.136734651579088</v>
      </c>
      <c r="Z11" s="19"/>
      <c r="AA11" s="19" t="n">
        <v>0.0884100068383749</v>
      </c>
      <c r="AB11" s="19" t="n">
        <v>0.113021129475479</v>
      </c>
      <c r="AC11" s="19" t="n">
        <v>0.135252857460365</v>
      </c>
      <c r="AD11" s="19" t="n">
        <v>0.0625475474626598</v>
      </c>
      <c r="AE11" s="19"/>
      <c r="AF11" s="19" t="n">
        <v>0.181494049432339</v>
      </c>
      <c r="AG11" s="19" t="n">
        <v>0.0172843939133895</v>
      </c>
      <c r="AH11" s="19" t="n">
        <v>0.0582266820611048</v>
      </c>
      <c r="AI11" s="19" t="n">
        <v>0.151524245654934</v>
      </c>
      <c r="AJ11" s="19" t="n">
        <v>0.0448426341060841</v>
      </c>
      <c r="AK11" s="19" t="n">
        <v>0.0857969874757376</v>
      </c>
      <c r="AL11" s="19" t="n">
        <v>0.0873564079725967</v>
      </c>
      <c r="AM11" s="19" t="n">
        <v>0</v>
      </c>
      <c r="AN11" s="19" t="n">
        <v>0.230760234461068</v>
      </c>
      <c r="AO11" s="19" t="n">
        <v>0.144499692137347</v>
      </c>
      <c r="AP11" s="19" t="n">
        <v>0.0885444276578322</v>
      </c>
      <c r="AQ11" s="19" t="n">
        <v>0.0960700067345226</v>
      </c>
      <c r="AR11" s="19" t="n">
        <v>0</v>
      </c>
      <c r="AS11" s="19" t="n">
        <v>0</v>
      </c>
      <c r="AT11" s="19" t="n">
        <v>0</v>
      </c>
      <c r="AU11" s="19" t="n">
        <v>0</v>
      </c>
      <c r="AV11" s="19" t="n">
        <v>0.195491110655052</v>
      </c>
      <c r="AW11" s="19" t="n">
        <v>0</v>
      </c>
      <c r="AX11" s="19" t="n">
        <v>0</v>
      </c>
    </row>
    <row r="12">
      <c r="B12" s="20" t="s">
        <v>270</v>
      </c>
      <c r="C12" s="19" t="n">
        <v>0.18402520588839</v>
      </c>
      <c r="D12" s="19" t="n">
        <v>0.211327568653162</v>
      </c>
      <c r="E12" s="19" t="n">
        <v>0.231994358333356</v>
      </c>
      <c r="F12" s="19" t="n">
        <v>0.185656919884241</v>
      </c>
      <c r="G12" s="19" t="n">
        <v>0.160854129881247</v>
      </c>
      <c r="H12" s="19" t="n">
        <v>0.120985555364891</v>
      </c>
      <c r="I12" s="19" t="n">
        <v>0.0884683490053101</v>
      </c>
      <c r="J12" s="19"/>
      <c r="K12" s="19" t="n">
        <v>0.164378953726341</v>
      </c>
      <c r="L12" s="19" t="n">
        <v>0.202292819408561</v>
      </c>
      <c r="M12" s="19"/>
      <c r="N12" s="19" t="n">
        <v>0.243681039144964</v>
      </c>
      <c r="O12" s="19" t="n">
        <v>0.169508021892549</v>
      </c>
      <c r="P12" s="19" t="n">
        <v>0.0787616608176093</v>
      </c>
      <c r="Q12" s="19" t="n">
        <v>0.109605695821896</v>
      </c>
      <c r="R12" s="19" t="n">
        <v>0.0972172281535208</v>
      </c>
      <c r="S12" s="19" t="n">
        <v>0.209324915744351</v>
      </c>
      <c r="T12" s="19" t="n">
        <v>0.220749432885823</v>
      </c>
      <c r="U12" s="19" t="n">
        <v>0.14994280173184</v>
      </c>
      <c r="V12" s="19" t="n">
        <v>0.195054879900237</v>
      </c>
      <c r="W12" s="19" t="n">
        <v>0.179485239302898</v>
      </c>
      <c r="X12" s="19" t="n">
        <v>0.223649444740964</v>
      </c>
      <c r="Y12" s="19" t="n">
        <v>0.3614613530815</v>
      </c>
      <c r="Z12" s="19"/>
      <c r="AA12" s="19" t="n">
        <v>0.197579067994212</v>
      </c>
      <c r="AB12" s="19" t="n">
        <v>0.162169547559411</v>
      </c>
      <c r="AC12" s="19" t="n">
        <v>0.170489325623436</v>
      </c>
      <c r="AD12" s="19" t="n">
        <v>0.206493112178553</v>
      </c>
      <c r="AE12" s="19"/>
      <c r="AF12" s="19" t="n">
        <v>0.250461129129323</v>
      </c>
      <c r="AG12" s="19" t="n">
        <v>0.150993236307815</v>
      </c>
      <c r="AH12" s="19" t="n">
        <v>0.124051747848809</v>
      </c>
      <c r="AI12" s="19" t="n">
        <v>0.26750390061816</v>
      </c>
      <c r="AJ12" s="19" t="n">
        <v>0.304126068855817</v>
      </c>
      <c r="AK12" s="19" t="n">
        <v>0.176213071422358</v>
      </c>
      <c r="AL12" s="19" t="n">
        <v>0.258357115132077</v>
      </c>
      <c r="AM12" s="19" t="n">
        <v>0</v>
      </c>
      <c r="AN12" s="19" t="n">
        <v>0.116834052012196</v>
      </c>
      <c r="AO12" s="19" t="n">
        <v>0.181420376547504</v>
      </c>
      <c r="AP12" s="19" t="n">
        <v>0.141095492443698</v>
      </c>
      <c r="AQ12" s="19" t="n">
        <v>0.120429220049953</v>
      </c>
      <c r="AR12" s="19" t="n">
        <v>0.24719347390471</v>
      </c>
      <c r="AS12" s="19" t="n">
        <v>0</v>
      </c>
      <c r="AT12" s="19" t="n">
        <v>1</v>
      </c>
      <c r="AU12" s="19" t="n">
        <v>1</v>
      </c>
      <c r="AV12" s="19" t="n">
        <v>0.416942204507905</v>
      </c>
      <c r="AW12" s="19" t="n">
        <v>0</v>
      </c>
      <c r="AX12" s="19" t="n">
        <v>0</v>
      </c>
    </row>
    <row r="13">
      <c r="B13" s="20" t="s">
        <v>271</v>
      </c>
      <c r="C13" s="19" t="n">
        <v>0.186925025342721</v>
      </c>
      <c r="D13" s="19" t="n">
        <v>0.225889001124291</v>
      </c>
      <c r="E13" s="19" t="n">
        <v>0.190326722327449</v>
      </c>
      <c r="F13" s="19" t="n">
        <v>0.171466252301468</v>
      </c>
      <c r="G13" s="19" t="n">
        <v>0.216424201758771</v>
      </c>
      <c r="H13" s="19" t="n">
        <v>0.127680652667264</v>
      </c>
      <c r="I13" s="19" t="n">
        <v>0.141724525394403</v>
      </c>
      <c r="J13" s="19"/>
      <c r="K13" s="19" t="n">
        <v>0.196420043831803</v>
      </c>
      <c r="L13" s="19" t="n">
        <v>0.178791894007268</v>
      </c>
      <c r="M13" s="19"/>
      <c r="N13" s="19" t="n">
        <v>0.184185780136146</v>
      </c>
      <c r="O13" s="19" t="n">
        <v>0.218328731789729</v>
      </c>
      <c r="P13" s="19" t="n">
        <v>0.14556815489946</v>
      </c>
      <c r="Q13" s="19" t="n">
        <v>0.175583653129444</v>
      </c>
      <c r="R13" s="19" t="n">
        <v>0.173871503054389</v>
      </c>
      <c r="S13" s="19" t="n">
        <v>0.188564633673902</v>
      </c>
      <c r="T13" s="19" t="n">
        <v>0.148230842427162</v>
      </c>
      <c r="U13" s="19" t="n">
        <v>0.222526546843488</v>
      </c>
      <c r="V13" s="19" t="n">
        <v>0.202255578340115</v>
      </c>
      <c r="W13" s="19" t="n">
        <v>0.221756600491955</v>
      </c>
      <c r="X13" s="19" t="n">
        <v>0.254272403520763</v>
      </c>
      <c r="Y13" s="19" t="n">
        <v>0.0946812156985473</v>
      </c>
      <c r="Z13" s="19"/>
      <c r="AA13" s="19" t="n">
        <v>0.208306704676259</v>
      </c>
      <c r="AB13" s="19" t="n">
        <v>0.181575536514806</v>
      </c>
      <c r="AC13" s="19" t="n">
        <v>0.188919821292739</v>
      </c>
      <c r="AD13" s="19" t="n">
        <v>0.170648018002193</v>
      </c>
      <c r="AE13" s="19"/>
      <c r="AF13" s="19" t="n">
        <v>0.192337573797637</v>
      </c>
      <c r="AG13" s="19" t="n">
        <v>0.179007071996357</v>
      </c>
      <c r="AH13" s="19" t="n">
        <v>0.179944555702506</v>
      </c>
      <c r="AI13" s="19" t="n">
        <v>0.223997664430398</v>
      </c>
      <c r="AJ13" s="19" t="n">
        <v>0.143944132348649</v>
      </c>
      <c r="AK13" s="19" t="n">
        <v>0.199139221935702</v>
      </c>
      <c r="AL13" s="19" t="n">
        <v>0.14565529753014</v>
      </c>
      <c r="AM13" s="19" t="n">
        <v>1</v>
      </c>
      <c r="AN13" s="19" t="n">
        <v>0.262683462854403</v>
      </c>
      <c r="AO13" s="19" t="n">
        <v>0.219082516676852</v>
      </c>
      <c r="AP13" s="19" t="n">
        <v>0.146902465573778</v>
      </c>
      <c r="AQ13" s="19" t="n">
        <v>0.0952041223809107</v>
      </c>
      <c r="AR13" s="19" t="n">
        <v>0.191219098864645</v>
      </c>
      <c r="AS13" s="19" t="n">
        <v>0.379673041271864</v>
      </c>
      <c r="AT13" s="19" t="n">
        <v>0</v>
      </c>
      <c r="AU13" s="19" t="n">
        <v>0</v>
      </c>
      <c r="AV13" s="19" t="n">
        <v>0</v>
      </c>
      <c r="AW13" s="19" t="n">
        <v>0</v>
      </c>
      <c r="AX13" s="19" t="n">
        <v>0</v>
      </c>
    </row>
    <row r="14">
      <c r="B14" s="20" t="s">
        <v>272</v>
      </c>
      <c r="C14" s="19" t="n">
        <v>0.139720822372357</v>
      </c>
      <c r="D14" s="19" t="n">
        <v>0.0746972235917347</v>
      </c>
      <c r="E14" s="19" t="n">
        <v>0.107969106622728</v>
      </c>
      <c r="F14" s="19" t="n">
        <v>0.191811535071942</v>
      </c>
      <c r="G14" s="19" t="n">
        <v>0.12315945487751</v>
      </c>
      <c r="H14" s="19" t="n">
        <v>0.198386282136465</v>
      </c>
      <c r="I14" s="19" t="n">
        <v>0.199108648187325</v>
      </c>
      <c r="J14" s="19"/>
      <c r="K14" s="19" t="n">
        <v>0.15423369397651</v>
      </c>
      <c r="L14" s="19" t="n">
        <v>0.126921446215353</v>
      </c>
      <c r="M14" s="19"/>
      <c r="N14" s="19" t="n">
        <v>0.102989952546272</v>
      </c>
      <c r="O14" s="19" t="n">
        <v>0.143299085755657</v>
      </c>
      <c r="P14" s="19" t="n">
        <v>0.114095891739065</v>
      </c>
      <c r="Q14" s="19" t="n">
        <v>0.165600614081673</v>
      </c>
      <c r="R14" s="19" t="n">
        <v>0.155320819203498</v>
      </c>
      <c r="S14" s="19" t="n">
        <v>0.161741824018421</v>
      </c>
      <c r="T14" s="19" t="n">
        <v>0.0788561960358668</v>
      </c>
      <c r="U14" s="19" t="n">
        <v>0.223821575205194</v>
      </c>
      <c r="V14" s="19" t="n">
        <v>0.226059561257225</v>
      </c>
      <c r="W14" s="19" t="n">
        <v>0.077000199524639</v>
      </c>
      <c r="X14" s="19" t="n">
        <v>0.157017890476773</v>
      </c>
      <c r="Y14" s="19" t="n">
        <v>0.0494090481397962</v>
      </c>
      <c r="Z14" s="19"/>
      <c r="AA14" s="19" t="n">
        <v>0.147440961895351</v>
      </c>
      <c r="AB14" s="19" t="n">
        <v>0.143199747252962</v>
      </c>
      <c r="AC14" s="19" t="n">
        <v>0.147288189836025</v>
      </c>
      <c r="AD14" s="19" t="n">
        <v>0.118101683385508</v>
      </c>
      <c r="AE14" s="19"/>
      <c r="AF14" s="19" t="n">
        <v>0.078180084884824</v>
      </c>
      <c r="AG14" s="19" t="n">
        <v>0.171385029500204</v>
      </c>
      <c r="AH14" s="19" t="n">
        <v>0.273480924064316</v>
      </c>
      <c r="AI14" s="19" t="n">
        <v>0.0682561453971027</v>
      </c>
      <c r="AJ14" s="19" t="n">
        <v>0.0436673807322469</v>
      </c>
      <c r="AK14" s="19" t="n">
        <v>0.175492900936662</v>
      </c>
      <c r="AL14" s="19" t="n">
        <v>0.20093873800832</v>
      </c>
      <c r="AM14" s="19" t="n">
        <v>0</v>
      </c>
      <c r="AN14" s="19" t="n">
        <v>0.113384795861147</v>
      </c>
      <c r="AO14" s="19" t="n">
        <v>0.0747294472547951</v>
      </c>
      <c r="AP14" s="19" t="n">
        <v>0.0447429950721239</v>
      </c>
      <c r="AQ14" s="19" t="n">
        <v>0.141118451195703</v>
      </c>
      <c r="AR14" s="19" t="n">
        <v>0.19013943706809</v>
      </c>
      <c r="AS14" s="19" t="n">
        <v>0.129491335971861</v>
      </c>
      <c r="AT14" s="19" t="n">
        <v>0</v>
      </c>
      <c r="AU14" s="19" t="n">
        <v>0</v>
      </c>
      <c r="AV14" s="19" t="n">
        <v>0.159333969142837</v>
      </c>
      <c r="AW14" s="19" t="n">
        <v>1</v>
      </c>
      <c r="AX14" s="19" t="n">
        <v>0.47651000548194</v>
      </c>
    </row>
    <row r="15">
      <c r="B15" s="20" t="s">
        <v>273</v>
      </c>
      <c r="C15" s="19" t="n">
        <v>0.0905684338947219</v>
      </c>
      <c r="D15" s="19" t="n">
        <v>0.0575955428522198</v>
      </c>
      <c r="E15" s="19" t="n">
        <v>0.0743975236681738</v>
      </c>
      <c r="F15" s="19" t="n">
        <v>0.0869249922028096</v>
      </c>
      <c r="G15" s="19" t="n">
        <v>0.125539306816084</v>
      </c>
      <c r="H15" s="19" t="n">
        <v>0.13073079241548</v>
      </c>
      <c r="I15" s="19" t="n">
        <v>0.0929163940690216</v>
      </c>
      <c r="J15" s="19"/>
      <c r="K15" s="19" t="n">
        <v>0.101771653144819</v>
      </c>
      <c r="L15" s="19" t="n">
        <v>0.080644353828557</v>
      </c>
      <c r="M15" s="19"/>
      <c r="N15" s="19" t="n">
        <v>0.0491084325580055</v>
      </c>
      <c r="O15" s="19" t="n">
        <v>0.112402425946117</v>
      </c>
      <c r="P15" s="19" t="n">
        <v>0.0629477188520117</v>
      </c>
      <c r="Q15" s="19" t="n">
        <v>0.134634897816957</v>
      </c>
      <c r="R15" s="19" t="n">
        <v>0.092298759919637</v>
      </c>
      <c r="S15" s="19" t="n">
        <v>0.140709196790714</v>
      </c>
      <c r="T15" s="19" t="n">
        <v>0.102471802687747</v>
      </c>
      <c r="U15" s="19" t="n">
        <v>0.0633292567617003</v>
      </c>
      <c r="V15" s="19" t="n">
        <v>0.073627191745514</v>
      </c>
      <c r="W15" s="19" t="n">
        <v>0.126101481960101</v>
      </c>
      <c r="X15" s="19" t="n">
        <v>0.0645597536847556</v>
      </c>
      <c r="Y15" s="19" t="n">
        <v>0.0437007429420735</v>
      </c>
      <c r="Z15" s="19"/>
      <c r="AA15" s="19" t="n">
        <v>0.0818119743396944</v>
      </c>
      <c r="AB15" s="19" t="n">
        <v>0.0911346384375473</v>
      </c>
      <c r="AC15" s="19" t="n">
        <v>0.0881369810077212</v>
      </c>
      <c r="AD15" s="19" t="n">
        <v>0.102919060372042</v>
      </c>
      <c r="AE15" s="19"/>
      <c r="AF15" s="19" t="n">
        <v>0.0697308623686417</v>
      </c>
      <c r="AG15" s="19" t="n">
        <v>0.12403639387503</v>
      </c>
      <c r="AH15" s="19" t="n">
        <v>0.0907978260589892</v>
      </c>
      <c r="AI15" s="19" t="n">
        <v>0.0155500229427584</v>
      </c>
      <c r="AJ15" s="19" t="n">
        <v>0.0486751695750894</v>
      </c>
      <c r="AK15" s="19" t="n">
        <v>0.086740851125576</v>
      </c>
      <c r="AL15" s="19" t="n">
        <v>0.0651959871975005</v>
      </c>
      <c r="AM15" s="19" t="n">
        <v>0</v>
      </c>
      <c r="AN15" s="19" t="n">
        <v>0.0886325530697467</v>
      </c>
      <c r="AO15" s="19" t="n">
        <v>0.0965670181856262</v>
      </c>
      <c r="AP15" s="19" t="n">
        <v>0.0944304773317679</v>
      </c>
      <c r="AQ15" s="19" t="n">
        <v>0.133644874417597</v>
      </c>
      <c r="AR15" s="19" t="n">
        <v>0.188686444311356</v>
      </c>
      <c r="AS15" s="19" t="n">
        <v>0.0977758487100899</v>
      </c>
      <c r="AT15" s="19" t="n">
        <v>0</v>
      </c>
      <c r="AU15" s="19" t="n">
        <v>0</v>
      </c>
      <c r="AV15" s="19" t="n">
        <v>0</v>
      </c>
      <c r="AW15" s="19" t="n">
        <v>0</v>
      </c>
      <c r="AX15" s="19" t="n">
        <v>0</v>
      </c>
    </row>
    <row r="16">
      <c r="B16" s="20" t="s">
        <v>274</v>
      </c>
      <c r="C16" s="19" t="n">
        <v>0.139966284656462</v>
      </c>
      <c r="D16" s="19" t="n">
        <v>0.105472779415102</v>
      </c>
      <c r="E16" s="19" t="n">
        <v>0.0675476669715132</v>
      </c>
      <c r="F16" s="19" t="n">
        <v>0.130034709068459</v>
      </c>
      <c r="G16" s="19" t="n">
        <v>0.168422057917231</v>
      </c>
      <c r="H16" s="19" t="n">
        <v>0.256443536234714</v>
      </c>
      <c r="I16" s="19" t="n">
        <v>0.279579447301458</v>
      </c>
      <c r="J16" s="19"/>
      <c r="K16" s="19" t="n">
        <v>0.12822283870378</v>
      </c>
      <c r="L16" s="19" t="n">
        <v>0.14843971468435</v>
      </c>
      <c r="M16" s="19"/>
      <c r="N16" s="19" t="n">
        <v>0.0729329082593536</v>
      </c>
      <c r="O16" s="19" t="n">
        <v>0.0875796947120619</v>
      </c>
      <c r="P16" s="19" t="n">
        <v>0.186716065069464</v>
      </c>
      <c r="Q16" s="19" t="n">
        <v>0.187245224107424</v>
      </c>
      <c r="R16" s="19" t="n">
        <v>0.191423955514961</v>
      </c>
      <c r="S16" s="19" t="n">
        <v>0.118428332105278</v>
      </c>
      <c r="T16" s="19" t="n">
        <v>0.188707818633861</v>
      </c>
      <c r="U16" s="19" t="n">
        <v>0.138974368177553</v>
      </c>
      <c r="V16" s="19" t="n">
        <v>0.107867165902226</v>
      </c>
      <c r="W16" s="19" t="n">
        <v>0.17082079890184</v>
      </c>
      <c r="X16" s="19" t="n">
        <v>0.242330588689815</v>
      </c>
      <c r="Y16" s="19" t="n">
        <v>0.127635524916827</v>
      </c>
      <c r="Z16" s="19"/>
      <c r="AA16" s="19" t="n">
        <v>0.117150579052147</v>
      </c>
      <c r="AB16" s="19" t="n">
        <v>0.170544818694431</v>
      </c>
      <c r="AC16" s="19" t="n">
        <v>0.110551157512847</v>
      </c>
      <c r="AD16" s="19" t="n">
        <v>0.166275615209593</v>
      </c>
      <c r="AE16" s="19"/>
      <c r="AF16" s="19" t="n">
        <v>0.0240501793035894</v>
      </c>
      <c r="AG16" s="19" t="n">
        <v>0.205405668303633</v>
      </c>
      <c r="AH16" s="19" t="n">
        <v>0.154727492475796</v>
      </c>
      <c r="AI16" s="19" t="n">
        <v>0.0339112974509637</v>
      </c>
      <c r="AJ16" s="19" t="n">
        <v>0.191522544472951</v>
      </c>
      <c r="AK16" s="19" t="n">
        <v>0.248509351591329</v>
      </c>
      <c r="AL16" s="19" t="n">
        <v>0.0835923228037108</v>
      </c>
      <c r="AM16" s="19" t="n">
        <v>0</v>
      </c>
      <c r="AN16" s="19" t="n">
        <v>0.115649764325638</v>
      </c>
      <c r="AO16" s="19" t="n">
        <v>0.111443703175002</v>
      </c>
      <c r="AP16" s="19" t="n">
        <v>0.241367680263115</v>
      </c>
      <c r="AQ16" s="19" t="n">
        <v>0.215012874465271</v>
      </c>
      <c r="AR16" s="19" t="n">
        <v>0.182761545851199</v>
      </c>
      <c r="AS16" s="19" t="n">
        <v>0.136812381430027</v>
      </c>
      <c r="AT16" s="19" t="n">
        <v>0</v>
      </c>
      <c r="AU16" s="19" t="n">
        <v>0</v>
      </c>
      <c r="AV16" s="19" t="n">
        <v>0</v>
      </c>
      <c r="AW16" s="19" t="n">
        <v>0</v>
      </c>
      <c r="AX16" s="19" t="n">
        <v>0</v>
      </c>
    </row>
    <row r="17">
      <c r="B17" s="20" t="s">
        <v>116</v>
      </c>
      <c r="C17" s="19" t="n">
        <v>0.0528897138197631</v>
      </c>
      <c r="D17" s="19" t="n">
        <v>0.0557537663171692</v>
      </c>
      <c r="E17" s="19" t="n">
        <v>0.0445970514129043</v>
      </c>
      <c r="F17" s="19" t="n">
        <v>0.0296607815718093</v>
      </c>
      <c r="G17" s="19" t="n">
        <v>0.0447186982200697</v>
      </c>
      <c r="H17" s="19" t="n">
        <v>0.0830964469065495</v>
      </c>
      <c r="I17" s="19" t="n">
        <v>0.128586626310456</v>
      </c>
      <c r="J17" s="19"/>
      <c r="K17" s="19" t="n">
        <v>0.0526241504012782</v>
      </c>
      <c r="L17" s="19" t="n">
        <v>0.0532637310456914</v>
      </c>
      <c r="M17" s="19"/>
      <c r="N17" s="19" t="n">
        <v>0.0405954203172439</v>
      </c>
      <c r="O17" s="19" t="n">
        <v>0.0561624003627892</v>
      </c>
      <c r="P17" s="19" t="n">
        <v>0.109826569391016</v>
      </c>
      <c r="Q17" s="19" t="n">
        <v>0.0752104086025289</v>
      </c>
      <c r="R17" s="19" t="n">
        <v>0.0485402589191866</v>
      </c>
      <c r="S17" s="19" t="n">
        <v>0.0120743811576017</v>
      </c>
      <c r="T17" s="19" t="n">
        <v>0.0171052451162723</v>
      </c>
      <c r="U17" s="19" t="n">
        <v>0.0583065041684976</v>
      </c>
      <c r="V17" s="19" t="n">
        <v>0.0357055579021232</v>
      </c>
      <c r="W17" s="19" t="n">
        <v>0.114455645544541</v>
      </c>
      <c r="X17" s="19" t="n">
        <v>0.0581699188869283</v>
      </c>
      <c r="Y17" s="19" t="n">
        <v>0.0452282677132599</v>
      </c>
      <c r="Z17" s="19"/>
      <c r="AA17" s="19" t="n">
        <v>0.0457380687241862</v>
      </c>
      <c r="AB17" s="19" t="n">
        <v>0.0766804148010619</v>
      </c>
      <c r="AC17" s="19" t="n">
        <v>0.0352483341050275</v>
      </c>
      <c r="AD17" s="19" t="n">
        <v>0.0563332149216466</v>
      </c>
      <c r="AE17" s="19"/>
      <c r="AF17" s="19" t="n">
        <v>0.0513196156862475</v>
      </c>
      <c r="AG17" s="19" t="n">
        <v>0.0811415715713451</v>
      </c>
      <c r="AH17" s="19" t="n">
        <v>0.0399372866261381</v>
      </c>
      <c r="AI17" s="19" t="n">
        <v>0.0327423543658198</v>
      </c>
      <c r="AJ17" s="19" t="n">
        <v>0.0474711446714361</v>
      </c>
      <c r="AK17" s="19" t="n">
        <v>0</v>
      </c>
      <c r="AL17" s="19" t="n">
        <v>0.0434543841824095</v>
      </c>
      <c r="AM17" s="19" t="n">
        <v>0</v>
      </c>
      <c r="AN17" s="19" t="n">
        <v>0.0153850337610949</v>
      </c>
      <c r="AO17" s="19" t="n">
        <v>0.0479950772160453</v>
      </c>
      <c r="AP17" s="19" t="n">
        <v>0.0957093121910355</v>
      </c>
      <c r="AQ17" s="19" t="n">
        <v>0.0807586130680691</v>
      </c>
      <c r="AR17" s="19" t="n">
        <v>0</v>
      </c>
      <c r="AS17" s="19" t="n">
        <v>0.119488582294331</v>
      </c>
      <c r="AT17" s="19" t="n">
        <v>0</v>
      </c>
      <c r="AU17" s="19" t="n">
        <v>0</v>
      </c>
      <c r="AV17" s="19" t="n">
        <v>0</v>
      </c>
      <c r="AW17" s="19" t="n">
        <v>0</v>
      </c>
      <c r="AX17" s="19" t="n">
        <v>0</v>
      </c>
    </row>
    <row r="18">
      <c r="B18" s="20" t="s">
        <v>275</v>
      </c>
      <c r="C18" s="21" t="n">
        <v>0.0157112072439249</v>
      </c>
      <c r="D18" s="21" t="n">
        <v>0.0386951170991179</v>
      </c>
      <c r="E18" s="21" t="n">
        <v>0.0112060781546878</v>
      </c>
      <c r="F18" s="21" t="n">
        <v>0</v>
      </c>
      <c r="G18" s="21" t="n">
        <v>0</v>
      </c>
      <c r="H18" s="21" t="n">
        <v>0.0255689031133933</v>
      </c>
      <c r="I18" s="21" t="n">
        <v>0.0548322505348285</v>
      </c>
      <c r="J18" s="21"/>
      <c r="K18" s="21" t="n">
        <v>0.0173044365078884</v>
      </c>
      <c r="L18" s="21" t="n">
        <v>0.0143070257445311</v>
      </c>
      <c r="M18" s="21"/>
      <c r="N18" s="21" t="n">
        <v>0.0258727893823857</v>
      </c>
      <c r="O18" s="21" t="n">
        <v>0.0137621086926446</v>
      </c>
      <c r="P18" s="21" t="n">
        <v>0.0141458488970165</v>
      </c>
      <c r="Q18" s="21" t="n">
        <v>0.0155166566669152</v>
      </c>
      <c r="R18" s="21" t="n">
        <v>0.0287750089790188</v>
      </c>
      <c r="S18" s="21" t="n">
        <v>0</v>
      </c>
      <c r="T18" s="21" t="n">
        <v>0.0339848565017335</v>
      </c>
      <c r="U18" s="21" t="n">
        <v>0</v>
      </c>
      <c r="V18" s="21" t="n">
        <v>0.0134901974621921</v>
      </c>
      <c r="W18" s="21" t="n">
        <v>0.0182122797960736</v>
      </c>
      <c r="X18" s="21" t="n">
        <v>0</v>
      </c>
      <c r="Y18" s="21" t="n">
        <v>0</v>
      </c>
      <c r="Z18" s="21"/>
      <c r="AA18" s="21" t="n">
        <v>0.0142393542057468</v>
      </c>
      <c r="AB18" s="21" t="n">
        <v>0.0110908164241699</v>
      </c>
      <c r="AC18" s="21" t="n">
        <v>0.0179381697819963</v>
      </c>
      <c r="AD18" s="21" t="n">
        <v>0.0143989480430134</v>
      </c>
      <c r="AE18" s="21"/>
      <c r="AF18" s="21" t="n">
        <v>0.0122940402643451</v>
      </c>
      <c r="AG18" s="21" t="n">
        <v>0.0147202530561115</v>
      </c>
      <c r="AH18" s="21" t="n">
        <v>0</v>
      </c>
      <c r="AI18" s="21" t="n">
        <v>0</v>
      </c>
      <c r="AJ18" s="21" t="n">
        <v>0.0467209659737768</v>
      </c>
      <c r="AK18" s="21" t="n">
        <v>0</v>
      </c>
      <c r="AL18" s="21" t="n">
        <v>0.0121481028235499</v>
      </c>
      <c r="AM18" s="21" t="n">
        <v>0</v>
      </c>
      <c r="AN18" s="21" t="n">
        <v>0</v>
      </c>
      <c r="AO18" s="21" t="n">
        <v>0.0513836551936534</v>
      </c>
      <c r="AP18" s="21" t="n">
        <v>0</v>
      </c>
      <c r="AQ18" s="21" t="n">
        <v>0.0386579869126128</v>
      </c>
      <c r="AR18" s="21" t="n">
        <v>0</v>
      </c>
      <c r="AS18" s="21" t="n">
        <v>0</v>
      </c>
      <c r="AT18" s="21" t="n">
        <v>0</v>
      </c>
      <c r="AU18" s="21" t="n">
        <v>0</v>
      </c>
      <c r="AV18" s="21" t="n">
        <v>0</v>
      </c>
      <c r="AW18" s="21" t="n">
        <v>0</v>
      </c>
      <c r="AX18" s="21" t="n">
        <v>0</v>
      </c>
    </row>
    <row r="19">
      <c r="B19" s="18" t="s">
        <v>277</v>
      </c>
    </row>
    <row r="20">
      <c r="B20" t="s">
        <v>80</v>
      </c>
    </row>
    <row r="21">
      <c r="B21" t="s">
        <v>81</v>
      </c>
    </row>
    <row r="23">
      <c r="B23" s="9" t="str">
        <f>=HYPERLINK("#'Contents'!A1", "Return to Contents")</f>
      </c>
    </row>
  </sheetData>
  <mergeCells count="6">
    <mergeCell ref="D5:I5"/>
    <mergeCell ref="K5:L5"/>
    <mergeCell ref="N5:Y5"/>
    <mergeCell ref="AA5:AD5"/>
    <mergeCell ref="AF5:AX5"/>
    <mergeCell ref="D2:AU2"/>
  </mergeCells>
  <pageMargins left="0.7" right="0.7" top="0.75" bottom="0.75" header="0.3" footer="0.3"/>
  <pageSetup paperSize="9" orientation="portrait" horizontalDpi="300" verticalDpi="300" r:id="rId2"/>
  <drawing r:id="rId1"/>
</worksheet>
</file>

<file path=xl/worksheets/sheet7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10.71" hidden="0" customWidth="1"/>
    <col min="8" max="8" width="10.71" hidden="0" customWidth="1"/>
    <col min="9" max="9" width="10.71" hidden="0" customWidth="1"/>
    <col min="10" max="10" width="2.2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10.71" hidden="0" customWidth="1"/>
    <col min="19" max="19" width="10.71" hidden="0" customWidth="1"/>
    <col min="20" max="20" width="10.71" hidden="0" customWidth="1"/>
    <col min="21" max="21" width="10.71" hidden="0" customWidth="1"/>
    <col min="22" max="22" width="10.71" hidden="0" customWidth="1"/>
    <col min="23" max="23" width="10.71" hidden="0" customWidth="1"/>
    <col min="24" max="24" width="10.71" hidden="0" customWidth="1"/>
    <col min="25" max="25" width="10.71" hidden="0" customWidth="1"/>
    <col min="26" max="26" width="2.2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10.71" hidden="0" customWidth="1"/>
    <col min="34" max="34" width="10.71" hidden="0" customWidth="1"/>
    <col min="35" max="35" width="10.7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10.71" hidden="0" customWidth="1"/>
    <col min="44" max="44" width="10.71" hidden="0" customWidth="1"/>
    <col min="45" max="45" width="10.71" hidden="0" customWidth="1"/>
    <col min="46" max="46" width="10.71" hidden="0" customWidth="1"/>
    <col min="47" max="47" width="10.71" hidden="0" customWidth="1"/>
    <col min="48" max="48" width="10.71" hidden="0" customWidth="1"/>
    <col min="49" max="49" width="10.71" hidden="0" customWidth="1"/>
    <col min="50" max="50" width="10.71" hidden="0" customWidth="1"/>
    <col min="51" max="51" width="2.21" hidden="0" customWidth="1"/>
  </cols>
  <sheetData>
    <row r="2" ht="40" customHeight="1">
      <c r="D2" s="16" t="s">
        <v>291</v>
      </c>
    </row>
    <row r="5" ht="30" customHeight="1">
      <c r="B5" s="17"/>
      <c r="C5" s="17"/>
      <c r="D5" s="17" t="s">
        <v>62</v>
      </c>
      <c r="E5" s="17"/>
      <c r="F5" s="17"/>
      <c r="G5" s="17"/>
      <c r="H5" s="17"/>
      <c r="I5" s="17"/>
      <c r="J5" s="17"/>
      <c r="K5" s="17" t="s">
        <v>63</v>
      </c>
      <c r="L5" s="17"/>
      <c r="M5" s="17"/>
      <c r="N5" s="17" t="s">
        <v>64</v>
      </c>
      <c r="O5" s="17"/>
      <c r="P5" s="17"/>
      <c r="Q5" s="17"/>
      <c r="R5" s="17"/>
      <c r="S5" s="17"/>
      <c r="T5" s="17"/>
      <c r="U5" s="17"/>
      <c r="V5" s="17"/>
      <c r="W5" s="17"/>
      <c r="X5" s="17"/>
      <c r="Y5" s="17"/>
      <c r="Z5" s="17"/>
      <c r="AA5" s="17" t="s">
        <v>65</v>
      </c>
      <c r="AB5" s="17"/>
      <c r="AC5" s="17"/>
      <c r="AD5" s="17"/>
      <c r="AE5" s="17"/>
      <c r="AF5" s="17" t="s">
        <v>66</v>
      </c>
      <c r="AG5" s="17"/>
      <c r="AH5" s="17"/>
      <c r="AI5" s="17"/>
      <c r="AJ5" s="17"/>
      <c r="AK5" s="17"/>
      <c r="AL5" s="17"/>
      <c r="AM5" s="17"/>
      <c r="AN5" s="17"/>
      <c r="AO5" s="17"/>
      <c r="AP5" s="17"/>
      <c r="AQ5" s="17"/>
      <c r="AR5" s="17"/>
      <c r="AS5" s="17"/>
      <c r="AT5" s="17"/>
      <c r="AU5" s="17"/>
      <c r="AV5" s="17"/>
      <c r="AW5" s="17"/>
      <c r="AX5" s="17"/>
    </row>
    <row r="6">
      <c r="B6" t="s">
        <v>15</v>
      </c>
      <c r="C6" s="10" t="s">
        <v>16</v>
      </c>
      <c r="D6" s="13" t="s">
        <v>17</v>
      </c>
      <c r="E6" s="13" t="s">
        <v>18</v>
      </c>
      <c r="F6" s="13" t="s">
        <v>19</v>
      </c>
      <c r="G6" s="13" t="s">
        <v>20</v>
      </c>
      <c r="H6" s="13" t="s">
        <v>21</v>
      </c>
      <c r="I6" s="13" t="s">
        <v>22</v>
      </c>
      <c r="K6" s="13" t="s">
        <v>25</v>
      </c>
      <c r="L6" s="13" t="s">
        <v>26</v>
      </c>
      <c r="N6" s="13" t="s">
        <v>27</v>
      </c>
      <c r="O6" s="13" t="s">
        <v>28</v>
      </c>
      <c r="P6" s="13" t="s">
        <v>29</v>
      </c>
      <c r="Q6" s="13" t="s">
        <v>30</v>
      </c>
      <c r="R6" s="13" t="s">
        <v>31</v>
      </c>
      <c r="S6" s="13" t="s">
        <v>32</v>
      </c>
      <c r="T6" s="13" t="s">
        <v>33</v>
      </c>
      <c r="U6" s="13" t="s">
        <v>34</v>
      </c>
      <c r="V6" s="13" t="s">
        <v>35</v>
      </c>
      <c r="W6" s="13" t="s">
        <v>36</v>
      </c>
      <c r="X6" s="13" t="s">
        <v>37</v>
      </c>
      <c r="Y6" s="13" t="s">
        <v>38</v>
      </c>
      <c r="AA6" s="13" t="s">
        <v>39</v>
      </c>
      <c r="AB6" s="13" t="s">
        <v>40</v>
      </c>
      <c r="AC6" s="13" t="s">
        <v>41</v>
      </c>
      <c r="AD6" s="13" t="s">
        <v>42</v>
      </c>
      <c r="AF6" s="13" t="s">
        <v>43</v>
      </c>
      <c r="AG6" s="13" t="s">
        <v>44</v>
      </c>
      <c r="AH6" s="13" t="s">
        <v>45</v>
      </c>
      <c r="AI6" s="13" t="s">
        <v>46</v>
      </c>
      <c r="AJ6" s="13" t="s">
        <v>47</v>
      </c>
      <c r="AK6" s="13" t="s">
        <v>48</v>
      </c>
      <c r="AL6" s="13" t="s">
        <v>49</v>
      </c>
      <c r="AM6" s="13" t="s">
        <v>50</v>
      </c>
      <c r="AN6" s="13" t="s">
        <v>51</v>
      </c>
      <c r="AO6" s="13" t="s">
        <v>52</v>
      </c>
      <c r="AP6" s="13" t="s">
        <v>53</v>
      </c>
      <c r="AQ6" s="13" t="s">
        <v>54</v>
      </c>
      <c r="AR6" s="13" t="s">
        <v>55</v>
      </c>
      <c r="AS6" s="13" t="s">
        <v>56</v>
      </c>
      <c r="AT6" s="13" t="s">
        <v>57</v>
      </c>
      <c r="AU6" s="13" t="s">
        <v>58</v>
      </c>
      <c r="AV6" s="13" t="s">
        <v>59</v>
      </c>
      <c r="AW6" s="13" t="s">
        <v>60</v>
      </c>
      <c r="AX6" s="13" t="s">
        <v>61</v>
      </c>
    </row>
    <row r="7" ht="30" customHeight="1">
      <c r="B7" s="11" t="s">
        <v>23</v>
      </c>
      <c r="C7" s="11" t="n">
        <v>755</v>
      </c>
      <c r="D7" s="11" t="n">
        <v>123</v>
      </c>
      <c r="E7" s="11" t="n">
        <v>195</v>
      </c>
      <c r="F7" s="11" t="n">
        <v>171</v>
      </c>
      <c r="G7" s="11" t="n">
        <v>135</v>
      </c>
      <c r="H7" s="11" t="n">
        <v>76</v>
      </c>
      <c r="I7" s="11" t="n">
        <v>55</v>
      </c>
      <c r="J7" s="11"/>
      <c r="K7" s="11" t="n">
        <v>360</v>
      </c>
      <c r="L7" s="11" t="n">
        <v>394</v>
      </c>
      <c r="M7" s="11"/>
      <c r="N7" s="11" t="n">
        <v>124</v>
      </c>
      <c r="O7" s="11" t="n">
        <v>70</v>
      </c>
      <c r="P7" s="11" t="n">
        <v>63</v>
      </c>
      <c r="Q7" s="11" t="n">
        <v>65</v>
      </c>
      <c r="R7" s="11" t="n">
        <v>64</v>
      </c>
      <c r="S7" s="11" t="n">
        <v>85</v>
      </c>
      <c r="T7" s="11" t="n">
        <v>59</v>
      </c>
      <c r="U7" s="11" t="n">
        <v>35</v>
      </c>
      <c r="V7" s="11" t="n">
        <v>82</v>
      </c>
      <c r="W7" s="11" t="n">
        <v>54</v>
      </c>
      <c r="X7" s="11" t="n">
        <v>32</v>
      </c>
      <c r="Y7" s="11" t="n">
        <v>22</v>
      </c>
      <c r="Z7" s="11"/>
      <c r="AA7" s="11" t="n">
        <v>208</v>
      </c>
      <c r="AB7" s="11" t="n">
        <v>182</v>
      </c>
      <c r="AC7" s="11" t="n">
        <v>170</v>
      </c>
      <c r="AD7" s="11" t="n">
        <v>192</v>
      </c>
      <c r="AE7" s="11"/>
      <c r="AF7" s="11" t="n">
        <v>76</v>
      </c>
      <c r="AG7" s="11" t="n">
        <v>194</v>
      </c>
      <c r="AH7" s="11" t="n">
        <v>53</v>
      </c>
      <c r="AI7" s="11" t="n">
        <v>59</v>
      </c>
      <c r="AJ7" s="11" t="n">
        <v>22</v>
      </c>
      <c r="AK7" s="11" t="n">
        <v>35</v>
      </c>
      <c r="AL7" s="11" t="n">
        <v>70</v>
      </c>
      <c r="AM7" s="11" t="n">
        <v>1</v>
      </c>
      <c r="AN7" s="11" t="n">
        <v>69</v>
      </c>
      <c r="AO7" s="11" t="n">
        <v>81</v>
      </c>
      <c r="AP7" s="11" t="n">
        <v>21</v>
      </c>
      <c r="AQ7" s="11" t="n">
        <v>51</v>
      </c>
      <c r="AR7" s="11" t="n">
        <v>5</v>
      </c>
      <c r="AS7" s="11" t="n">
        <v>8</v>
      </c>
      <c r="AT7" s="11" t="n">
        <v>1</v>
      </c>
      <c r="AU7" s="11" t="n">
        <v>1</v>
      </c>
      <c r="AV7" s="11" t="n">
        <v>5</v>
      </c>
      <c r="AW7" s="11" t="n">
        <v>1</v>
      </c>
      <c r="AX7" s="11" t="n">
        <v>2</v>
      </c>
    </row>
    <row r="8" ht="30" customHeight="1">
      <c r="B8" s="12" t="s">
        <v>24</v>
      </c>
      <c r="C8" s="12" t="n">
        <v>757</v>
      </c>
      <c r="D8" s="12" t="n">
        <v>124</v>
      </c>
      <c r="E8" s="12" t="n">
        <v>196</v>
      </c>
      <c r="F8" s="12" t="n">
        <v>172</v>
      </c>
      <c r="G8" s="12" t="n">
        <v>136</v>
      </c>
      <c r="H8" s="12" t="n">
        <v>75</v>
      </c>
      <c r="I8" s="12" t="n">
        <v>54</v>
      </c>
      <c r="J8" s="12"/>
      <c r="K8" s="12" t="n">
        <v>360</v>
      </c>
      <c r="L8" s="12" t="n">
        <v>397</v>
      </c>
      <c r="M8" s="12"/>
      <c r="N8" s="12" t="n">
        <v>125</v>
      </c>
      <c r="O8" s="12" t="n">
        <v>67</v>
      </c>
      <c r="P8" s="12" t="n">
        <v>62</v>
      </c>
      <c r="Q8" s="12" t="n">
        <v>64</v>
      </c>
      <c r="R8" s="12" t="n">
        <v>58</v>
      </c>
      <c r="S8" s="12" t="n">
        <v>85</v>
      </c>
      <c r="T8" s="12" t="n">
        <v>58</v>
      </c>
      <c r="U8" s="12" t="n">
        <v>33</v>
      </c>
      <c r="V8" s="12" t="n">
        <v>88</v>
      </c>
      <c r="W8" s="12" t="n">
        <v>57</v>
      </c>
      <c r="X8" s="12" t="n">
        <v>33</v>
      </c>
      <c r="Y8" s="12" t="n">
        <v>26</v>
      </c>
      <c r="Z8" s="12"/>
      <c r="AA8" s="12" t="n">
        <v>198</v>
      </c>
      <c r="AB8" s="12" t="n">
        <v>178</v>
      </c>
      <c r="AC8" s="12" t="n">
        <v>188</v>
      </c>
      <c r="AD8" s="12" t="n">
        <v>191</v>
      </c>
      <c r="AE8" s="12"/>
      <c r="AF8" s="12" t="n">
        <v>77</v>
      </c>
      <c r="AG8" s="12" t="n">
        <v>195</v>
      </c>
      <c r="AH8" s="12" t="n">
        <v>53</v>
      </c>
      <c r="AI8" s="12" t="n">
        <v>58</v>
      </c>
      <c r="AJ8" s="12" t="n">
        <v>22</v>
      </c>
      <c r="AK8" s="12" t="n">
        <v>34</v>
      </c>
      <c r="AL8" s="12" t="n">
        <v>71</v>
      </c>
      <c r="AM8" s="12" t="n">
        <v>1</v>
      </c>
      <c r="AN8" s="12" t="n">
        <v>69</v>
      </c>
      <c r="AO8" s="12" t="n">
        <v>82</v>
      </c>
      <c r="AP8" s="12" t="n">
        <v>21</v>
      </c>
      <c r="AQ8" s="12" t="n">
        <v>52</v>
      </c>
      <c r="AR8" s="12" t="n">
        <v>5</v>
      </c>
      <c r="AS8" s="12" t="n">
        <v>8</v>
      </c>
      <c r="AT8" s="12" t="n">
        <v>1</v>
      </c>
      <c r="AU8" s="12" t="n">
        <v>1</v>
      </c>
      <c r="AV8" s="12" t="n">
        <v>5</v>
      </c>
      <c r="AW8" s="12" t="n">
        <v>1</v>
      </c>
      <c r="AX8" s="12" t="n">
        <v>2</v>
      </c>
    </row>
    <row r="9">
      <c r="B9" s="20" t="s">
        <v>278</v>
      </c>
      <c r="C9" s="19" t="n">
        <v>0.160916255375696</v>
      </c>
      <c r="D9" s="19" t="n">
        <v>0.154011022684138</v>
      </c>
      <c r="E9" s="19" t="n">
        <v>0.126694574211089</v>
      </c>
      <c r="F9" s="19" t="n">
        <v>0.153933845040227</v>
      </c>
      <c r="G9" s="19" t="n">
        <v>0.20534247265475</v>
      </c>
      <c r="H9" s="19" t="n">
        <v>0.210499581861221</v>
      </c>
      <c r="I9" s="19" t="n">
        <v>0.142489637286658</v>
      </c>
      <c r="J9" s="19"/>
      <c r="K9" s="19" t="n">
        <v>0.109063764813491</v>
      </c>
      <c r="L9" s="19" t="n">
        <v>0.208311155128356</v>
      </c>
      <c r="M9" s="19"/>
      <c r="N9" s="19" t="n">
        <v>0.127124047022455</v>
      </c>
      <c r="O9" s="19" t="n">
        <v>0.149858006730834</v>
      </c>
      <c r="P9" s="19" t="n">
        <v>0.192440109591552</v>
      </c>
      <c r="Q9" s="19" t="n">
        <v>0.167729030516359</v>
      </c>
      <c r="R9" s="19" t="n">
        <v>0.187654246459924</v>
      </c>
      <c r="S9" s="19" t="n">
        <v>0.173674916149359</v>
      </c>
      <c r="T9" s="19" t="n">
        <v>0.0848343530109546</v>
      </c>
      <c r="U9" s="19" t="n">
        <v>0.172159920681692</v>
      </c>
      <c r="V9" s="19" t="n">
        <v>0.147212307025482</v>
      </c>
      <c r="W9" s="19" t="n">
        <v>0.242612138638</v>
      </c>
      <c r="X9" s="19" t="n">
        <v>0.198306873941101</v>
      </c>
      <c r="Y9" s="19" t="n">
        <v>0.132830043470744</v>
      </c>
      <c r="Z9" s="19"/>
      <c r="AA9" s="19" t="n">
        <v>0.135551619134912</v>
      </c>
      <c r="AB9" s="19" t="n">
        <v>0.196895103409783</v>
      </c>
      <c r="AC9" s="19" t="n">
        <v>0.141360600126849</v>
      </c>
      <c r="AD9" s="19" t="n">
        <v>0.175455448667806</v>
      </c>
      <c r="AE9" s="19"/>
      <c r="AF9" s="19" t="n">
        <v>0.103013362087729</v>
      </c>
      <c r="AG9" s="19" t="n">
        <v>0.203523841436263</v>
      </c>
      <c r="AH9" s="19" t="n">
        <v>0.26164967996885</v>
      </c>
      <c r="AI9" s="19" t="n">
        <v>0.170097509618475</v>
      </c>
      <c r="AJ9" s="19" t="n">
        <v>0.0871669171046864</v>
      </c>
      <c r="AK9" s="19" t="n">
        <v>0.198639493452044</v>
      </c>
      <c r="AL9" s="19" t="n">
        <v>0.166800992288443</v>
      </c>
      <c r="AM9" s="19" t="n">
        <v>0</v>
      </c>
      <c r="AN9" s="19" t="n">
        <v>0.0821407627698538</v>
      </c>
      <c r="AO9" s="19" t="n">
        <v>0.152770352406318</v>
      </c>
      <c r="AP9" s="19" t="n">
        <v>0.139729543733167</v>
      </c>
      <c r="AQ9" s="19" t="n">
        <v>0.133522731182145</v>
      </c>
      <c r="AR9" s="19" t="n">
        <v>0.182761545851199</v>
      </c>
      <c r="AS9" s="19" t="n">
        <v>0.140213090022902</v>
      </c>
      <c r="AT9" s="19" t="n">
        <v>0</v>
      </c>
      <c r="AU9" s="19" t="n">
        <v>0</v>
      </c>
      <c r="AV9" s="19" t="n">
        <v>0</v>
      </c>
      <c r="AW9" s="19" t="n">
        <v>0</v>
      </c>
      <c r="AX9" s="19" t="n">
        <v>0</v>
      </c>
    </row>
    <row r="10">
      <c r="B10" s="20" t="s">
        <v>279</v>
      </c>
      <c r="C10" s="19" t="n">
        <v>0.156886671708512</v>
      </c>
      <c r="D10" s="19" t="n">
        <v>0.202523189398234</v>
      </c>
      <c r="E10" s="19" t="n">
        <v>0.098943938171337</v>
      </c>
      <c r="F10" s="19" t="n">
        <v>0.20570468936124</v>
      </c>
      <c r="G10" s="19" t="n">
        <v>0.133021979976693</v>
      </c>
      <c r="H10" s="19" t="n">
        <v>0.158793387035861</v>
      </c>
      <c r="I10" s="19" t="n">
        <v>0.163850789204795</v>
      </c>
      <c r="J10" s="19"/>
      <c r="K10" s="19" t="n">
        <v>0.238135044090687</v>
      </c>
      <c r="L10" s="19" t="n">
        <v>0.0836543250496471</v>
      </c>
      <c r="M10" s="19"/>
      <c r="N10" s="19" t="n">
        <v>0.176372751652146</v>
      </c>
      <c r="O10" s="19" t="n">
        <v>0.185284867881563</v>
      </c>
      <c r="P10" s="19" t="n">
        <v>0.0781589620003741</v>
      </c>
      <c r="Q10" s="19" t="n">
        <v>0.0907515692099862</v>
      </c>
      <c r="R10" s="19" t="n">
        <v>0.138267770063169</v>
      </c>
      <c r="S10" s="19" t="n">
        <v>0.150925251483458</v>
      </c>
      <c r="T10" s="19" t="n">
        <v>0.0994135577997666</v>
      </c>
      <c r="U10" s="19" t="n">
        <v>0.174812589461098</v>
      </c>
      <c r="V10" s="19" t="n">
        <v>0.231472978089434</v>
      </c>
      <c r="W10" s="19" t="n">
        <v>0.171844951547145</v>
      </c>
      <c r="X10" s="19" t="n">
        <v>0.180012525103102</v>
      </c>
      <c r="Y10" s="19" t="n">
        <v>0.190130372005065</v>
      </c>
      <c r="Z10" s="19"/>
      <c r="AA10" s="19" t="n">
        <v>0.162036883911015</v>
      </c>
      <c r="AB10" s="19" t="n">
        <v>0.143826382346931</v>
      </c>
      <c r="AC10" s="19" t="n">
        <v>0.143216697014157</v>
      </c>
      <c r="AD10" s="19" t="n">
        <v>0.179592756855994</v>
      </c>
      <c r="AE10" s="19"/>
      <c r="AF10" s="19" t="n">
        <v>0.117014318750929</v>
      </c>
      <c r="AG10" s="19" t="n">
        <v>0.134429606837814</v>
      </c>
      <c r="AH10" s="19" t="n">
        <v>0.300141527045274</v>
      </c>
      <c r="AI10" s="19" t="n">
        <v>0.0934383728513427</v>
      </c>
      <c r="AJ10" s="19" t="n">
        <v>0.0832462540096707</v>
      </c>
      <c r="AK10" s="19" t="n">
        <v>0.13498887263795</v>
      </c>
      <c r="AL10" s="19" t="n">
        <v>0.237591338881544</v>
      </c>
      <c r="AM10" s="19" t="n">
        <v>0</v>
      </c>
      <c r="AN10" s="19" t="n">
        <v>0.205457620572963</v>
      </c>
      <c r="AO10" s="19" t="n">
        <v>0.124288618576866</v>
      </c>
      <c r="AP10" s="19" t="n">
        <v>0.0397037642865244</v>
      </c>
      <c r="AQ10" s="19" t="n">
        <v>0.149445112934338</v>
      </c>
      <c r="AR10" s="19" t="n">
        <v>0.19013943706809</v>
      </c>
      <c r="AS10" s="19" t="n">
        <v>0.366574535868896</v>
      </c>
      <c r="AT10" s="19" t="n">
        <v>0</v>
      </c>
      <c r="AU10" s="19" t="n">
        <v>0</v>
      </c>
      <c r="AV10" s="19" t="n">
        <v>0.392591767067897</v>
      </c>
      <c r="AW10" s="19" t="n">
        <v>0</v>
      </c>
      <c r="AX10" s="19" t="n">
        <v>0</v>
      </c>
    </row>
    <row r="11">
      <c r="B11" s="20" t="s">
        <v>280</v>
      </c>
      <c r="C11" s="19" t="n">
        <v>0.115261438202591</v>
      </c>
      <c r="D11" s="19" t="n">
        <v>0.074456294900705</v>
      </c>
      <c r="E11" s="19" t="n">
        <v>0.0751147395865199</v>
      </c>
      <c r="F11" s="19" t="n">
        <v>0.162357063347284</v>
      </c>
      <c r="G11" s="19" t="n">
        <v>0.112406423153396</v>
      </c>
      <c r="H11" s="19" t="n">
        <v>0.128719977933298</v>
      </c>
      <c r="I11" s="19" t="n">
        <v>0.192860716346613</v>
      </c>
      <c r="J11" s="19"/>
      <c r="K11" s="19" t="n">
        <v>0.101877355008141</v>
      </c>
      <c r="L11" s="19" t="n">
        <v>0.127680835268319</v>
      </c>
      <c r="M11" s="19"/>
      <c r="N11" s="19" t="n">
        <v>0.110088442400032</v>
      </c>
      <c r="O11" s="19" t="n">
        <v>0.089978246285474</v>
      </c>
      <c r="P11" s="19" t="n">
        <v>0.145851270189369</v>
      </c>
      <c r="Q11" s="19" t="n">
        <v>0.142672862998253</v>
      </c>
      <c r="R11" s="19" t="n">
        <v>0.109542372599216</v>
      </c>
      <c r="S11" s="19" t="n">
        <v>0.0950597511494479</v>
      </c>
      <c r="T11" s="19" t="n">
        <v>0.132400329957803</v>
      </c>
      <c r="U11" s="19" t="n">
        <v>0.134779002856122</v>
      </c>
      <c r="V11" s="19" t="n">
        <v>0.144290619049244</v>
      </c>
      <c r="W11" s="19" t="n">
        <v>0.0182822145361221</v>
      </c>
      <c r="X11" s="19" t="n">
        <v>0.163925691671843</v>
      </c>
      <c r="Y11" s="19" t="n">
        <v>0.134066072833392</v>
      </c>
      <c r="Z11" s="19"/>
      <c r="AA11" s="19" t="n">
        <v>0.135471028496458</v>
      </c>
      <c r="AB11" s="19" t="n">
        <v>0.103524257653118</v>
      </c>
      <c r="AC11" s="19" t="n">
        <v>0.117293979606288</v>
      </c>
      <c r="AD11" s="19" t="n">
        <v>0.105006960822119</v>
      </c>
      <c r="AE11" s="19"/>
      <c r="AF11" s="19" t="n">
        <v>0.109667065377287</v>
      </c>
      <c r="AG11" s="19" t="n">
        <v>0.155776550501888</v>
      </c>
      <c r="AH11" s="19" t="n">
        <v>0.146263207716479</v>
      </c>
      <c r="AI11" s="19" t="n">
        <v>0.135764883454771</v>
      </c>
      <c r="AJ11" s="19" t="n">
        <v>0</v>
      </c>
      <c r="AK11" s="19" t="n">
        <v>0.202884803600761</v>
      </c>
      <c r="AL11" s="19" t="n">
        <v>0.0936672913845464</v>
      </c>
      <c r="AM11" s="19" t="n">
        <v>0</v>
      </c>
      <c r="AN11" s="19" t="n">
        <v>0.115513317179549</v>
      </c>
      <c r="AO11" s="19" t="n">
        <v>0.0757470996174088</v>
      </c>
      <c r="AP11" s="19" t="n">
        <v>0</v>
      </c>
      <c r="AQ11" s="19" t="n">
        <v>0.0830929586325341</v>
      </c>
      <c r="AR11" s="19" t="n">
        <v>0</v>
      </c>
      <c r="AS11" s="19" t="n">
        <v>0</v>
      </c>
      <c r="AT11" s="19" t="n">
        <v>0</v>
      </c>
      <c r="AU11" s="19" t="n">
        <v>0</v>
      </c>
      <c r="AV11" s="19" t="n">
        <v>0.159333969142837</v>
      </c>
      <c r="AW11" s="19" t="n">
        <v>0</v>
      </c>
      <c r="AX11" s="19" t="n">
        <v>0</v>
      </c>
    </row>
    <row r="12">
      <c r="B12" s="20" t="s">
        <v>281</v>
      </c>
      <c r="C12" s="19" t="n">
        <v>0.0790144111156942</v>
      </c>
      <c r="D12" s="19" t="n">
        <v>0.024671314055335</v>
      </c>
      <c r="E12" s="19" t="n">
        <v>0.0998380120327319</v>
      </c>
      <c r="F12" s="19" t="n">
        <v>0.0591169162429024</v>
      </c>
      <c r="G12" s="19" t="n">
        <v>0.104456924129687</v>
      </c>
      <c r="H12" s="19" t="n">
        <v>0.0660858951379196</v>
      </c>
      <c r="I12" s="19" t="n">
        <v>0.14522590050808</v>
      </c>
      <c r="J12" s="19"/>
      <c r="K12" s="19" t="n">
        <v>0.0709091461030473</v>
      </c>
      <c r="L12" s="19" t="n">
        <v>0.0865587032270406</v>
      </c>
      <c r="M12" s="19"/>
      <c r="N12" s="19" t="n">
        <v>0.0653393658549271</v>
      </c>
      <c r="O12" s="19" t="n">
        <v>0.085879468426522</v>
      </c>
      <c r="P12" s="19" t="n">
        <v>0.0608731300026996</v>
      </c>
      <c r="Q12" s="19" t="n">
        <v>0.0467947528644979</v>
      </c>
      <c r="R12" s="19" t="n">
        <v>0.112127629333052</v>
      </c>
      <c r="S12" s="19" t="n">
        <v>0.0700729959357065</v>
      </c>
      <c r="T12" s="19" t="n">
        <v>0.0820417228764058</v>
      </c>
      <c r="U12" s="19" t="n">
        <v>0.0602948816231848</v>
      </c>
      <c r="V12" s="19" t="n">
        <v>0.0998899229252077</v>
      </c>
      <c r="W12" s="19" t="n">
        <v>0.0780964396231346</v>
      </c>
      <c r="X12" s="19" t="n">
        <v>0.0934993446208776</v>
      </c>
      <c r="Y12" s="19" t="n">
        <v>0.134176271600952</v>
      </c>
      <c r="Z12" s="19"/>
      <c r="AA12" s="19" t="n">
        <v>0.0975502431774062</v>
      </c>
      <c r="AB12" s="19" t="n">
        <v>0.0768810744265696</v>
      </c>
      <c r="AC12" s="19" t="n">
        <v>0.0835527731930106</v>
      </c>
      <c r="AD12" s="19" t="n">
        <v>0.0585225937470278</v>
      </c>
      <c r="AE12" s="19"/>
      <c r="AF12" s="19" t="n">
        <v>0.116683964100337</v>
      </c>
      <c r="AG12" s="19" t="n">
        <v>0.102907923215101</v>
      </c>
      <c r="AH12" s="19" t="n">
        <v>0.043003068706652</v>
      </c>
      <c r="AI12" s="19" t="n">
        <v>0.0329523899180764</v>
      </c>
      <c r="AJ12" s="19" t="n">
        <v>0.101238771006966</v>
      </c>
      <c r="AK12" s="19" t="n">
        <v>0.108599901593099</v>
      </c>
      <c r="AL12" s="19" t="n">
        <v>0.0303192794076621</v>
      </c>
      <c r="AM12" s="19" t="n">
        <v>0</v>
      </c>
      <c r="AN12" s="19" t="n">
        <v>0.115290127301684</v>
      </c>
      <c r="AO12" s="19" t="n">
        <v>0.0522248711709201</v>
      </c>
      <c r="AP12" s="19" t="n">
        <v>0.047761317900889</v>
      </c>
      <c r="AQ12" s="19" t="n">
        <v>0.0613318436776523</v>
      </c>
      <c r="AR12" s="19" t="n">
        <v>0</v>
      </c>
      <c r="AS12" s="19" t="n">
        <v>0.129491335971861</v>
      </c>
      <c r="AT12" s="19" t="n">
        <v>0</v>
      </c>
      <c r="AU12" s="19" t="n">
        <v>1</v>
      </c>
      <c r="AV12" s="19" t="n">
        <v>0</v>
      </c>
      <c r="AW12" s="19" t="n">
        <v>0</v>
      </c>
      <c r="AX12" s="19" t="n">
        <v>0</v>
      </c>
    </row>
    <row r="13">
      <c r="B13" s="20" t="s">
        <v>282</v>
      </c>
      <c r="C13" s="19" t="n">
        <v>0.0566697424843214</v>
      </c>
      <c r="D13" s="19" t="n">
        <v>0.0740529423656422</v>
      </c>
      <c r="E13" s="19" t="n">
        <v>0.0763597465669246</v>
      </c>
      <c r="F13" s="19" t="n">
        <v>0.0469968705334049</v>
      </c>
      <c r="G13" s="19" t="n">
        <v>0.0507800158926998</v>
      </c>
      <c r="H13" s="19" t="n">
        <v>0.037771239439886</v>
      </c>
      <c r="I13" s="19" t="n">
        <v>0.0173492189640937</v>
      </c>
      <c r="J13" s="19"/>
      <c r="K13" s="19" t="n">
        <v>0.0300005597531756</v>
      </c>
      <c r="L13" s="19" t="n">
        <v>0.0784589643602083</v>
      </c>
      <c r="M13" s="19"/>
      <c r="N13" s="19" t="n">
        <v>0.0575585110266987</v>
      </c>
      <c r="O13" s="19" t="n">
        <v>0.072437451657203</v>
      </c>
      <c r="P13" s="19" t="n">
        <v>0</v>
      </c>
      <c r="Q13" s="19" t="n">
        <v>0.121664189430144</v>
      </c>
      <c r="R13" s="19" t="n">
        <v>0.0625161023184872</v>
      </c>
      <c r="S13" s="19" t="n">
        <v>0.0379708298930226</v>
      </c>
      <c r="T13" s="19" t="n">
        <v>0.0677058507720054</v>
      </c>
      <c r="U13" s="19" t="n">
        <v>0.0876386989201532</v>
      </c>
      <c r="V13" s="19" t="n">
        <v>0.04751712865645</v>
      </c>
      <c r="W13" s="19" t="n">
        <v>0.0701457415989645</v>
      </c>
      <c r="X13" s="19" t="n">
        <v>0</v>
      </c>
      <c r="Y13" s="19" t="n">
        <v>0.0441286150057125</v>
      </c>
      <c r="Z13" s="19"/>
      <c r="AA13" s="19" t="n">
        <v>0.0482372335705463</v>
      </c>
      <c r="AB13" s="19" t="n">
        <v>0.0724810149075552</v>
      </c>
      <c r="AC13" s="19" t="n">
        <v>0.0452306613387599</v>
      </c>
      <c r="AD13" s="19" t="n">
        <v>0.0628273583838517</v>
      </c>
      <c r="AE13" s="19"/>
      <c r="AF13" s="19" t="n">
        <v>0.0469278000536354</v>
      </c>
      <c r="AG13" s="19" t="n">
        <v>0.0549359999439588</v>
      </c>
      <c r="AH13" s="19" t="n">
        <v>0</v>
      </c>
      <c r="AI13" s="19" t="n">
        <v>0.144885324581381</v>
      </c>
      <c r="AJ13" s="19" t="n">
        <v>0</v>
      </c>
      <c r="AK13" s="19" t="n">
        <v>0.118633229974361</v>
      </c>
      <c r="AL13" s="19" t="n">
        <v>0.115787518062311</v>
      </c>
      <c r="AM13" s="19" t="n">
        <v>0</v>
      </c>
      <c r="AN13" s="19" t="n">
        <v>0.0429902820016118</v>
      </c>
      <c r="AO13" s="19" t="n">
        <v>0.0356541823103328</v>
      </c>
      <c r="AP13" s="19" t="n">
        <v>0.0979979902391962</v>
      </c>
      <c r="AQ13" s="19" t="n">
        <v>0</v>
      </c>
      <c r="AR13" s="19" t="n">
        <v>0</v>
      </c>
      <c r="AS13" s="19" t="n">
        <v>0</v>
      </c>
      <c r="AT13" s="19" t="n">
        <v>0</v>
      </c>
      <c r="AU13" s="19" t="n">
        <v>0</v>
      </c>
      <c r="AV13" s="19" t="n">
        <v>0</v>
      </c>
      <c r="AW13" s="19" t="n">
        <v>0</v>
      </c>
      <c r="AX13" s="19" t="n">
        <v>0</v>
      </c>
    </row>
    <row r="14">
      <c r="B14" s="20" t="s">
        <v>283</v>
      </c>
      <c r="C14" s="19" t="n">
        <v>0.0683031132403669</v>
      </c>
      <c r="D14" s="19" t="n">
        <v>0.0587375187191487</v>
      </c>
      <c r="E14" s="19" t="n">
        <v>0.0856025909618446</v>
      </c>
      <c r="F14" s="19" t="n">
        <v>0.0769648977859418</v>
      </c>
      <c r="G14" s="19" t="n">
        <v>0.087015183232388</v>
      </c>
      <c r="H14" s="19" t="n">
        <v>0.0103894329271622</v>
      </c>
      <c r="I14" s="19" t="n">
        <v>0.0331295782604312</v>
      </c>
      <c r="J14" s="19"/>
      <c r="K14" s="19" t="n">
        <v>0.0694658878191315</v>
      </c>
      <c r="L14" s="19" t="n">
        <v>0.0674216238525912</v>
      </c>
      <c r="M14" s="19"/>
      <c r="N14" s="19" t="n">
        <v>0.0981828579145461</v>
      </c>
      <c r="O14" s="19" t="n">
        <v>0.0263816306517298</v>
      </c>
      <c r="P14" s="19" t="n">
        <v>0.091390362400252</v>
      </c>
      <c r="Q14" s="19" t="n">
        <v>0.0756693042702684</v>
      </c>
      <c r="R14" s="19" t="n">
        <v>0.0607500018283955</v>
      </c>
      <c r="S14" s="19" t="n">
        <v>0.0927068299986799</v>
      </c>
      <c r="T14" s="19" t="n">
        <v>0.0888992976088077</v>
      </c>
      <c r="U14" s="19" t="n">
        <v>0</v>
      </c>
      <c r="V14" s="19" t="n">
        <v>0.0371459750128179</v>
      </c>
      <c r="W14" s="19" t="n">
        <v>0.0752515843020027</v>
      </c>
      <c r="X14" s="19" t="n">
        <v>0.0608663064821503</v>
      </c>
      <c r="Y14" s="19" t="n">
        <v>0.0393089475291591</v>
      </c>
      <c r="Z14" s="19"/>
      <c r="AA14" s="19" t="n">
        <v>0.0881456608877612</v>
      </c>
      <c r="AB14" s="19" t="n">
        <v>0.0270133415533496</v>
      </c>
      <c r="AC14" s="19" t="n">
        <v>0.0825205754062288</v>
      </c>
      <c r="AD14" s="19" t="n">
        <v>0.0680596155535028</v>
      </c>
      <c r="AE14" s="19"/>
      <c r="AF14" s="19" t="n">
        <v>0.0443718680139172</v>
      </c>
      <c r="AG14" s="19" t="n">
        <v>0.0403644430451337</v>
      </c>
      <c r="AH14" s="19" t="n">
        <v>0.0386724349756996</v>
      </c>
      <c r="AI14" s="19" t="n">
        <v>0.116421715051079</v>
      </c>
      <c r="AJ14" s="19" t="n">
        <v>0.138994506045839</v>
      </c>
      <c r="AK14" s="19" t="n">
        <v>0.0832416488058566</v>
      </c>
      <c r="AL14" s="19" t="n">
        <v>0.0422513675377418</v>
      </c>
      <c r="AM14" s="19" t="n">
        <v>0</v>
      </c>
      <c r="AN14" s="19" t="n">
        <v>0.102579134876617</v>
      </c>
      <c r="AO14" s="19" t="n">
        <v>0.0714029043048932</v>
      </c>
      <c r="AP14" s="19" t="n">
        <v>0.0885444276578322</v>
      </c>
      <c r="AQ14" s="19" t="n">
        <v>0.0771501849464244</v>
      </c>
      <c r="AR14" s="19" t="n">
        <v>0.191219098864645</v>
      </c>
      <c r="AS14" s="19" t="n">
        <v>0.226962227814514</v>
      </c>
      <c r="AT14" s="19" t="n">
        <v>1</v>
      </c>
      <c r="AU14" s="19" t="n">
        <v>0</v>
      </c>
      <c r="AV14" s="19" t="n">
        <v>0</v>
      </c>
      <c r="AW14" s="19" t="n">
        <v>0</v>
      </c>
      <c r="AX14" s="19" t="n">
        <v>0</v>
      </c>
    </row>
    <row r="15">
      <c r="B15" s="20" t="s">
        <v>284</v>
      </c>
      <c r="C15" s="19" t="n">
        <v>0.0754712471629796</v>
      </c>
      <c r="D15" s="19" t="n">
        <v>0.145276623883068</v>
      </c>
      <c r="E15" s="19" t="n">
        <v>0.0590054009094076</v>
      </c>
      <c r="F15" s="19" t="n">
        <v>0.0339847395551907</v>
      </c>
      <c r="G15" s="19" t="n">
        <v>0.0523208722280232</v>
      </c>
      <c r="H15" s="19" t="n">
        <v>0.130305454878462</v>
      </c>
      <c r="I15" s="19" t="n">
        <v>0.0889199901582359</v>
      </c>
      <c r="J15" s="19"/>
      <c r="K15" s="19" t="n">
        <v>0.0902286080802961</v>
      </c>
      <c r="L15" s="19" t="n">
        <v>0.0622883073981556</v>
      </c>
      <c r="M15" s="19"/>
      <c r="N15" s="19" t="n">
        <v>0.0720750423617566</v>
      </c>
      <c r="O15" s="19" t="n">
        <v>0.0992378449543352</v>
      </c>
      <c r="P15" s="19" t="n">
        <v>0.049911943599719</v>
      </c>
      <c r="Q15" s="19" t="n">
        <v>0.108418818209458</v>
      </c>
      <c r="R15" s="19" t="n">
        <v>0.0759734653957673</v>
      </c>
      <c r="S15" s="19" t="n">
        <v>0.0959243027814909</v>
      </c>
      <c r="T15" s="19" t="n">
        <v>0.0705206133552948</v>
      </c>
      <c r="U15" s="19" t="n">
        <v>0.108590034871292</v>
      </c>
      <c r="V15" s="19" t="n">
        <v>0.0488469782279667</v>
      </c>
      <c r="W15" s="19" t="n">
        <v>0.0576813357654389</v>
      </c>
      <c r="X15" s="19" t="n">
        <v>0.029341540442081</v>
      </c>
      <c r="Y15" s="19" t="n">
        <v>0.0989556320328085</v>
      </c>
      <c r="Z15" s="19"/>
      <c r="AA15" s="19" t="n">
        <v>0.103234054796451</v>
      </c>
      <c r="AB15" s="19" t="n">
        <v>0.0550210064298231</v>
      </c>
      <c r="AC15" s="19" t="n">
        <v>0.0957206250464407</v>
      </c>
      <c r="AD15" s="19" t="n">
        <v>0.0417526497165622</v>
      </c>
      <c r="AE15" s="19"/>
      <c r="AF15" s="19" t="n">
        <v>0.106048279282663</v>
      </c>
      <c r="AG15" s="19" t="n">
        <v>0.0926878290330599</v>
      </c>
      <c r="AH15" s="19" t="n">
        <v>0.0186493580159503</v>
      </c>
      <c r="AI15" s="19" t="n">
        <v>0.0347985469046623</v>
      </c>
      <c r="AJ15" s="19" t="n">
        <v>0.169389013018613</v>
      </c>
      <c r="AK15" s="19" t="n">
        <v>0.0253495407007005</v>
      </c>
      <c r="AL15" s="19" t="n">
        <v>0.0616718910542246</v>
      </c>
      <c r="AM15" s="19" t="n">
        <v>0</v>
      </c>
      <c r="AN15" s="19" t="n">
        <v>0.0276054374173059</v>
      </c>
      <c r="AO15" s="19" t="n">
        <v>0.0888691533010595</v>
      </c>
      <c r="AP15" s="19" t="n">
        <v>0.146577639722428</v>
      </c>
      <c r="AQ15" s="19" t="n">
        <v>0.0950207872893786</v>
      </c>
      <c r="AR15" s="19" t="n">
        <v>0</v>
      </c>
      <c r="AS15" s="19" t="n">
        <v>0</v>
      </c>
      <c r="AT15" s="19" t="n">
        <v>0</v>
      </c>
      <c r="AU15" s="19" t="n">
        <v>0</v>
      </c>
      <c r="AV15" s="19" t="n">
        <v>0.21984154809506</v>
      </c>
      <c r="AW15" s="19" t="n">
        <v>0</v>
      </c>
      <c r="AX15" s="19" t="n">
        <v>0.47651000548194</v>
      </c>
    </row>
    <row r="16">
      <c r="B16" s="20" t="s">
        <v>285</v>
      </c>
      <c r="C16" s="19" t="n">
        <v>0.0587530247498823</v>
      </c>
      <c r="D16" s="19" t="n">
        <v>0.0485296757139671</v>
      </c>
      <c r="E16" s="19" t="n">
        <v>0.0372517939483085</v>
      </c>
      <c r="F16" s="19" t="n">
        <v>0.0705357676910704</v>
      </c>
      <c r="G16" s="19" t="n">
        <v>0.0930425009319603</v>
      </c>
      <c r="H16" s="19" t="n">
        <v>0.0728605542937915</v>
      </c>
      <c r="I16" s="19" t="n">
        <v>0.0169494666811111</v>
      </c>
      <c r="J16" s="19"/>
      <c r="K16" s="19" t="n">
        <v>0.0513403291753159</v>
      </c>
      <c r="L16" s="19" t="n">
        <v>0.06561861568053</v>
      </c>
      <c r="M16" s="19"/>
      <c r="N16" s="19" t="n">
        <v>0.0749735680951744</v>
      </c>
      <c r="O16" s="19" t="n">
        <v>0.0608246634507544</v>
      </c>
      <c r="P16" s="19" t="n">
        <v>0.0817884822933016</v>
      </c>
      <c r="Q16" s="19" t="n">
        <v>0.0802114238527571</v>
      </c>
      <c r="R16" s="19" t="n">
        <v>0.0323265423924808</v>
      </c>
      <c r="S16" s="19" t="n">
        <v>0.0474883506653311</v>
      </c>
      <c r="T16" s="19" t="n">
        <v>0.0366363701511007</v>
      </c>
      <c r="U16" s="19" t="n">
        <v>0.0280458497399574</v>
      </c>
      <c r="V16" s="19" t="n">
        <v>0.0707612887401165</v>
      </c>
      <c r="W16" s="19" t="n">
        <v>0.0189567108201037</v>
      </c>
      <c r="X16" s="19" t="n">
        <v>0.0682291294727972</v>
      </c>
      <c r="Y16" s="19" t="n">
        <v>0.0876381146633992</v>
      </c>
      <c r="Z16" s="19"/>
      <c r="AA16" s="19" t="n">
        <v>0.0478266411512604</v>
      </c>
      <c r="AB16" s="19" t="n">
        <v>0.0509603849088887</v>
      </c>
      <c r="AC16" s="19" t="n">
        <v>0.0882378035656739</v>
      </c>
      <c r="AD16" s="19" t="n">
        <v>0.0492261763950962</v>
      </c>
      <c r="AE16" s="19"/>
      <c r="AF16" s="19" t="n">
        <v>0.0548681686856813</v>
      </c>
      <c r="AG16" s="19" t="n">
        <v>0.0634126811307533</v>
      </c>
      <c r="AH16" s="19" t="n">
        <v>0.04188089314225</v>
      </c>
      <c r="AI16" s="19" t="n">
        <v>0.0148149256200821</v>
      </c>
      <c r="AJ16" s="19" t="n">
        <v>0</v>
      </c>
      <c r="AK16" s="19" t="n">
        <v>0</v>
      </c>
      <c r="AL16" s="19" t="n">
        <v>0.0266871045549867</v>
      </c>
      <c r="AM16" s="19" t="n">
        <v>0</v>
      </c>
      <c r="AN16" s="19" t="n">
        <v>0.131833233157208</v>
      </c>
      <c r="AO16" s="19" t="n">
        <v>0.0908723688967399</v>
      </c>
      <c r="AP16" s="19" t="n">
        <v>0</v>
      </c>
      <c r="AQ16" s="19" t="n">
        <v>0.0808742774289632</v>
      </c>
      <c r="AR16" s="19" t="n">
        <v>0.435879918216066</v>
      </c>
      <c r="AS16" s="19" t="n">
        <v>0</v>
      </c>
      <c r="AT16" s="19" t="n">
        <v>0</v>
      </c>
      <c r="AU16" s="19" t="n">
        <v>0</v>
      </c>
      <c r="AV16" s="19" t="n">
        <v>0</v>
      </c>
      <c r="AW16" s="19" t="n">
        <v>0</v>
      </c>
      <c r="AX16" s="19" t="n">
        <v>0</v>
      </c>
    </row>
    <row r="17">
      <c r="B17" s="20" t="s">
        <v>286</v>
      </c>
      <c r="C17" s="19" t="n">
        <v>0.0366619931128613</v>
      </c>
      <c r="D17" s="19" t="n">
        <v>0.0229923086899547</v>
      </c>
      <c r="E17" s="19" t="n">
        <v>0.0670332037225675</v>
      </c>
      <c r="F17" s="19" t="n">
        <v>0.0347054384339069</v>
      </c>
      <c r="G17" s="19" t="n">
        <v>0.0147627250964718</v>
      </c>
      <c r="H17" s="19" t="n">
        <v>0.0388862139285638</v>
      </c>
      <c r="I17" s="19" t="n">
        <v>0.0167346107632731</v>
      </c>
      <c r="J17" s="19"/>
      <c r="K17" s="19" t="n">
        <v>0.0221400808780769</v>
      </c>
      <c r="L17" s="19" t="n">
        <v>0.0499143114999261</v>
      </c>
      <c r="M17" s="19"/>
      <c r="N17" s="19" t="n">
        <v>0.0245922153419134</v>
      </c>
      <c r="O17" s="19" t="n">
        <v>0.0428778903124048</v>
      </c>
      <c r="P17" s="19" t="n">
        <v>0.0307121293031752</v>
      </c>
      <c r="Q17" s="19" t="n">
        <v>0.013689380414074</v>
      </c>
      <c r="R17" s="19" t="n">
        <v>0.0315940462588715</v>
      </c>
      <c r="S17" s="19" t="n">
        <v>0.0234981381294062</v>
      </c>
      <c r="T17" s="19" t="n">
        <v>0.0328262349076453</v>
      </c>
      <c r="U17" s="19" t="n">
        <v>0.0592099056126284</v>
      </c>
      <c r="V17" s="19" t="n">
        <v>0.0371296598206461</v>
      </c>
      <c r="W17" s="19" t="n">
        <v>0.0852841493540244</v>
      </c>
      <c r="X17" s="19" t="n">
        <v>0.0600073068542054</v>
      </c>
      <c r="Y17" s="19" t="n">
        <v>0.0441286150057125</v>
      </c>
      <c r="Z17" s="19"/>
      <c r="AA17" s="19" t="n">
        <v>0.0101912589375851</v>
      </c>
      <c r="AB17" s="19" t="n">
        <v>0.0613810767958209</v>
      </c>
      <c r="AC17" s="19" t="n">
        <v>0.022695249374277</v>
      </c>
      <c r="AD17" s="19" t="n">
        <v>0.055415975471479</v>
      </c>
      <c r="AE17" s="19"/>
      <c r="AF17" s="19" t="n">
        <v>0.0119042169887897</v>
      </c>
      <c r="AG17" s="19" t="n">
        <v>0.0249979347359475</v>
      </c>
      <c r="AH17" s="19" t="n">
        <v>0.0181659288700628</v>
      </c>
      <c r="AI17" s="19" t="n">
        <v>0.0364137078505704</v>
      </c>
      <c r="AJ17" s="19" t="n">
        <v>0.0436439504128441</v>
      </c>
      <c r="AK17" s="19" t="n">
        <v>0</v>
      </c>
      <c r="AL17" s="19" t="n">
        <v>0.05546299497916</v>
      </c>
      <c r="AM17" s="19" t="n">
        <v>0</v>
      </c>
      <c r="AN17" s="19" t="n">
        <v>0.0443732522799534</v>
      </c>
      <c r="AO17" s="19" t="n">
        <v>0.0986722887375039</v>
      </c>
      <c r="AP17" s="19" t="n">
        <v>0.0463047653116011</v>
      </c>
      <c r="AQ17" s="19" t="n">
        <v>0.0369629638844679</v>
      </c>
      <c r="AR17" s="19" t="n">
        <v>0</v>
      </c>
      <c r="AS17" s="19" t="n">
        <v>0</v>
      </c>
      <c r="AT17" s="19" t="n">
        <v>0</v>
      </c>
      <c r="AU17" s="19" t="n">
        <v>0</v>
      </c>
      <c r="AV17" s="19" t="n">
        <v>0</v>
      </c>
      <c r="AW17" s="19" t="n">
        <v>0</v>
      </c>
      <c r="AX17" s="19" t="n">
        <v>0</v>
      </c>
    </row>
    <row r="18">
      <c r="B18" s="20" t="s">
        <v>287</v>
      </c>
      <c r="C18" s="19" t="n">
        <v>0.037460928540468</v>
      </c>
      <c r="D18" s="19" t="n">
        <v>0.0491548872785232</v>
      </c>
      <c r="E18" s="19" t="n">
        <v>0.0676526105865895</v>
      </c>
      <c r="F18" s="19" t="n">
        <v>0.0173625405321416</v>
      </c>
      <c r="G18" s="19" t="n">
        <v>0.0305879596226012</v>
      </c>
      <c r="H18" s="19" t="n">
        <v>0.0141876939745191</v>
      </c>
      <c r="I18" s="19" t="n">
        <v>0.0147837591971975</v>
      </c>
      <c r="J18" s="19"/>
      <c r="K18" s="19" t="n">
        <v>0.0365532003348034</v>
      </c>
      <c r="L18" s="19" t="n">
        <v>0.0383779770200399</v>
      </c>
      <c r="M18" s="19"/>
      <c r="N18" s="19" t="n">
        <v>0.0580289768517929</v>
      </c>
      <c r="O18" s="19" t="n">
        <v>0.012691095514483</v>
      </c>
      <c r="P18" s="19" t="n">
        <v>0.0496465143886654</v>
      </c>
      <c r="Q18" s="19" t="n">
        <v>0.0339442532624592</v>
      </c>
      <c r="R18" s="19" t="n">
        <v>0.0473225447837569</v>
      </c>
      <c r="S18" s="19" t="n">
        <v>0.0353624236284265</v>
      </c>
      <c r="T18" s="19" t="n">
        <v>0.0703011421687658</v>
      </c>
      <c r="U18" s="19" t="n">
        <v>0.0279385662811004</v>
      </c>
      <c r="V18" s="19" t="n">
        <v>0.0369420568200482</v>
      </c>
      <c r="W18" s="19" t="n">
        <v>0</v>
      </c>
      <c r="X18" s="19" t="n">
        <v>0.0303504294969692</v>
      </c>
      <c r="Y18" s="19" t="n">
        <v>0</v>
      </c>
      <c r="Z18" s="19"/>
      <c r="AA18" s="19" t="n">
        <v>0.014375780406817</v>
      </c>
      <c r="AB18" s="19" t="n">
        <v>0.0445210399541294</v>
      </c>
      <c r="AC18" s="19" t="n">
        <v>0.0524096933115201</v>
      </c>
      <c r="AD18" s="19" t="n">
        <v>0.0406955852299531</v>
      </c>
      <c r="AE18" s="19"/>
      <c r="AF18" s="19" t="n">
        <v>0.103766730478563</v>
      </c>
      <c r="AG18" s="19" t="n">
        <v>0.00956748069113143</v>
      </c>
      <c r="AH18" s="19" t="n">
        <v>0.0372202495704323</v>
      </c>
      <c r="AI18" s="19" t="n">
        <v>0.050555532922475</v>
      </c>
      <c r="AJ18" s="19" t="n">
        <v>0.0961767388391474</v>
      </c>
      <c r="AK18" s="19" t="n">
        <v>0.0321949183396767</v>
      </c>
      <c r="AL18" s="19" t="n">
        <v>0.0548571563783855</v>
      </c>
      <c r="AM18" s="19" t="n">
        <v>0</v>
      </c>
      <c r="AN18" s="19" t="n">
        <v>0.0159687103188641</v>
      </c>
      <c r="AO18" s="19" t="n">
        <v>0</v>
      </c>
      <c r="AP18" s="19" t="n">
        <v>0.101205800960899</v>
      </c>
      <c r="AQ18" s="19" t="n">
        <v>0.019886768006683</v>
      </c>
      <c r="AR18" s="19" t="n">
        <v>0</v>
      </c>
      <c r="AS18" s="19" t="n">
        <v>0.136758810321828</v>
      </c>
      <c r="AT18" s="19" t="n">
        <v>0</v>
      </c>
      <c r="AU18" s="19" t="n">
        <v>0</v>
      </c>
      <c r="AV18" s="19" t="n">
        <v>0.228232715694206</v>
      </c>
      <c r="AW18" s="19" t="n">
        <v>0</v>
      </c>
      <c r="AX18" s="19" t="n">
        <v>0</v>
      </c>
    </row>
    <row r="19">
      <c r="B19" s="20" t="s">
        <v>288</v>
      </c>
      <c r="C19" s="19" t="n">
        <v>0.0384924617005258</v>
      </c>
      <c r="D19" s="19" t="n">
        <v>0.0254182675794845</v>
      </c>
      <c r="E19" s="19" t="n">
        <v>0.0543425677854205</v>
      </c>
      <c r="F19" s="19" t="n">
        <v>0.0420788734592369</v>
      </c>
      <c r="G19" s="19" t="n">
        <v>0.0382540265843278</v>
      </c>
      <c r="H19" s="19" t="n">
        <v>0.025014533520044</v>
      </c>
      <c r="I19" s="19" t="n">
        <v>0.0191507978752146</v>
      </c>
      <c r="J19" s="19"/>
      <c r="K19" s="19" t="n">
        <v>0.0480583455820435</v>
      </c>
      <c r="L19" s="19" t="n">
        <v>0.0299208386348856</v>
      </c>
      <c r="M19" s="19"/>
      <c r="N19" s="19" t="n">
        <v>0.0232101854822234</v>
      </c>
      <c r="O19" s="19" t="n">
        <v>0.0295367788519569</v>
      </c>
      <c r="P19" s="19" t="n">
        <v>0.0151615179760214</v>
      </c>
      <c r="Q19" s="19" t="n">
        <v>0.0461476852990457</v>
      </c>
      <c r="R19" s="19" t="n">
        <v>0.0163379330717575</v>
      </c>
      <c r="S19" s="19" t="n">
        <v>0.0480450881155632</v>
      </c>
      <c r="T19" s="19" t="n">
        <v>0.10204525318218</v>
      </c>
      <c r="U19" s="19" t="n">
        <v>0.0298861069373392</v>
      </c>
      <c r="V19" s="19" t="n">
        <v>0.0372520322080173</v>
      </c>
      <c r="W19" s="19" t="n">
        <v>0.050419697651244</v>
      </c>
      <c r="X19" s="19" t="n">
        <v>0.0285504019872506</v>
      </c>
      <c r="Y19" s="19" t="n">
        <v>0.0494090481397962</v>
      </c>
      <c r="Z19" s="19"/>
      <c r="AA19" s="19" t="n">
        <v>0.0442188727293171</v>
      </c>
      <c r="AB19" s="19" t="n">
        <v>0.0432809429507617</v>
      </c>
      <c r="AC19" s="19" t="n">
        <v>0.0415525620842416</v>
      </c>
      <c r="AD19" s="19" t="n">
        <v>0.0256719916074101</v>
      </c>
      <c r="AE19" s="19"/>
      <c r="AF19" s="19" t="n">
        <v>0.0123821264136746</v>
      </c>
      <c r="AG19" s="19" t="n">
        <v>0.0310808377134565</v>
      </c>
      <c r="AH19" s="19" t="n">
        <v>0</v>
      </c>
      <c r="AI19" s="19" t="n">
        <v>0.0487421193408996</v>
      </c>
      <c r="AJ19" s="19" t="n">
        <v>0.0932961093993323</v>
      </c>
      <c r="AK19" s="19" t="n">
        <v>0.0665770424129575</v>
      </c>
      <c r="AL19" s="19" t="n">
        <v>0.0423625726370413</v>
      </c>
      <c r="AM19" s="19" t="n">
        <v>0</v>
      </c>
      <c r="AN19" s="19" t="n">
        <v>0.0455235904001342</v>
      </c>
      <c r="AO19" s="19" t="n">
        <v>0.0606181542735862</v>
      </c>
      <c r="AP19" s="19" t="n">
        <v>0.0958255512737584</v>
      </c>
      <c r="AQ19" s="19" t="n">
        <v>0.0366490277380356</v>
      </c>
      <c r="AR19" s="19" t="n">
        <v>0</v>
      </c>
      <c r="AS19" s="19" t="n">
        <v>0</v>
      </c>
      <c r="AT19" s="19" t="n">
        <v>0</v>
      </c>
      <c r="AU19" s="19" t="n">
        <v>0</v>
      </c>
      <c r="AV19" s="19" t="n">
        <v>0</v>
      </c>
      <c r="AW19" s="19" t="n">
        <v>0</v>
      </c>
      <c r="AX19" s="19" t="n">
        <v>0</v>
      </c>
    </row>
    <row r="20">
      <c r="B20" s="20" t="s">
        <v>289</v>
      </c>
      <c r="C20" s="19" t="n">
        <v>0.0182069902951004</v>
      </c>
      <c r="D20" s="19" t="n">
        <v>0.0333034644825538</v>
      </c>
      <c r="E20" s="19" t="n">
        <v>0.0150411992725342</v>
      </c>
      <c r="F20" s="19" t="n">
        <v>0.0113604603578253</v>
      </c>
      <c r="G20" s="19" t="n">
        <v>0.0348294554040544</v>
      </c>
      <c r="H20" s="19" t="n">
        <v>0</v>
      </c>
      <c r="I20" s="19" t="n">
        <v>0</v>
      </c>
      <c r="J20" s="19"/>
      <c r="K20" s="19" t="n">
        <v>0.0251484535987747</v>
      </c>
      <c r="L20" s="19" t="n">
        <v>0.0119624886802214</v>
      </c>
      <c r="M20" s="19"/>
      <c r="N20" s="19" t="n">
        <v>0.00790931054270919</v>
      </c>
      <c r="O20" s="19" t="n">
        <v>0.0278785889388627</v>
      </c>
      <c r="P20" s="19" t="n">
        <v>0.0296707615863575</v>
      </c>
      <c r="Q20" s="19" t="n">
        <v>0.0310597131645854</v>
      </c>
      <c r="R20" s="19" t="n">
        <v>0</v>
      </c>
      <c r="S20" s="19" t="n">
        <v>0.0127618039949558</v>
      </c>
      <c r="T20" s="19" t="n">
        <v>0.0315222510074854</v>
      </c>
      <c r="U20" s="19" t="n">
        <v>0.0594778163463018</v>
      </c>
      <c r="V20" s="19" t="n">
        <v>0.0249963018676381</v>
      </c>
      <c r="W20" s="19" t="n">
        <v>0</v>
      </c>
      <c r="X20" s="19" t="n">
        <v>0</v>
      </c>
      <c r="Y20" s="19" t="n">
        <v>0</v>
      </c>
      <c r="Z20" s="19"/>
      <c r="AA20" s="19" t="n">
        <v>0.0142014163344383</v>
      </c>
      <c r="AB20" s="19" t="n">
        <v>0.0267344501604291</v>
      </c>
      <c r="AC20" s="19" t="n">
        <v>0.0176318097878342</v>
      </c>
      <c r="AD20" s="19" t="n">
        <v>0.0152664101806933</v>
      </c>
      <c r="AE20" s="19"/>
      <c r="AF20" s="19" t="n">
        <v>0.054110478107176</v>
      </c>
      <c r="AG20" s="19" t="n">
        <v>0</v>
      </c>
      <c r="AH20" s="19" t="n">
        <v>0.0180354566771897</v>
      </c>
      <c r="AI20" s="19" t="n">
        <v>0</v>
      </c>
      <c r="AJ20" s="19" t="n">
        <v>0.0926556295176885</v>
      </c>
      <c r="AK20" s="19" t="n">
        <v>0.0288905484825936</v>
      </c>
      <c r="AL20" s="19" t="n">
        <v>0</v>
      </c>
      <c r="AM20" s="19" t="n">
        <v>0</v>
      </c>
      <c r="AN20" s="19" t="n">
        <v>0.0412038650767243</v>
      </c>
      <c r="AO20" s="19" t="n">
        <v>0.011464833356261</v>
      </c>
      <c r="AP20" s="19" t="n">
        <v>0</v>
      </c>
      <c r="AQ20" s="19" t="n">
        <v>0.0207100510081203</v>
      </c>
      <c r="AR20" s="19" t="n">
        <v>0</v>
      </c>
      <c r="AS20" s="19" t="n">
        <v>0</v>
      </c>
      <c r="AT20" s="19" t="n">
        <v>0</v>
      </c>
      <c r="AU20" s="19" t="n">
        <v>0</v>
      </c>
      <c r="AV20" s="19" t="n">
        <v>0</v>
      </c>
      <c r="AW20" s="19" t="n">
        <v>0</v>
      </c>
      <c r="AX20" s="19" t="n">
        <v>0.52348999451806</v>
      </c>
    </row>
    <row r="21">
      <c r="B21" s="20" t="s">
        <v>290</v>
      </c>
      <c r="C21" s="19" t="n">
        <v>0.0502093678853704</v>
      </c>
      <c r="D21" s="19" t="n">
        <v>0.0467965962147954</v>
      </c>
      <c r="E21" s="19" t="n">
        <v>0.096323450056243</v>
      </c>
      <c r="F21" s="19" t="n">
        <v>0.045947827088828</v>
      </c>
      <c r="G21" s="19" t="n">
        <v>0.0204514682509755</v>
      </c>
      <c r="H21" s="19" t="n">
        <v>0.0228217194275614</v>
      </c>
      <c r="I21" s="19" t="n">
        <v>0.0177986903878996</v>
      </c>
      <c r="J21" s="19"/>
      <c r="K21" s="19" t="n">
        <v>0.0565140035222132</v>
      </c>
      <c r="L21" s="19" t="n">
        <v>0.0446226587313852</v>
      </c>
      <c r="M21" s="19"/>
      <c r="N21" s="19" t="n">
        <v>0.0488471819755289</v>
      </c>
      <c r="O21" s="19" t="n">
        <v>0.071119341972007</v>
      </c>
      <c r="P21" s="19" t="n">
        <v>0.0480742555784814</v>
      </c>
      <c r="Q21" s="19" t="n">
        <v>0.0412470165081115</v>
      </c>
      <c r="R21" s="19" t="n">
        <v>0.0740477487225907</v>
      </c>
      <c r="S21" s="19" t="n">
        <v>0.116509318075152</v>
      </c>
      <c r="T21" s="19" t="n">
        <v>0.0175656115659221</v>
      </c>
      <c r="U21" s="19" t="n">
        <v>0.0318724483160169</v>
      </c>
      <c r="V21" s="19" t="n">
        <v>0.0125690771091537</v>
      </c>
      <c r="W21" s="19" t="n">
        <v>0.037694452973228</v>
      </c>
      <c r="X21" s="19" t="n">
        <v>0.0593642890357918</v>
      </c>
      <c r="Y21" s="19" t="n">
        <v>0</v>
      </c>
      <c r="Z21" s="19"/>
      <c r="AA21" s="19" t="n">
        <v>0.0436611515618221</v>
      </c>
      <c r="AB21" s="19" t="n">
        <v>0.0590155511411668</v>
      </c>
      <c r="AC21" s="19" t="n">
        <v>0.0175363950740122</v>
      </c>
      <c r="AD21" s="19" t="n">
        <v>0.0766685763668709</v>
      </c>
      <c r="AE21" s="19"/>
      <c r="AF21" s="19" t="n">
        <v>0.0793679870895806</v>
      </c>
      <c r="AG21" s="19" t="n">
        <v>0.0297849519203203</v>
      </c>
      <c r="AH21" s="19" t="n">
        <v>0.0363809086850225</v>
      </c>
      <c r="AI21" s="19" t="n">
        <v>0.102855386107712</v>
      </c>
      <c r="AJ21" s="19" t="n">
        <v>0</v>
      </c>
      <c r="AK21" s="19" t="n">
        <v>0</v>
      </c>
      <c r="AL21" s="19" t="n">
        <v>0.0438932416787714</v>
      </c>
      <c r="AM21" s="19" t="n">
        <v>1</v>
      </c>
      <c r="AN21" s="19" t="n">
        <v>0.0142110487700336</v>
      </c>
      <c r="AO21" s="19" t="n">
        <v>0.0813468229106484</v>
      </c>
      <c r="AP21" s="19" t="n">
        <v>0.0936432194853455</v>
      </c>
      <c r="AQ21" s="19" t="n">
        <v>0.0707784047840194</v>
      </c>
      <c r="AR21" s="19" t="n">
        <v>0</v>
      </c>
      <c r="AS21" s="19" t="n">
        <v>0</v>
      </c>
      <c r="AT21" s="19" t="n">
        <v>0</v>
      </c>
      <c r="AU21" s="19" t="n">
        <v>0</v>
      </c>
      <c r="AV21" s="19" t="n">
        <v>0</v>
      </c>
      <c r="AW21" s="19" t="n">
        <v>1</v>
      </c>
      <c r="AX21" s="19" t="n">
        <v>0</v>
      </c>
    </row>
    <row r="22">
      <c r="B22" s="20" t="s">
        <v>102</v>
      </c>
      <c r="C22" s="19" t="n">
        <v>0.0170940175126542</v>
      </c>
      <c r="D22" s="19" t="n">
        <v>0</v>
      </c>
      <c r="E22" s="19" t="n">
        <v>0.0103216219417548</v>
      </c>
      <c r="F22" s="19" t="n">
        <v>0.0107584599171999</v>
      </c>
      <c r="G22" s="19" t="n">
        <v>0</v>
      </c>
      <c r="H22" s="19" t="n">
        <v>0.053236148104495</v>
      </c>
      <c r="I22" s="19" t="n">
        <v>0.0938279549742846</v>
      </c>
      <c r="J22" s="19"/>
      <c r="K22" s="19" t="n">
        <v>0.0162361252810898</v>
      </c>
      <c r="L22" s="19" t="n">
        <v>0.0179145490296231</v>
      </c>
      <c r="M22" s="19"/>
      <c r="N22" s="19" t="n">
        <v>0.0164400512927033</v>
      </c>
      <c r="O22" s="19" t="n">
        <v>0.0142648652918022</v>
      </c>
      <c r="P22" s="19" t="n">
        <v>0.0317217203147356</v>
      </c>
      <c r="Q22" s="19" t="n">
        <v>0</v>
      </c>
      <c r="R22" s="19" t="n">
        <v>0.0342847258327738</v>
      </c>
      <c r="S22" s="19" t="n">
        <v>0</v>
      </c>
      <c r="T22" s="19" t="n">
        <v>0.0494157419385126</v>
      </c>
      <c r="U22" s="19" t="n">
        <v>0.0252941783531138</v>
      </c>
      <c r="V22" s="19" t="n">
        <v>0</v>
      </c>
      <c r="W22" s="19" t="n">
        <v>0.0395153458142414</v>
      </c>
      <c r="X22" s="19" t="n">
        <v>0</v>
      </c>
      <c r="Y22" s="19" t="n">
        <v>0</v>
      </c>
      <c r="Z22" s="19"/>
      <c r="AA22" s="19" t="n">
        <v>0.0150348712871625</v>
      </c>
      <c r="AB22" s="19" t="n">
        <v>0.0222126945578217</v>
      </c>
      <c r="AC22" s="19" t="n">
        <v>0.0169960510818422</v>
      </c>
      <c r="AD22" s="19" t="n">
        <v>0.0148224820220094</v>
      </c>
      <c r="AE22" s="19"/>
      <c r="AF22" s="19" t="n">
        <v>0.0129332474981756</v>
      </c>
      <c r="AG22" s="19" t="n">
        <v>0.041491463132099</v>
      </c>
      <c r="AH22" s="19" t="n">
        <v>0</v>
      </c>
      <c r="AI22" s="19" t="n">
        <v>0</v>
      </c>
      <c r="AJ22" s="19" t="n">
        <v>0.0474711446714361</v>
      </c>
      <c r="AK22" s="19" t="n">
        <v>0</v>
      </c>
      <c r="AL22" s="19" t="n">
        <v>0</v>
      </c>
      <c r="AM22" s="19" t="n">
        <v>0</v>
      </c>
      <c r="AN22" s="19" t="n">
        <v>0</v>
      </c>
      <c r="AO22" s="19" t="n">
        <v>0</v>
      </c>
      <c r="AP22" s="19" t="n">
        <v>0</v>
      </c>
      <c r="AQ22" s="19" t="n">
        <v>0.0543577148783285</v>
      </c>
      <c r="AR22" s="19" t="n">
        <v>0</v>
      </c>
      <c r="AS22" s="19" t="n">
        <v>0</v>
      </c>
      <c r="AT22" s="19" t="n">
        <v>0</v>
      </c>
      <c r="AU22" s="19" t="n">
        <v>0</v>
      </c>
      <c r="AV22" s="19" t="n">
        <v>0</v>
      </c>
      <c r="AW22" s="19" t="n">
        <v>0</v>
      </c>
      <c r="AX22" s="19" t="n">
        <v>0</v>
      </c>
    </row>
    <row r="23">
      <c r="B23" s="20" t="s">
        <v>77</v>
      </c>
      <c r="C23" s="21" t="n">
        <v>0.0305983369129762</v>
      </c>
      <c r="D23" s="21" t="n">
        <v>0.0400758940344508</v>
      </c>
      <c r="E23" s="21" t="n">
        <v>0.0304745502467269</v>
      </c>
      <c r="F23" s="21" t="n">
        <v>0.0281916106535999</v>
      </c>
      <c r="G23" s="21" t="n">
        <v>0.0227279928419713</v>
      </c>
      <c r="H23" s="21" t="n">
        <v>0.0304281675372152</v>
      </c>
      <c r="I23" s="21" t="n">
        <v>0.0369288893921118</v>
      </c>
      <c r="J23" s="21"/>
      <c r="K23" s="21" t="n">
        <v>0.034329095959714</v>
      </c>
      <c r="L23" s="21" t="n">
        <v>0.0272946464390712</v>
      </c>
      <c r="M23" s="21"/>
      <c r="N23" s="21" t="n">
        <v>0.0392574921853937</v>
      </c>
      <c r="O23" s="21" t="n">
        <v>0.031749259080068</v>
      </c>
      <c r="P23" s="21" t="n">
        <v>0.0945988407752962</v>
      </c>
      <c r="Q23" s="21" t="n">
        <v>0</v>
      </c>
      <c r="R23" s="21" t="n">
        <v>0.0172548709397573</v>
      </c>
      <c r="S23" s="21" t="n">
        <v>0</v>
      </c>
      <c r="T23" s="21" t="n">
        <v>0.0338716696973499</v>
      </c>
      <c r="U23" s="21" t="n">
        <v>0</v>
      </c>
      <c r="V23" s="21" t="n">
        <v>0.0239736744477779</v>
      </c>
      <c r="W23" s="21" t="n">
        <v>0.0542152373763516</v>
      </c>
      <c r="X23" s="21" t="n">
        <v>0.0275461608918315</v>
      </c>
      <c r="Y23" s="21" t="n">
        <v>0.0452282677132599</v>
      </c>
      <c r="Z23" s="21"/>
      <c r="AA23" s="21" t="n">
        <v>0.0402632836170485</v>
      </c>
      <c r="AB23" s="21" t="n">
        <v>0.016251678803852</v>
      </c>
      <c r="AC23" s="21" t="n">
        <v>0.0340445239888645</v>
      </c>
      <c r="AD23" s="21" t="n">
        <v>0.0310154189796243</v>
      </c>
      <c r="AE23" s="21"/>
      <c r="AF23" s="21" t="n">
        <v>0.0269403870718627</v>
      </c>
      <c r="AG23" s="21" t="n">
        <v>0.0150384566630738</v>
      </c>
      <c r="AH23" s="21" t="n">
        <v>0.0399372866261381</v>
      </c>
      <c r="AI23" s="21" t="n">
        <v>0.0182595857784735</v>
      </c>
      <c r="AJ23" s="21" t="n">
        <v>0.0467209659737768</v>
      </c>
      <c r="AK23" s="21" t="n">
        <v>0</v>
      </c>
      <c r="AL23" s="21" t="n">
        <v>0.0286472511551824</v>
      </c>
      <c r="AM23" s="21" t="n">
        <v>0</v>
      </c>
      <c r="AN23" s="21" t="n">
        <v>0.0153096178774976</v>
      </c>
      <c r="AO23" s="21" t="n">
        <v>0.0560683501374623</v>
      </c>
      <c r="AP23" s="21" t="n">
        <v>0.10270597942836</v>
      </c>
      <c r="AQ23" s="21" t="n">
        <v>0.0802171736089099</v>
      </c>
      <c r="AR23" s="21" t="n">
        <v>0</v>
      </c>
      <c r="AS23" s="21" t="n">
        <v>0</v>
      </c>
      <c r="AT23" s="21" t="n">
        <v>0</v>
      </c>
      <c r="AU23" s="21" t="n">
        <v>0</v>
      </c>
      <c r="AV23" s="21" t="n">
        <v>0</v>
      </c>
      <c r="AW23" s="21" t="n">
        <v>0</v>
      </c>
      <c r="AX23" s="21" t="n">
        <v>0</v>
      </c>
    </row>
    <row r="24">
      <c r="B24" s="18" t="s">
        <v>277</v>
      </c>
    </row>
    <row r="25">
      <c r="B25" t="s">
        <v>80</v>
      </c>
    </row>
    <row r="26">
      <c r="B26" t="s">
        <v>81</v>
      </c>
    </row>
    <row r="28">
      <c r="B28" s="9" t="str">
        <f>=HYPERLINK("#'Contents'!A1", "Return to Contents")</f>
      </c>
    </row>
  </sheetData>
  <mergeCells count="6">
    <mergeCell ref="D5:I5"/>
    <mergeCell ref="K5:L5"/>
    <mergeCell ref="N5:Y5"/>
    <mergeCell ref="AA5:AD5"/>
    <mergeCell ref="AF5:AX5"/>
    <mergeCell ref="D2:AU2"/>
  </mergeCells>
  <pageMargins left="0.7" right="0.7" top="0.75" bottom="0.75" header="0.3" footer="0.3"/>
  <pageSetup paperSize="9" orientation="portrait" horizontalDpi="300" verticalDpi="300" r:id="rId2"/>
  <drawing r:id="rId1"/>
</worksheet>
</file>

<file path=xl/worksheets/sheet7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10.71" hidden="0" customWidth="1"/>
    <col min="8" max="8" width="10.71" hidden="0" customWidth="1"/>
    <col min="9" max="9" width="10.71" hidden="0" customWidth="1"/>
    <col min="10" max="10" width="2.2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10.71" hidden="0" customWidth="1"/>
    <col min="19" max="19" width="10.71" hidden="0" customWidth="1"/>
    <col min="20" max="20" width="10.71" hidden="0" customWidth="1"/>
    <col min="21" max="21" width="10.71" hidden="0" customWidth="1"/>
    <col min="22" max="22" width="10.71" hidden="0" customWidth="1"/>
    <col min="23" max="23" width="10.71" hidden="0" customWidth="1"/>
    <col min="24" max="24" width="10.71" hidden="0" customWidth="1"/>
    <col min="25" max="25" width="10.71" hidden="0" customWidth="1"/>
    <col min="26" max="26" width="2.2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10.71" hidden="0" customWidth="1"/>
    <col min="34" max="34" width="10.71" hidden="0" customWidth="1"/>
    <col min="35" max="35" width="10.7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10.71" hidden="0" customWidth="1"/>
    <col min="44" max="44" width="10.71" hidden="0" customWidth="1"/>
    <col min="45" max="45" width="10.71" hidden="0" customWidth="1"/>
    <col min="46" max="46" width="10.71" hidden="0" customWidth="1"/>
    <col min="47" max="47" width="10.71" hidden="0" customWidth="1"/>
    <col min="48" max="48" width="10.71" hidden="0" customWidth="1"/>
    <col min="49" max="49" width="10.71" hidden="0" customWidth="1"/>
    <col min="50" max="50" width="10.71" hidden="0" customWidth="1"/>
    <col min="51" max="51" width="2.21" hidden="0" customWidth="1"/>
  </cols>
  <sheetData>
    <row r="2" ht="40" customHeight="1">
      <c r="D2" s="16" t="s">
        <v>301</v>
      </c>
    </row>
    <row r="5" ht="30" customHeight="1">
      <c r="B5" s="17"/>
      <c r="C5" s="17"/>
      <c r="D5" s="17" t="s">
        <v>62</v>
      </c>
      <c r="E5" s="17"/>
      <c r="F5" s="17"/>
      <c r="G5" s="17"/>
      <c r="H5" s="17"/>
      <c r="I5" s="17"/>
      <c r="J5" s="17"/>
      <c r="K5" s="17" t="s">
        <v>63</v>
      </c>
      <c r="L5" s="17"/>
      <c r="M5" s="17"/>
      <c r="N5" s="17" t="s">
        <v>64</v>
      </c>
      <c r="O5" s="17"/>
      <c r="P5" s="17"/>
      <c r="Q5" s="17"/>
      <c r="R5" s="17"/>
      <c r="S5" s="17"/>
      <c r="T5" s="17"/>
      <c r="U5" s="17"/>
      <c r="V5" s="17"/>
      <c r="W5" s="17"/>
      <c r="X5" s="17"/>
      <c r="Y5" s="17"/>
      <c r="Z5" s="17"/>
      <c r="AA5" s="17" t="s">
        <v>65</v>
      </c>
      <c r="AB5" s="17"/>
      <c r="AC5" s="17"/>
      <c r="AD5" s="17"/>
      <c r="AE5" s="17"/>
      <c r="AF5" s="17" t="s">
        <v>66</v>
      </c>
      <c r="AG5" s="17"/>
      <c r="AH5" s="17"/>
      <c r="AI5" s="17"/>
      <c r="AJ5" s="17"/>
      <c r="AK5" s="17"/>
      <c r="AL5" s="17"/>
      <c r="AM5" s="17"/>
      <c r="AN5" s="17"/>
      <c r="AO5" s="17"/>
      <c r="AP5" s="17"/>
      <c r="AQ5" s="17"/>
      <c r="AR5" s="17"/>
      <c r="AS5" s="17"/>
      <c r="AT5" s="17"/>
      <c r="AU5" s="17"/>
      <c r="AV5" s="17"/>
      <c r="AW5" s="17"/>
      <c r="AX5" s="17"/>
    </row>
    <row r="6">
      <c r="B6" t="s">
        <v>15</v>
      </c>
      <c r="C6" s="10" t="s">
        <v>16</v>
      </c>
      <c r="D6" s="13" t="s">
        <v>17</v>
      </c>
      <c r="E6" s="13" t="s">
        <v>18</v>
      </c>
      <c r="F6" s="13" t="s">
        <v>19</v>
      </c>
      <c r="G6" s="13" t="s">
        <v>20</v>
      </c>
      <c r="H6" s="13" t="s">
        <v>21</v>
      </c>
      <c r="I6" s="13" t="s">
        <v>22</v>
      </c>
      <c r="K6" s="13" t="s">
        <v>25</v>
      </c>
      <c r="L6" s="13" t="s">
        <v>26</v>
      </c>
      <c r="N6" s="13" t="s">
        <v>27</v>
      </c>
      <c r="O6" s="13" t="s">
        <v>28</v>
      </c>
      <c r="P6" s="13" t="s">
        <v>29</v>
      </c>
      <c r="Q6" s="13" t="s">
        <v>30</v>
      </c>
      <c r="R6" s="13" t="s">
        <v>31</v>
      </c>
      <c r="S6" s="13" t="s">
        <v>32</v>
      </c>
      <c r="T6" s="13" t="s">
        <v>33</v>
      </c>
      <c r="U6" s="13" t="s">
        <v>34</v>
      </c>
      <c r="V6" s="13" t="s">
        <v>35</v>
      </c>
      <c r="W6" s="13" t="s">
        <v>36</v>
      </c>
      <c r="X6" s="13" t="s">
        <v>37</v>
      </c>
      <c r="Y6" s="13" t="s">
        <v>38</v>
      </c>
      <c r="AA6" s="13" t="s">
        <v>39</v>
      </c>
      <c r="AB6" s="13" t="s">
        <v>40</v>
      </c>
      <c r="AC6" s="13" t="s">
        <v>41</v>
      </c>
      <c r="AD6" s="13" t="s">
        <v>42</v>
      </c>
      <c r="AF6" s="13" t="s">
        <v>43</v>
      </c>
      <c r="AG6" s="13" t="s">
        <v>44</v>
      </c>
      <c r="AH6" s="13" t="s">
        <v>45</v>
      </c>
      <c r="AI6" s="13" t="s">
        <v>46</v>
      </c>
      <c r="AJ6" s="13" t="s">
        <v>47</v>
      </c>
      <c r="AK6" s="13" t="s">
        <v>48</v>
      </c>
      <c r="AL6" s="13" t="s">
        <v>49</v>
      </c>
      <c r="AM6" s="13" t="s">
        <v>50</v>
      </c>
      <c r="AN6" s="13" t="s">
        <v>51</v>
      </c>
      <c r="AO6" s="13" t="s">
        <v>52</v>
      </c>
      <c r="AP6" s="13" t="s">
        <v>53</v>
      </c>
      <c r="AQ6" s="13" t="s">
        <v>54</v>
      </c>
      <c r="AR6" s="13" t="s">
        <v>55</v>
      </c>
      <c r="AS6" s="13" t="s">
        <v>56</v>
      </c>
      <c r="AT6" s="13" t="s">
        <v>57</v>
      </c>
      <c r="AU6" s="13" t="s">
        <v>58</v>
      </c>
      <c r="AV6" s="13" t="s">
        <v>59</v>
      </c>
      <c r="AW6" s="13" t="s">
        <v>60</v>
      </c>
      <c r="AX6" s="13" t="s">
        <v>61</v>
      </c>
    </row>
    <row r="7" ht="30" customHeight="1">
      <c r="B7" s="11" t="s">
        <v>23</v>
      </c>
      <c r="C7" s="11" t="n">
        <v>755</v>
      </c>
      <c r="D7" s="11" t="n">
        <v>123</v>
      </c>
      <c r="E7" s="11" t="n">
        <v>195</v>
      </c>
      <c r="F7" s="11" t="n">
        <v>171</v>
      </c>
      <c r="G7" s="11" t="n">
        <v>135</v>
      </c>
      <c r="H7" s="11" t="n">
        <v>76</v>
      </c>
      <c r="I7" s="11" t="n">
        <v>55</v>
      </c>
      <c r="J7" s="11"/>
      <c r="K7" s="11" t="n">
        <v>360</v>
      </c>
      <c r="L7" s="11" t="n">
        <v>394</v>
      </c>
      <c r="M7" s="11"/>
      <c r="N7" s="11" t="n">
        <v>124</v>
      </c>
      <c r="O7" s="11" t="n">
        <v>70</v>
      </c>
      <c r="P7" s="11" t="n">
        <v>63</v>
      </c>
      <c r="Q7" s="11" t="n">
        <v>65</v>
      </c>
      <c r="R7" s="11" t="n">
        <v>64</v>
      </c>
      <c r="S7" s="11" t="n">
        <v>85</v>
      </c>
      <c r="T7" s="11" t="n">
        <v>59</v>
      </c>
      <c r="U7" s="11" t="n">
        <v>35</v>
      </c>
      <c r="V7" s="11" t="n">
        <v>82</v>
      </c>
      <c r="W7" s="11" t="n">
        <v>54</v>
      </c>
      <c r="X7" s="11" t="n">
        <v>32</v>
      </c>
      <c r="Y7" s="11" t="n">
        <v>22</v>
      </c>
      <c r="Z7" s="11"/>
      <c r="AA7" s="11" t="n">
        <v>208</v>
      </c>
      <c r="AB7" s="11" t="n">
        <v>182</v>
      </c>
      <c r="AC7" s="11" t="n">
        <v>170</v>
      </c>
      <c r="AD7" s="11" t="n">
        <v>192</v>
      </c>
      <c r="AE7" s="11"/>
      <c r="AF7" s="11" t="n">
        <v>76</v>
      </c>
      <c r="AG7" s="11" t="n">
        <v>194</v>
      </c>
      <c r="AH7" s="11" t="n">
        <v>53</v>
      </c>
      <c r="AI7" s="11" t="n">
        <v>59</v>
      </c>
      <c r="AJ7" s="11" t="n">
        <v>22</v>
      </c>
      <c r="AK7" s="11" t="n">
        <v>35</v>
      </c>
      <c r="AL7" s="11" t="n">
        <v>70</v>
      </c>
      <c r="AM7" s="11" t="n">
        <v>1</v>
      </c>
      <c r="AN7" s="11" t="n">
        <v>69</v>
      </c>
      <c r="AO7" s="11" t="n">
        <v>81</v>
      </c>
      <c r="AP7" s="11" t="n">
        <v>21</v>
      </c>
      <c r="AQ7" s="11" t="n">
        <v>51</v>
      </c>
      <c r="AR7" s="11" t="n">
        <v>5</v>
      </c>
      <c r="AS7" s="11" t="n">
        <v>8</v>
      </c>
      <c r="AT7" s="11" t="n">
        <v>1</v>
      </c>
      <c r="AU7" s="11" t="n">
        <v>1</v>
      </c>
      <c r="AV7" s="11" t="n">
        <v>5</v>
      </c>
      <c r="AW7" s="11" t="n">
        <v>1</v>
      </c>
      <c r="AX7" s="11" t="n">
        <v>2</v>
      </c>
    </row>
    <row r="8" ht="30" customHeight="1">
      <c r="B8" s="12" t="s">
        <v>24</v>
      </c>
      <c r="C8" s="12" t="n">
        <v>757</v>
      </c>
      <c r="D8" s="12" t="n">
        <v>124</v>
      </c>
      <c r="E8" s="12" t="n">
        <v>196</v>
      </c>
      <c r="F8" s="12" t="n">
        <v>172</v>
      </c>
      <c r="G8" s="12" t="n">
        <v>136</v>
      </c>
      <c r="H8" s="12" t="n">
        <v>75</v>
      </c>
      <c r="I8" s="12" t="n">
        <v>54</v>
      </c>
      <c r="J8" s="12"/>
      <c r="K8" s="12" t="n">
        <v>360</v>
      </c>
      <c r="L8" s="12" t="n">
        <v>397</v>
      </c>
      <c r="M8" s="12"/>
      <c r="N8" s="12" t="n">
        <v>125</v>
      </c>
      <c r="O8" s="12" t="n">
        <v>67</v>
      </c>
      <c r="P8" s="12" t="n">
        <v>62</v>
      </c>
      <c r="Q8" s="12" t="n">
        <v>64</v>
      </c>
      <c r="R8" s="12" t="n">
        <v>58</v>
      </c>
      <c r="S8" s="12" t="n">
        <v>85</v>
      </c>
      <c r="T8" s="12" t="n">
        <v>58</v>
      </c>
      <c r="U8" s="12" t="n">
        <v>33</v>
      </c>
      <c r="V8" s="12" t="n">
        <v>88</v>
      </c>
      <c r="W8" s="12" t="n">
        <v>57</v>
      </c>
      <c r="X8" s="12" t="n">
        <v>33</v>
      </c>
      <c r="Y8" s="12" t="n">
        <v>26</v>
      </c>
      <c r="Z8" s="12"/>
      <c r="AA8" s="12" t="n">
        <v>198</v>
      </c>
      <c r="AB8" s="12" t="n">
        <v>178</v>
      </c>
      <c r="AC8" s="12" t="n">
        <v>188</v>
      </c>
      <c r="AD8" s="12" t="n">
        <v>191</v>
      </c>
      <c r="AE8" s="12"/>
      <c r="AF8" s="12" t="n">
        <v>77</v>
      </c>
      <c r="AG8" s="12" t="n">
        <v>195</v>
      </c>
      <c r="AH8" s="12" t="n">
        <v>53</v>
      </c>
      <c r="AI8" s="12" t="n">
        <v>58</v>
      </c>
      <c r="AJ8" s="12" t="n">
        <v>22</v>
      </c>
      <c r="AK8" s="12" t="n">
        <v>34</v>
      </c>
      <c r="AL8" s="12" t="n">
        <v>71</v>
      </c>
      <c r="AM8" s="12" t="n">
        <v>1</v>
      </c>
      <c r="AN8" s="12" t="n">
        <v>69</v>
      </c>
      <c r="AO8" s="12" t="n">
        <v>82</v>
      </c>
      <c r="AP8" s="12" t="n">
        <v>21</v>
      </c>
      <c r="AQ8" s="12" t="n">
        <v>52</v>
      </c>
      <c r="AR8" s="12" t="n">
        <v>5</v>
      </c>
      <c r="AS8" s="12" t="n">
        <v>8</v>
      </c>
      <c r="AT8" s="12" t="n">
        <v>1</v>
      </c>
      <c r="AU8" s="12" t="n">
        <v>1</v>
      </c>
      <c r="AV8" s="12" t="n">
        <v>5</v>
      </c>
      <c r="AW8" s="12" t="n">
        <v>1</v>
      </c>
      <c r="AX8" s="12" t="n">
        <v>2</v>
      </c>
    </row>
    <row r="9">
      <c r="B9" s="20" t="s">
        <v>292</v>
      </c>
      <c r="C9" s="19" t="n">
        <v>0.126920124121965</v>
      </c>
      <c r="D9" s="19" t="n">
        <v>0.118764053277768</v>
      </c>
      <c r="E9" s="19" t="n">
        <v>0.137334706156732</v>
      </c>
      <c r="F9" s="19" t="n">
        <v>0.156511973485737</v>
      </c>
      <c r="G9" s="19" t="n">
        <v>0.112279532868411</v>
      </c>
      <c r="H9" s="19" t="n">
        <v>0.10853650665807</v>
      </c>
      <c r="I9" s="19" t="n">
        <v>0.0765530930505271</v>
      </c>
      <c r="J9" s="19"/>
      <c r="K9" s="19" t="n">
        <v>0.0868429448955325</v>
      </c>
      <c r="L9" s="19" t="n">
        <v>0.163558419561914</v>
      </c>
      <c r="M9" s="19"/>
      <c r="N9" s="19" t="n">
        <v>0.0990608966055843</v>
      </c>
      <c r="O9" s="19" t="n">
        <v>0.0865156156572695</v>
      </c>
      <c r="P9" s="19" t="n">
        <v>0.0854238669246206</v>
      </c>
      <c r="Q9" s="19" t="n">
        <v>0.1382075575437</v>
      </c>
      <c r="R9" s="19" t="n">
        <v>0.142857158958987</v>
      </c>
      <c r="S9" s="19" t="n">
        <v>0.0949573652535507</v>
      </c>
      <c r="T9" s="19" t="n">
        <v>0.186398086781218</v>
      </c>
      <c r="U9" s="19" t="n">
        <v>0.057087481264074</v>
      </c>
      <c r="V9" s="19" t="n">
        <v>0.161671358695047</v>
      </c>
      <c r="W9" s="19" t="n">
        <v>0.10863784767903</v>
      </c>
      <c r="X9" s="19" t="n">
        <v>0.248651482563471</v>
      </c>
      <c r="Y9" s="19" t="n">
        <v>0.227781148448274</v>
      </c>
      <c r="Z9" s="19"/>
      <c r="AA9" s="19" t="n">
        <v>0.07858843899987</v>
      </c>
      <c r="AB9" s="19" t="n">
        <v>0.106537970279928</v>
      </c>
      <c r="AC9" s="19" t="n">
        <v>0.148574243874536</v>
      </c>
      <c r="AD9" s="19" t="n">
        <v>0.176693349110389</v>
      </c>
      <c r="AE9" s="19"/>
      <c r="AF9" s="19" t="n">
        <v>0.130829860504241</v>
      </c>
      <c r="AG9" s="19" t="n">
        <v>0.154199065034182</v>
      </c>
      <c r="AH9" s="19" t="n">
        <v>0.151037866432824</v>
      </c>
      <c r="AI9" s="19" t="n">
        <v>0.0347076875722988</v>
      </c>
      <c r="AJ9" s="19" t="n">
        <v>0.131717052824083</v>
      </c>
      <c r="AK9" s="19" t="n">
        <v>0.0590293477259635</v>
      </c>
      <c r="AL9" s="19" t="n">
        <v>0.165765634694445</v>
      </c>
      <c r="AM9" s="19" t="n">
        <v>0</v>
      </c>
      <c r="AN9" s="19" t="n">
        <v>0.0873752025253169</v>
      </c>
      <c r="AO9" s="19" t="n">
        <v>0.115223127806528</v>
      </c>
      <c r="AP9" s="19" t="n">
        <v>0.271214313867828</v>
      </c>
      <c r="AQ9" s="19" t="n">
        <v>0.119951086995775</v>
      </c>
      <c r="AR9" s="19" t="n">
        <v>0</v>
      </c>
      <c r="AS9" s="19" t="n">
        <v>0.110273572144538</v>
      </c>
      <c r="AT9" s="19" t="n">
        <v>0</v>
      </c>
      <c r="AU9" s="19" t="n">
        <v>0</v>
      </c>
      <c r="AV9" s="19" t="n">
        <v>0.21984154809506</v>
      </c>
      <c r="AW9" s="19" t="n">
        <v>0</v>
      </c>
      <c r="AX9" s="19" t="n">
        <v>0</v>
      </c>
    </row>
    <row r="10">
      <c r="B10" s="20" t="s">
        <v>293</v>
      </c>
      <c r="C10" s="19" t="n">
        <v>0.159622668500776</v>
      </c>
      <c r="D10" s="19" t="n">
        <v>0.162150934346565</v>
      </c>
      <c r="E10" s="19" t="n">
        <v>0.151306703891513</v>
      </c>
      <c r="F10" s="19" t="n">
        <v>0.140237127309546</v>
      </c>
      <c r="G10" s="19" t="n">
        <v>0.192116131729282</v>
      </c>
      <c r="H10" s="19" t="n">
        <v>0.159987894806228</v>
      </c>
      <c r="I10" s="19" t="n">
        <v>0.163041770528388</v>
      </c>
      <c r="J10" s="19"/>
      <c r="K10" s="19" t="n">
        <v>0.183612354639745</v>
      </c>
      <c r="L10" s="19" t="n">
        <v>0.135764006862157</v>
      </c>
      <c r="M10" s="19"/>
      <c r="N10" s="19" t="n">
        <v>0.13749171475406</v>
      </c>
      <c r="O10" s="19" t="n">
        <v>0.212499218337985</v>
      </c>
      <c r="P10" s="19" t="n">
        <v>0.157463149507369</v>
      </c>
      <c r="Q10" s="19" t="n">
        <v>0.126595303688833</v>
      </c>
      <c r="R10" s="19" t="n">
        <v>0.140036708030721</v>
      </c>
      <c r="S10" s="19" t="n">
        <v>0.211700763935311</v>
      </c>
      <c r="T10" s="19" t="n">
        <v>0.15427787807955</v>
      </c>
      <c r="U10" s="19" t="n">
        <v>0.120178718852478</v>
      </c>
      <c r="V10" s="19" t="n">
        <v>0.160791140372602</v>
      </c>
      <c r="W10" s="19" t="n">
        <v>0.20286384740544</v>
      </c>
      <c r="X10" s="19" t="n">
        <v>0.0939120496412648</v>
      </c>
      <c r="Y10" s="19" t="n">
        <v>0.136383919164271</v>
      </c>
      <c r="Z10" s="19"/>
      <c r="AA10" s="19" t="n">
        <v>0.179098061059943</v>
      </c>
      <c r="AB10" s="19" t="n">
        <v>0.145513139980606</v>
      </c>
      <c r="AC10" s="19" t="n">
        <v>0.152633364500699</v>
      </c>
      <c r="AD10" s="19" t="n">
        <v>0.156832008655366</v>
      </c>
      <c r="AE10" s="19"/>
      <c r="AF10" s="19" t="n">
        <v>0.119383847810019</v>
      </c>
      <c r="AG10" s="19" t="n">
        <v>0.177922923671532</v>
      </c>
      <c r="AH10" s="19" t="n">
        <v>0.150323840934343</v>
      </c>
      <c r="AI10" s="19" t="n">
        <v>0.191768684115412</v>
      </c>
      <c r="AJ10" s="19" t="n">
        <v>0.08624818301459</v>
      </c>
      <c r="AK10" s="19" t="n">
        <v>0.256293380524835</v>
      </c>
      <c r="AL10" s="19" t="n">
        <v>0.141030146141462</v>
      </c>
      <c r="AM10" s="19" t="n">
        <v>1</v>
      </c>
      <c r="AN10" s="19" t="n">
        <v>0.0969615208419403</v>
      </c>
      <c r="AO10" s="19" t="n">
        <v>0.165554929904944</v>
      </c>
      <c r="AP10" s="19" t="n">
        <v>0.102103995423405</v>
      </c>
      <c r="AQ10" s="19" t="n">
        <v>0.173815423165196</v>
      </c>
      <c r="AR10" s="19" t="n">
        <v>0</v>
      </c>
      <c r="AS10" s="19" t="n">
        <v>0</v>
      </c>
      <c r="AT10" s="19" t="n">
        <v>1</v>
      </c>
      <c r="AU10" s="19" t="n">
        <v>0</v>
      </c>
      <c r="AV10" s="19" t="n">
        <v>0.423723826349258</v>
      </c>
      <c r="AW10" s="19" t="n">
        <v>1</v>
      </c>
      <c r="AX10" s="19" t="n">
        <v>0.47651000548194</v>
      </c>
    </row>
    <row r="11">
      <c r="B11" s="20" t="s">
        <v>294</v>
      </c>
      <c r="C11" s="19" t="n">
        <v>0.122897482369091</v>
      </c>
      <c r="D11" s="19" t="n">
        <v>0.124179259543978</v>
      </c>
      <c r="E11" s="19" t="n">
        <v>0.135350771594512</v>
      </c>
      <c r="F11" s="19" t="n">
        <v>0.0896903265830093</v>
      </c>
      <c r="G11" s="19" t="n">
        <v>0.126066096029987</v>
      </c>
      <c r="H11" s="19" t="n">
        <v>0.106492306146715</v>
      </c>
      <c r="I11" s="19" t="n">
        <v>0.194629165803734</v>
      </c>
      <c r="J11" s="19"/>
      <c r="K11" s="19" t="n">
        <v>0.129363047348831</v>
      </c>
      <c r="L11" s="19" t="n">
        <v>0.117348220925162</v>
      </c>
      <c r="M11" s="19"/>
      <c r="N11" s="19" t="n">
        <v>0.128189514023101</v>
      </c>
      <c r="O11" s="19" t="n">
        <v>0.0996741459752222</v>
      </c>
      <c r="P11" s="19" t="n">
        <v>0.0936375709337601</v>
      </c>
      <c r="Q11" s="19" t="n">
        <v>0.163646200034617</v>
      </c>
      <c r="R11" s="19" t="n">
        <v>0.124008335895713</v>
      </c>
      <c r="S11" s="19" t="n">
        <v>0.154684100915981</v>
      </c>
      <c r="T11" s="19" t="n">
        <v>0.134800422428882</v>
      </c>
      <c r="U11" s="19" t="n">
        <v>0.172111279633813</v>
      </c>
      <c r="V11" s="19" t="n">
        <v>0.106636860819801</v>
      </c>
      <c r="W11" s="19" t="n">
        <v>0.0782299439397241</v>
      </c>
      <c r="X11" s="19" t="n">
        <v>0.118655440483536</v>
      </c>
      <c r="Y11" s="19" t="n">
        <v>0.089979967512301</v>
      </c>
      <c r="Z11" s="19"/>
      <c r="AA11" s="19" t="n">
        <v>0.122671194886832</v>
      </c>
      <c r="AB11" s="19" t="n">
        <v>0.142470600789956</v>
      </c>
      <c r="AC11" s="19" t="n">
        <v>0.134863684459107</v>
      </c>
      <c r="AD11" s="19" t="n">
        <v>0.0950150075723081</v>
      </c>
      <c r="AE11" s="19"/>
      <c r="AF11" s="19" t="n">
        <v>0.125173693046252</v>
      </c>
      <c r="AG11" s="19" t="n">
        <v>0.118259312476754</v>
      </c>
      <c r="AH11" s="19" t="n">
        <v>0.135861899809022</v>
      </c>
      <c r="AI11" s="19" t="n">
        <v>0.234845991739594</v>
      </c>
      <c r="AJ11" s="19" t="n">
        <v>0.185737397877499</v>
      </c>
      <c r="AK11" s="19" t="n">
        <v>0.0850127887573405</v>
      </c>
      <c r="AL11" s="19" t="n">
        <v>0.111571219039895</v>
      </c>
      <c r="AM11" s="19" t="n">
        <v>0</v>
      </c>
      <c r="AN11" s="19" t="n">
        <v>0.0736720680503417</v>
      </c>
      <c r="AO11" s="19" t="n">
        <v>0.0844105591786955</v>
      </c>
      <c r="AP11" s="19" t="n">
        <v>0.199393483780243</v>
      </c>
      <c r="AQ11" s="19" t="n">
        <v>0.122901677736402</v>
      </c>
      <c r="AR11" s="19" t="n">
        <v>0</v>
      </c>
      <c r="AS11" s="19" t="n">
        <v>0.265998760534451</v>
      </c>
      <c r="AT11" s="19" t="n">
        <v>0</v>
      </c>
      <c r="AU11" s="19" t="n">
        <v>0</v>
      </c>
      <c r="AV11" s="19" t="n">
        <v>0</v>
      </c>
      <c r="AW11" s="19" t="n">
        <v>0</v>
      </c>
      <c r="AX11" s="19" t="n">
        <v>0</v>
      </c>
    </row>
    <row r="12">
      <c r="B12" s="20" t="s">
        <v>295</v>
      </c>
      <c r="C12" s="19" t="n">
        <v>0.216415371696631</v>
      </c>
      <c r="D12" s="19" t="n">
        <v>0.157210683479461</v>
      </c>
      <c r="E12" s="19" t="n">
        <v>0.153195624330559</v>
      </c>
      <c r="F12" s="19" t="n">
        <v>0.23815625830406</v>
      </c>
      <c r="G12" s="19" t="n">
        <v>0.293413400681331</v>
      </c>
      <c r="H12" s="19" t="n">
        <v>0.251252686269023</v>
      </c>
      <c r="I12" s="19" t="n">
        <v>0.269708976765249</v>
      </c>
      <c r="J12" s="19"/>
      <c r="K12" s="19" t="n">
        <v>0.223858815215971</v>
      </c>
      <c r="L12" s="19" t="n">
        <v>0.21021575425736</v>
      </c>
      <c r="M12" s="19"/>
      <c r="N12" s="19" t="n">
        <v>0.273852515543111</v>
      </c>
      <c r="O12" s="19" t="n">
        <v>0.177369053415249</v>
      </c>
      <c r="P12" s="19" t="n">
        <v>0.283844366719745</v>
      </c>
      <c r="Q12" s="19" t="n">
        <v>0.256922155682719</v>
      </c>
      <c r="R12" s="19" t="n">
        <v>0.218216777898403</v>
      </c>
      <c r="S12" s="19" t="n">
        <v>0.204998074450852</v>
      </c>
      <c r="T12" s="19" t="n">
        <v>0.119921024136017</v>
      </c>
      <c r="U12" s="19" t="n">
        <v>0.170462563715057</v>
      </c>
      <c r="V12" s="19" t="n">
        <v>0.242296269525663</v>
      </c>
      <c r="W12" s="19" t="n">
        <v>0.21021197934455</v>
      </c>
      <c r="X12" s="19" t="n">
        <v>0.158515799446924</v>
      </c>
      <c r="Y12" s="19" t="n">
        <v>0.0913333460498229</v>
      </c>
      <c r="Z12" s="19"/>
      <c r="AA12" s="19" t="n">
        <v>0.30349635840157</v>
      </c>
      <c r="AB12" s="19" t="n">
        <v>0.210346089835858</v>
      </c>
      <c r="AC12" s="19" t="n">
        <v>0.162468201684728</v>
      </c>
      <c r="AD12" s="19" t="n">
        <v>0.17780787643116</v>
      </c>
      <c r="AE12" s="19"/>
      <c r="AF12" s="19" t="n">
        <v>0.173935053367344</v>
      </c>
      <c r="AG12" s="19" t="n">
        <v>0.251132629070512</v>
      </c>
      <c r="AH12" s="19" t="n">
        <v>0.313930293234422</v>
      </c>
      <c r="AI12" s="19" t="n">
        <v>0.162017856461077</v>
      </c>
      <c r="AJ12" s="19" t="n">
        <v>0.174697858623706</v>
      </c>
      <c r="AK12" s="19" t="n">
        <v>0.362580645186055</v>
      </c>
      <c r="AL12" s="19" t="n">
        <v>0.182675756657252</v>
      </c>
      <c r="AM12" s="19" t="n">
        <v>0</v>
      </c>
      <c r="AN12" s="19" t="n">
        <v>0.28721690874716</v>
      </c>
      <c r="AO12" s="19" t="n">
        <v>0.14438826817065</v>
      </c>
      <c r="AP12" s="19" t="n">
        <v>0.0866378199506401</v>
      </c>
      <c r="AQ12" s="19" t="n">
        <v>0.171463941087806</v>
      </c>
      <c r="AR12" s="19" t="n">
        <v>0.811313555688644</v>
      </c>
      <c r="AS12" s="19" t="n">
        <v>0</v>
      </c>
      <c r="AT12" s="19" t="n">
        <v>0</v>
      </c>
      <c r="AU12" s="19" t="n">
        <v>0</v>
      </c>
      <c r="AV12" s="19" t="n">
        <v>0</v>
      </c>
      <c r="AW12" s="19" t="n">
        <v>0</v>
      </c>
      <c r="AX12" s="19" t="n">
        <v>0</v>
      </c>
    </row>
    <row r="13">
      <c r="B13" s="20" t="s">
        <v>296</v>
      </c>
      <c r="C13" s="19" t="n">
        <v>0.0362819985087407</v>
      </c>
      <c r="D13" s="19" t="n">
        <v>0.0253829301802161</v>
      </c>
      <c r="E13" s="19" t="n">
        <v>0.0679477528158166</v>
      </c>
      <c r="F13" s="19" t="n">
        <v>0.0345849654455537</v>
      </c>
      <c r="G13" s="19" t="n">
        <v>0.0225202484730574</v>
      </c>
      <c r="H13" s="19" t="n">
        <v>0.0269475074570843</v>
      </c>
      <c r="I13" s="19" t="n">
        <v>0</v>
      </c>
      <c r="J13" s="19"/>
      <c r="K13" s="19" t="n">
        <v>0.0368239579352644</v>
      </c>
      <c r="L13" s="19" t="n">
        <v>0.0358823555776831</v>
      </c>
      <c r="M13" s="19"/>
      <c r="N13" s="19" t="n">
        <v>0.0436047372464336</v>
      </c>
      <c r="O13" s="19" t="n">
        <v>0.0519500311182147</v>
      </c>
      <c r="P13" s="19" t="n">
        <v>0.015632073100001</v>
      </c>
      <c r="Q13" s="19" t="n">
        <v>0.0648724134756981</v>
      </c>
      <c r="R13" s="19" t="n">
        <v>0.0461254840066528</v>
      </c>
      <c r="S13" s="19" t="n">
        <v>0.0242578928675636</v>
      </c>
      <c r="T13" s="19" t="n">
        <v>0.0327882674895028</v>
      </c>
      <c r="U13" s="19" t="n">
        <v>0.0276464932868059</v>
      </c>
      <c r="V13" s="19" t="n">
        <v>0.024730171960431</v>
      </c>
      <c r="W13" s="19" t="n">
        <v>0</v>
      </c>
      <c r="X13" s="19" t="n">
        <v>0</v>
      </c>
      <c r="Y13" s="19" t="n">
        <v>0.140742394189619</v>
      </c>
      <c r="Z13" s="19"/>
      <c r="AA13" s="19" t="n">
        <v>0.0468398078347639</v>
      </c>
      <c r="AB13" s="19" t="n">
        <v>0.0380537762320779</v>
      </c>
      <c r="AC13" s="19" t="n">
        <v>0.0484171497633277</v>
      </c>
      <c r="AD13" s="19" t="n">
        <v>0.0122898209121912</v>
      </c>
      <c r="AE13" s="19"/>
      <c r="AF13" s="19" t="n">
        <v>0.0272280380532147</v>
      </c>
      <c r="AG13" s="19" t="n">
        <v>0.0201061456613954</v>
      </c>
      <c r="AH13" s="19" t="n">
        <v>0.0186493580159503</v>
      </c>
      <c r="AI13" s="19" t="n">
        <v>0.102191772105449</v>
      </c>
      <c r="AJ13" s="19" t="n">
        <v>0.0499019192489882</v>
      </c>
      <c r="AK13" s="19" t="n">
        <v>0.0233461479718619</v>
      </c>
      <c r="AL13" s="19" t="n">
        <v>0.0433974399023611</v>
      </c>
      <c r="AM13" s="19" t="n">
        <v>0</v>
      </c>
      <c r="AN13" s="19" t="n">
        <v>0.0453435621112005</v>
      </c>
      <c r="AO13" s="19" t="n">
        <v>0.025169976035677</v>
      </c>
      <c r="AP13" s="19" t="n">
        <v>0</v>
      </c>
      <c r="AQ13" s="19" t="n">
        <v>0.0416122424070972</v>
      </c>
      <c r="AR13" s="19" t="n">
        <v>0</v>
      </c>
      <c r="AS13" s="19" t="n">
        <v>0.136758810321828</v>
      </c>
      <c r="AT13" s="19" t="n">
        <v>0</v>
      </c>
      <c r="AU13" s="19" t="n">
        <v>1</v>
      </c>
      <c r="AV13" s="19" t="n">
        <v>0</v>
      </c>
      <c r="AW13" s="19" t="n">
        <v>0</v>
      </c>
      <c r="AX13" s="19" t="n">
        <v>0</v>
      </c>
    </row>
    <row r="14">
      <c r="B14" s="20" t="s">
        <v>297</v>
      </c>
      <c r="C14" s="19" t="n">
        <v>0.0563370182455223</v>
      </c>
      <c r="D14" s="19" t="n">
        <v>0.0878016819750908</v>
      </c>
      <c r="E14" s="19" t="n">
        <v>0.0775838358201452</v>
      </c>
      <c r="F14" s="19" t="n">
        <v>0.0477475594581688</v>
      </c>
      <c r="G14" s="19" t="n">
        <v>0.0536493280023345</v>
      </c>
      <c r="H14" s="19" t="n">
        <v>0.0139326933491131</v>
      </c>
      <c r="I14" s="19" t="n">
        <v>0</v>
      </c>
      <c r="J14" s="19"/>
      <c r="K14" s="19" t="n">
        <v>0.0661089337016835</v>
      </c>
      <c r="L14" s="19" t="n">
        <v>0.0476236827656854</v>
      </c>
      <c r="M14" s="19"/>
      <c r="N14" s="19" t="n">
        <v>0.0398270292555682</v>
      </c>
      <c r="O14" s="19" t="n">
        <v>0.0607643751132085</v>
      </c>
      <c r="P14" s="19" t="n">
        <v>0.0495324404011935</v>
      </c>
      <c r="Q14" s="19" t="n">
        <v>0.0264332059764726</v>
      </c>
      <c r="R14" s="19" t="n">
        <v>0.0309127252063284</v>
      </c>
      <c r="S14" s="19" t="n">
        <v>0.0970196730564291</v>
      </c>
      <c r="T14" s="19" t="n">
        <v>0.0342496507432243</v>
      </c>
      <c r="U14" s="19" t="n">
        <v>0.0578246732184396</v>
      </c>
      <c r="V14" s="19" t="n">
        <v>0.0984951689659271</v>
      </c>
      <c r="W14" s="19" t="n">
        <v>0.0724848492941925</v>
      </c>
      <c r="X14" s="19" t="n">
        <v>0.0616483515574833</v>
      </c>
      <c r="Y14" s="19" t="n">
        <v>0</v>
      </c>
      <c r="Z14" s="19"/>
      <c r="AA14" s="19" t="n">
        <v>0.0438607436403644</v>
      </c>
      <c r="AB14" s="19" t="n">
        <v>0.0662730774124116</v>
      </c>
      <c r="AC14" s="19" t="n">
        <v>0.057949685241038</v>
      </c>
      <c r="AD14" s="19" t="n">
        <v>0.0593076662959085</v>
      </c>
      <c r="AE14" s="19"/>
      <c r="AF14" s="19" t="n">
        <v>0.108279434772061</v>
      </c>
      <c r="AG14" s="19" t="n">
        <v>0.0317753863093738</v>
      </c>
      <c r="AH14" s="19" t="n">
        <v>0</v>
      </c>
      <c r="AI14" s="19" t="n">
        <v>0.0671262765298019</v>
      </c>
      <c r="AJ14" s="19" t="n">
        <v>0.0903883467060238</v>
      </c>
      <c r="AK14" s="19" t="n">
        <v>0</v>
      </c>
      <c r="AL14" s="19" t="n">
        <v>0.0576953675028343</v>
      </c>
      <c r="AM14" s="19" t="n">
        <v>0</v>
      </c>
      <c r="AN14" s="19" t="n">
        <v>0.0906681455954684</v>
      </c>
      <c r="AO14" s="19" t="n">
        <v>0.0851733367947687</v>
      </c>
      <c r="AP14" s="19" t="n">
        <v>0.0940447551432855</v>
      </c>
      <c r="AQ14" s="19" t="n">
        <v>0.0579157399937219</v>
      </c>
      <c r="AR14" s="19" t="n">
        <v>0</v>
      </c>
      <c r="AS14" s="19" t="n">
        <v>0</v>
      </c>
      <c r="AT14" s="19" t="n">
        <v>0</v>
      </c>
      <c r="AU14" s="19" t="n">
        <v>0</v>
      </c>
      <c r="AV14" s="19" t="n">
        <v>0</v>
      </c>
      <c r="AW14" s="19" t="n">
        <v>0</v>
      </c>
      <c r="AX14" s="19" t="n">
        <v>0</v>
      </c>
    </row>
    <row r="15">
      <c r="B15" s="20" t="s">
        <v>298</v>
      </c>
      <c r="C15" s="19" t="n">
        <v>0.0867142537863989</v>
      </c>
      <c r="D15" s="19" t="n">
        <v>0.154099294330692</v>
      </c>
      <c r="E15" s="19" t="n">
        <v>0.0916135389533029</v>
      </c>
      <c r="F15" s="19" t="n">
        <v>0.0985861178289893</v>
      </c>
      <c r="G15" s="19" t="n">
        <v>0.0331460443047398</v>
      </c>
      <c r="H15" s="19" t="n">
        <v>0.0539131613299117</v>
      </c>
      <c r="I15" s="19" t="n">
        <v>0.0567239664736633</v>
      </c>
      <c r="J15" s="19"/>
      <c r="K15" s="19" t="n">
        <v>0.100142097538769</v>
      </c>
      <c r="L15" s="19" t="n">
        <v>0.0747644825606709</v>
      </c>
      <c r="M15" s="19"/>
      <c r="N15" s="19" t="n">
        <v>0.0930906181521008</v>
      </c>
      <c r="O15" s="19" t="n">
        <v>0.126972799217798</v>
      </c>
      <c r="P15" s="19" t="n">
        <v>0.129458962939259</v>
      </c>
      <c r="Q15" s="19" t="n">
        <v>0.0792711284835752</v>
      </c>
      <c r="R15" s="19" t="n">
        <v>0.128881439547737</v>
      </c>
      <c r="S15" s="19" t="n">
        <v>0.0677524404648535</v>
      </c>
      <c r="T15" s="19" t="n">
        <v>0.118244020676437</v>
      </c>
      <c r="U15" s="19" t="n">
        <v>0.114652322057142</v>
      </c>
      <c r="V15" s="19" t="n">
        <v>0.0710979336157769</v>
      </c>
      <c r="W15" s="19" t="n">
        <v>0.016488485799299</v>
      </c>
      <c r="X15" s="19" t="n">
        <v>0</v>
      </c>
      <c r="Y15" s="19" t="n">
        <v>0.0494090481397962</v>
      </c>
      <c r="Z15" s="19"/>
      <c r="AA15" s="19" t="n">
        <v>0.0617138065911295</v>
      </c>
      <c r="AB15" s="19" t="n">
        <v>0.0696008386027576</v>
      </c>
      <c r="AC15" s="19" t="n">
        <v>0.0978827176029941</v>
      </c>
      <c r="AD15" s="19" t="n">
        <v>0.118938600612505</v>
      </c>
      <c r="AE15" s="19"/>
      <c r="AF15" s="19" t="n">
        <v>0.140519259952534</v>
      </c>
      <c r="AG15" s="19" t="n">
        <v>0.0255584097010395</v>
      </c>
      <c r="AH15" s="19" t="n">
        <v>0.0744110494283207</v>
      </c>
      <c r="AI15" s="19" t="n">
        <v>0.107239979262721</v>
      </c>
      <c r="AJ15" s="19" t="n">
        <v>0.186724712717155</v>
      </c>
      <c r="AK15" s="19" t="n">
        <v>0.0931878117844359</v>
      </c>
      <c r="AL15" s="19" t="n">
        <v>0.156942162677712</v>
      </c>
      <c r="AM15" s="19" t="n">
        <v>0</v>
      </c>
      <c r="AN15" s="19" t="n">
        <v>0.0974298835930823</v>
      </c>
      <c r="AO15" s="19" t="n">
        <v>0.0583902446581634</v>
      </c>
      <c r="AP15" s="19" t="n">
        <v>0.104791707185256</v>
      </c>
      <c r="AQ15" s="19" t="n">
        <v>0.0768863321793284</v>
      </c>
      <c r="AR15" s="19" t="n">
        <v>0</v>
      </c>
      <c r="AS15" s="19" t="n">
        <v>0.217264431004421</v>
      </c>
      <c r="AT15" s="19" t="n">
        <v>0</v>
      </c>
      <c r="AU15" s="19" t="n">
        <v>0</v>
      </c>
      <c r="AV15" s="19" t="n">
        <v>0.197100656412845</v>
      </c>
      <c r="AW15" s="19" t="n">
        <v>0</v>
      </c>
      <c r="AX15" s="19" t="n">
        <v>0.52348999451806</v>
      </c>
    </row>
    <row r="16">
      <c r="B16" s="20" t="s">
        <v>299</v>
      </c>
      <c r="C16" s="19" t="n">
        <v>0.146795725776628</v>
      </c>
      <c r="D16" s="19" t="n">
        <v>0.129889162890434</v>
      </c>
      <c r="E16" s="19" t="n">
        <v>0.14519478418303</v>
      </c>
      <c r="F16" s="19" t="n">
        <v>0.164222343744234</v>
      </c>
      <c r="G16" s="19" t="n">
        <v>0.123353755801952</v>
      </c>
      <c r="H16" s="19" t="n">
        <v>0.16899276818136</v>
      </c>
      <c r="I16" s="19" t="n">
        <v>0.164481358481217</v>
      </c>
      <c r="J16" s="19"/>
      <c r="K16" s="19" t="n">
        <v>0.129425329671901</v>
      </c>
      <c r="L16" s="19" t="n">
        <v>0.162907065815267</v>
      </c>
      <c r="M16" s="19"/>
      <c r="N16" s="19" t="n">
        <v>0.155616262165679</v>
      </c>
      <c r="O16" s="19" t="n">
        <v>0.127409252896564</v>
      </c>
      <c r="P16" s="19" t="n">
        <v>0.139233540238404</v>
      </c>
      <c r="Q16" s="19" t="n">
        <v>0.11229873662345</v>
      </c>
      <c r="R16" s="19" t="n">
        <v>0.121163328734965</v>
      </c>
      <c r="S16" s="19" t="n">
        <v>0.133542865969284</v>
      </c>
      <c r="T16" s="19" t="n">
        <v>0.201532331435679</v>
      </c>
      <c r="U16" s="19" t="n">
        <v>0.251534889259967</v>
      </c>
      <c r="V16" s="19" t="n">
        <v>0.0739632811935017</v>
      </c>
      <c r="W16" s="19" t="n">
        <v>0.140683091486927</v>
      </c>
      <c r="X16" s="19" t="n">
        <v>0.221556148348321</v>
      </c>
      <c r="Y16" s="19" t="n">
        <v>0.264370176495915</v>
      </c>
      <c r="Z16" s="19"/>
      <c r="AA16" s="19" t="n">
        <v>0.119323764683556</v>
      </c>
      <c r="AB16" s="19" t="n">
        <v>0.165339416862918</v>
      </c>
      <c r="AC16" s="19" t="n">
        <v>0.161944938845972</v>
      </c>
      <c r="AD16" s="19" t="n">
        <v>0.145375520723538</v>
      </c>
      <c r="AE16" s="19"/>
      <c r="AF16" s="19" t="n">
        <v>0.160450507693042</v>
      </c>
      <c r="AG16" s="19" t="n">
        <v>0.152991258366566</v>
      </c>
      <c r="AH16" s="19" t="n">
        <v>0.138448205097317</v>
      </c>
      <c r="AI16" s="19" t="n">
        <v>0.100101752213646</v>
      </c>
      <c r="AJ16" s="19" t="n">
        <v>0.0945845289879547</v>
      </c>
      <c r="AK16" s="19" t="n">
        <v>0.0889953137252016</v>
      </c>
      <c r="AL16" s="19" t="n">
        <v>0.126404764279498</v>
      </c>
      <c r="AM16" s="19" t="n">
        <v>0</v>
      </c>
      <c r="AN16" s="19" t="n">
        <v>0.22133270853549</v>
      </c>
      <c r="AO16" s="19" t="n">
        <v>0.202778322585499</v>
      </c>
      <c r="AP16" s="19" t="n">
        <v>0.0447429950721239</v>
      </c>
      <c r="AQ16" s="19" t="n">
        <v>0.114213260898514</v>
      </c>
      <c r="AR16" s="19" t="n">
        <v>0</v>
      </c>
      <c r="AS16" s="19" t="n">
        <v>0.269704425994762</v>
      </c>
      <c r="AT16" s="19" t="n">
        <v>0</v>
      </c>
      <c r="AU16" s="19" t="n">
        <v>0</v>
      </c>
      <c r="AV16" s="19" t="n">
        <v>0.159333969142837</v>
      </c>
      <c r="AW16" s="19" t="n">
        <v>0</v>
      </c>
      <c r="AX16" s="19" t="n">
        <v>0</v>
      </c>
    </row>
    <row r="17">
      <c r="B17" s="20" t="s">
        <v>300</v>
      </c>
      <c r="C17" s="19" t="n">
        <v>0.0125568850470235</v>
      </c>
      <c r="D17" s="19" t="n">
        <v>0.00873587353059213</v>
      </c>
      <c r="E17" s="19" t="n">
        <v>0.0106465070268267</v>
      </c>
      <c r="F17" s="19" t="n">
        <v>0</v>
      </c>
      <c r="G17" s="19" t="n">
        <v>0.0151768894322801</v>
      </c>
      <c r="H17" s="19" t="n">
        <v>0.0282870934085128</v>
      </c>
      <c r="I17" s="19" t="n">
        <v>0.0396919700319091</v>
      </c>
      <c r="J17" s="19"/>
      <c r="K17" s="19" t="n">
        <v>0.00854979987235181</v>
      </c>
      <c r="L17" s="19" t="n">
        <v>0.0162198004657978</v>
      </c>
      <c r="M17" s="19"/>
      <c r="N17" s="19" t="n">
        <v>0.0154352800302723</v>
      </c>
      <c r="O17" s="19" t="n">
        <v>0</v>
      </c>
      <c r="P17" s="19" t="n">
        <v>0.0154782680784409</v>
      </c>
      <c r="Q17" s="19" t="n">
        <v>0</v>
      </c>
      <c r="R17" s="19" t="n">
        <v>0.0170875673152075</v>
      </c>
      <c r="S17" s="19" t="n">
        <v>0</v>
      </c>
      <c r="T17" s="19" t="n">
        <v>0</v>
      </c>
      <c r="U17" s="19" t="n">
        <v>0</v>
      </c>
      <c r="V17" s="19" t="n">
        <v>0.0245822261493978</v>
      </c>
      <c r="W17" s="19" t="n">
        <v>0.0604971517462997</v>
      </c>
      <c r="X17" s="19" t="n">
        <v>0</v>
      </c>
      <c r="Y17" s="19" t="n">
        <v>0</v>
      </c>
      <c r="Z17" s="19"/>
      <c r="AA17" s="19" t="n">
        <v>0.0109382656413664</v>
      </c>
      <c r="AB17" s="19" t="n">
        <v>0.0111338941374417</v>
      </c>
      <c r="AC17" s="19" t="n">
        <v>0.0179641311580678</v>
      </c>
      <c r="AD17" s="19" t="n">
        <v>0.0104319475134686</v>
      </c>
      <c r="AE17" s="19"/>
      <c r="AF17" s="19" t="n">
        <v>0</v>
      </c>
      <c r="AG17" s="19" t="n">
        <v>0.0163477403257053</v>
      </c>
      <c r="AH17" s="19" t="n">
        <v>0</v>
      </c>
      <c r="AI17" s="19" t="n">
        <v>0</v>
      </c>
      <c r="AJ17" s="19" t="n">
        <v>0</v>
      </c>
      <c r="AK17" s="19" t="n">
        <v>0.0315545643243057</v>
      </c>
      <c r="AL17" s="19" t="n">
        <v>0</v>
      </c>
      <c r="AM17" s="19" t="n">
        <v>0</v>
      </c>
      <c r="AN17" s="19" t="n">
        <v>0</v>
      </c>
      <c r="AO17" s="19" t="n">
        <v>0.0388890244418033</v>
      </c>
      <c r="AP17" s="19" t="n">
        <v>0</v>
      </c>
      <c r="AQ17" s="19" t="n">
        <v>0.039674716183682</v>
      </c>
      <c r="AR17" s="19" t="n">
        <v>0</v>
      </c>
      <c r="AS17" s="19" t="n">
        <v>0</v>
      </c>
      <c r="AT17" s="19" t="n">
        <v>0</v>
      </c>
      <c r="AU17" s="19" t="n">
        <v>0</v>
      </c>
      <c r="AV17" s="19" t="n">
        <v>0</v>
      </c>
      <c r="AW17" s="19" t="n">
        <v>0</v>
      </c>
      <c r="AX17" s="19" t="n">
        <v>0</v>
      </c>
    </row>
    <row r="18">
      <c r="B18" s="20" t="s">
        <v>242</v>
      </c>
      <c r="C18" s="21" t="n">
        <v>0.0354584719472236</v>
      </c>
      <c r="D18" s="21" t="n">
        <v>0.0317861264452042</v>
      </c>
      <c r="E18" s="21" t="n">
        <v>0.0298257752275622</v>
      </c>
      <c r="F18" s="21" t="n">
        <v>0.0302633278407012</v>
      </c>
      <c r="G18" s="21" t="n">
        <v>0.0282785726766256</v>
      </c>
      <c r="H18" s="21" t="n">
        <v>0.0816573823939824</v>
      </c>
      <c r="I18" s="21" t="n">
        <v>0.035169698865313</v>
      </c>
      <c r="J18" s="21"/>
      <c r="K18" s="21" t="n">
        <v>0.0352727191799523</v>
      </c>
      <c r="L18" s="21" t="n">
        <v>0.0357162112083027</v>
      </c>
      <c r="M18" s="21"/>
      <c r="N18" s="21" t="n">
        <v>0.0138314322240901</v>
      </c>
      <c r="O18" s="21" t="n">
        <v>0.0568455082684892</v>
      </c>
      <c r="P18" s="21" t="n">
        <v>0.0302957611572068</v>
      </c>
      <c r="Q18" s="21" t="n">
        <v>0.0317532984909346</v>
      </c>
      <c r="R18" s="21" t="n">
        <v>0.0307104744052846</v>
      </c>
      <c r="S18" s="21" t="n">
        <v>0.0110868230861753</v>
      </c>
      <c r="T18" s="21" t="n">
        <v>0.0177883182294898</v>
      </c>
      <c r="U18" s="21" t="n">
        <v>0.0285015787122247</v>
      </c>
      <c r="V18" s="21" t="n">
        <v>0.0357355887018534</v>
      </c>
      <c r="W18" s="21" t="n">
        <v>0.109902803304537</v>
      </c>
      <c r="X18" s="21" t="n">
        <v>0.0970607279589992</v>
      </c>
      <c r="Y18" s="21" t="n">
        <v>0</v>
      </c>
      <c r="Z18" s="21"/>
      <c r="AA18" s="21" t="n">
        <v>0.033469558260606</v>
      </c>
      <c r="AB18" s="21" t="n">
        <v>0.0447311958660452</v>
      </c>
      <c r="AC18" s="21" t="n">
        <v>0.0173018828695304</v>
      </c>
      <c r="AD18" s="21" t="n">
        <v>0.0473082021731658</v>
      </c>
      <c r="AE18" s="21"/>
      <c r="AF18" s="21" t="n">
        <v>0.0142003048012912</v>
      </c>
      <c r="AG18" s="21" t="n">
        <v>0.0517071293829406</v>
      </c>
      <c r="AH18" s="21" t="n">
        <v>0.017337487047801</v>
      </c>
      <c r="AI18" s="21" t="n">
        <v>0</v>
      </c>
      <c r="AJ18" s="21" t="n">
        <v>0</v>
      </c>
      <c r="AK18" s="21" t="n">
        <v>0</v>
      </c>
      <c r="AL18" s="21" t="n">
        <v>0.0145175091045393</v>
      </c>
      <c r="AM18" s="21" t="n">
        <v>0</v>
      </c>
      <c r="AN18" s="21" t="n">
        <v>0</v>
      </c>
      <c r="AO18" s="21" t="n">
        <v>0.0800222104232712</v>
      </c>
      <c r="AP18" s="21" t="n">
        <v>0.0970709295772186</v>
      </c>
      <c r="AQ18" s="21" t="n">
        <v>0.0815655793524769</v>
      </c>
      <c r="AR18" s="21" t="n">
        <v>0.188686444311356</v>
      </c>
      <c r="AS18" s="21" t="n">
        <v>0</v>
      </c>
      <c r="AT18" s="21" t="n">
        <v>0</v>
      </c>
      <c r="AU18" s="21" t="n">
        <v>0</v>
      </c>
      <c r="AV18" s="21" t="n">
        <v>0</v>
      </c>
      <c r="AW18" s="21" t="n">
        <v>0</v>
      </c>
      <c r="AX18" s="21" t="n">
        <v>0</v>
      </c>
    </row>
    <row r="19">
      <c r="B19" s="18" t="s">
        <v>277</v>
      </c>
    </row>
    <row r="20">
      <c r="B20" t="s">
        <v>80</v>
      </c>
    </row>
    <row r="21">
      <c r="B21" t="s">
        <v>81</v>
      </c>
    </row>
    <row r="23">
      <c r="B23" s="9" t="str">
        <f>=HYPERLINK("#'Contents'!A1", "Return to Contents")</f>
      </c>
    </row>
  </sheetData>
  <mergeCells count="6">
    <mergeCell ref="D5:I5"/>
    <mergeCell ref="K5:L5"/>
    <mergeCell ref="N5:Y5"/>
    <mergeCell ref="AA5:AD5"/>
    <mergeCell ref="AF5:AX5"/>
    <mergeCell ref="D2:AU2"/>
  </mergeCells>
  <pageMargins left="0.7" right="0.7" top="0.75" bottom="0.75" header="0.3" footer="0.3"/>
  <pageSetup paperSize="9" orientation="portrait" horizontalDpi="300" verticalDpi="300" r:id="rId2"/>
  <drawing r:id="rId1"/>
</worksheet>
</file>

<file path=xl/worksheets/sheet7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10.71" hidden="0" customWidth="1"/>
    <col min="8" max="8" width="10.71" hidden="0" customWidth="1"/>
    <col min="9" max="9" width="10.71" hidden="0" customWidth="1"/>
    <col min="10" max="10" width="2.2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10.71" hidden="0" customWidth="1"/>
    <col min="19" max="19" width="10.71" hidden="0" customWidth="1"/>
    <col min="20" max="20" width="10.71" hidden="0" customWidth="1"/>
    <col min="21" max="21" width="10.71" hidden="0" customWidth="1"/>
    <col min="22" max="22" width="10.71" hidden="0" customWidth="1"/>
    <col min="23" max="23" width="10.71" hidden="0" customWidth="1"/>
    <col min="24" max="24" width="10.71" hidden="0" customWidth="1"/>
    <col min="25" max="25" width="10.71" hidden="0" customWidth="1"/>
    <col min="26" max="26" width="2.2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10.71" hidden="0" customWidth="1"/>
    <col min="34" max="34" width="10.71" hidden="0" customWidth="1"/>
    <col min="35" max="35" width="10.7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10.71" hidden="0" customWidth="1"/>
    <col min="44" max="44" width="10.71" hidden="0" customWidth="1"/>
    <col min="45" max="45" width="10.71" hidden="0" customWidth="1"/>
    <col min="46" max="46" width="10.71" hidden="0" customWidth="1"/>
    <col min="47" max="47" width="10.71" hidden="0" customWidth="1"/>
    <col min="48" max="48" width="10.71" hidden="0" customWidth="1"/>
    <col min="49" max="49" width="10.71" hidden="0" customWidth="1"/>
    <col min="50" max="50" width="10.71" hidden="0" customWidth="1"/>
    <col min="51" max="51" width="2.21" hidden="0" customWidth="1"/>
  </cols>
  <sheetData>
    <row r="2" ht="40" customHeight="1">
      <c r="D2" s="16" t="s">
        <v>302</v>
      </c>
    </row>
    <row r="5" ht="30" customHeight="1">
      <c r="B5" s="17"/>
      <c r="C5" s="17"/>
      <c r="D5" s="17" t="s">
        <v>62</v>
      </c>
      <c r="E5" s="17"/>
      <c r="F5" s="17"/>
      <c r="G5" s="17"/>
      <c r="H5" s="17"/>
      <c r="I5" s="17"/>
      <c r="J5" s="17"/>
      <c r="K5" s="17" t="s">
        <v>63</v>
      </c>
      <c r="L5" s="17"/>
      <c r="M5" s="17"/>
      <c r="N5" s="17" t="s">
        <v>64</v>
      </c>
      <c r="O5" s="17"/>
      <c r="P5" s="17"/>
      <c r="Q5" s="17"/>
      <c r="R5" s="17"/>
      <c r="S5" s="17"/>
      <c r="T5" s="17"/>
      <c r="U5" s="17"/>
      <c r="V5" s="17"/>
      <c r="W5" s="17"/>
      <c r="X5" s="17"/>
      <c r="Y5" s="17"/>
      <c r="Z5" s="17"/>
      <c r="AA5" s="17" t="s">
        <v>65</v>
      </c>
      <c r="AB5" s="17"/>
      <c r="AC5" s="17"/>
      <c r="AD5" s="17"/>
      <c r="AE5" s="17"/>
      <c r="AF5" s="17" t="s">
        <v>66</v>
      </c>
      <c r="AG5" s="17"/>
      <c r="AH5" s="17"/>
      <c r="AI5" s="17"/>
      <c r="AJ5" s="17"/>
      <c r="AK5" s="17"/>
      <c r="AL5" s="17"/>
      <c r="AM5" s="17"/>
      <c r="AN5" s="17"/>
      <c r="AO5" s="17"/>
      <c r="AP5" s="17"/>
      <c r="AQ5" s="17"/>
      <c r="AR5" s="17"/>
      <c r="AS5" s="17"/>
      <c r="AT5" s="17"/>
      <c r="AU5" s="17"/>
      <c r="AV5" s="17"/>
      <c r="AW5" s="17"/>
      <c r="AX5" s="17"/>
    </row>
    <row r="6">
      <c r="B6" t="s">
        <v>15</v>
      </c>
      <c r="C6" s="10" t="s">
        <v>16</v>
      </c>
      <c r="D6" s="13" t="s">
        <v>17</v>
      </c>
      <c r="E6" s="13" t="s">
        <v>18</v>
      </c>
      <c r="F6" s="13" t="s">
        <v>19</v>
      </c>
      <c r="G6" s="13" t="s">
        <v>20</v>
      </c>
      <c r="H6" s="13" t="s">
        <v>21</v>
      </c>
      <c r="I6" s="13" t="s">
        <v>22</v>
      </c>
      <c r="K6" s="13" t="s">
        <v>25</v>
      </c>
      <c r="L6" s="13" t="s">
        <v>26</v>
      </c>
      <c r="N6" s="13" t="s">
        <v>27</v>
      </c>
      <c r="O6" s="13" t="s">
        <v>28</v>
      </c>
      <c r="P6" s="13" t="s">
        <v>29</v>
      </c>
      <c r="Q6" s="13" t="s">
        <v>30</v>
      </c>
      <c r="R6" s="13" t="s">
        <v>31</v>
      </c>
      <c r="S6" s="13" t="s">
        <v>32</v>
      </c>
      <c r="T6" s="13" t="s">
        <v>33</v>
      </c>
      <c r="U6" s="13" t="s">
        <v>34</v>
      </c>
      <c r="V6" s="13" t="s">
        <v>35</v>
      </c>
      <c r="W6" s="13" t="s">
        <v>36</v>
      </c>
      <c r="X6" s="13" t="s">
        <v>37</v>
      </c>
      <c r="Y6" s="13" t="s">
        <v>38</v>
      </c>
      <c r="AA6" s="13" t="s">
        <v>39</v>
      </c>
      <c r="AB6" s="13" t="s">
        <v>40</v>
      </c>
      <c r="AC6" s="13" t="s">
        <v>41</v>
      </c>
      <c r="AD6" s="13" t="s">
        <v>42</v>
      </c>
      <c r="AF6" s="13" t="s">
        <v>43</v>
      </c>
      <c r="AG6" s="13" t="s">
        <v>44</v>
      </c>
      <c r="AH6" s="13" t="s">
        <v>45</v>
      </c>
      <c r="AI6" s="13" t="s">
        <v>46</v>
      </c>
      <c r="AJ6" s="13" t="s">
        <v>47</v>
      </c>
      <c r="AK6" s="13" t="s">
        <v>48</v>
      </c>
      <c r="AL6" s="13" t="s">
        <v>49</v>
      </c>
      <c r="AM6" s="13" t="s">
        <v>50</v>
      </c>
      <c r="AN6" s="13" t="s">
        <v>51</v>
      </c>
      <c r="AO6" s="13" t="s">
        <v>52</v>
      </c>
      <c r="AP6" s="13" t="s">
        <v>53</v>
      </c>
      <c r="AQ6" s="13" t="s">
        <v>54</v>
      </c>
      <c r="AR6" s="13" t="s">
        <v>55</v>
      </c>
      <c r="AS6" s="13" t="s">
        <v>56</v>
      </c>
      <c r="AT6" s="13" t="s">
        <v>57</v>
      </c>
      <c r="AU6" s="13" t="s">
        <v>58</v>
      </c>
      <c r="AV6" s="13" t="s">
        <v>59</v>
      </c>
      <c r="AW6" s="13" t="s">
        <v>60</v>
      </c>
      <c r="AX6" s="13" t="s">
        <v>61</v>
      </c>
    </row>
    <row r="7" ht="30" customHeight="1">
      <c r="B7" s="11" t="s">
        <v>23</v>
      </c>
      <c r="C7" s="11" t="n">
        <v>9</v>
      </c>
      <c r="D7" s="11" t="n">
        <v>1</v>
      </c>
      <c r="E7" s="11" t="n">
        <v>2</v>
      </c>
      <c r="F7" s="11" t="n">
        <v>0</v>
      </c>
      <c r="G7" s="11" t="n">
        <v>2</v>
      </c>
      <c r="H7" s="11" t="n">
        <v>2</v>
      </c>
      <c r="I7" s="11" t="n">
        <v>2</v>
      </c>
      <c r="J7" s="11"/>
      <c r="K7" s="11" t="n">
        <v>3</v>
      </c>
      <c r="L7" s="11" t="n">
        <v>6</v>
      </c>
      <c r="M7" s="11"/>
      <c r="N7" s="11" t="n">
        <v>2</v>
      </c>
      <c r="O7" s="11" t="n">
        <v>0</v>
      </c>
      <c r="P7" s="11" t="n">
        <v>1</v>
      </c>
      <c r="Q7" s="11" t="n">
        <v>0</v>
      </c>
      <c r="R7" s="11" t="n">
        <v>1</v>
      </c>
      <c r="S7" s="11" t="n">
        <v>0</v>
      </c>
      <c r="T7" s="11" t="n">
        <v>0</v>
      </c>
      <c r="U7" s="11" t="n">
        <v>0</v>
      </c>
      <c r="V7" s="11" t="n">
        <v>2</v>
      </c>
      <c r="W7" s="11" t="n">
        <v>3</v>
      </c>
      <c r="X7" s="11" t="n">
        <v>0</v>
      </c>
      <c r="Y7" s="11" t="n">
        <v>0</v>
      </c>
      <c r="Z7" s="11"/>
      <c r="AA7" s="11" t="n">
        <v>2</v>
      </c>
      <c r="AB7" s="11" t="n">
        <v>2</v>
      </c>
      <c r="AC7" s="11" t="n">
        <v>3</v>
      </c>
      <c r="AD7" s="11" t="n">
        <v>2</v>
      </c>
      <c r="AE7" s="11"/>
      <c r="AF7" s="11" t="n">
        <v>0</v>
      </c>
      <c r="AG7" s="11" t="n">
        <v>3</v>
      </c>
      <c r="AH7" s="11" t="n">
        <v>0</v>
      </c>
      <c r="AI7" s="11" t="n">
        <v>0</v>
      </c>
      <c r="AJ7" s="11" t="n">
        <v>0</v>
      </c>
      <c r="AK7" s="11" t="n">
        <v>1</v>
      </c>
      <c r="AL7" s="11" t="n">
        <v>0</v>
      </c>
      <c r="AM7" s="11" t="n">
        <v>0</v>
      </c>
      <c r="AN7" s="11" t="n">
        <v>0</v>
      </c>
      <c r="AO7" s="11" t="n">
        <v>3</v>
      </c>
      <c r="AP7" s="11" t="n">
        <v>0</v>
      </c>
      <c r="AQ7" s="11" t="n">
        <v>2</v>
      </c>
      <c r="AR7" s="11" t="n">
        <v>0</v>
      </c>
      <c r="AS7" s="11" t="n">
        <v>0</v>
      </c>
      <c r="AT7" s="11" t="n">
        <v>0</v>
      </c>
      <c r="AU7" s="11" t="n">
        <v>0</v>
      </c>
      <c r="AV7" s="11" t="n">
        <v>0</v>
      </c>
      <c r="AW7" s="11" t="n">
        <v>0</v>
      </c>
      <c r="AX7" s="11" t="n">
        <v>0</v>
      </c>
    </row>
    <row r="8" ht="30" customHeight="1">
      <c r="B8" s="12" t="s">
        <v>24</v>
      </c>
      <c r="C8" s="12" t="n">
        <v>10</v>
      </c>
      <c r="D8" s="12" t="n">
        <v>1</v>
      </c>
      <c r="E8" s="12" t="n">
        <v>2</v>
      </c>
      <c r="F8" s="12" t="n">
        <v>0</v>
      </c>
      <c r="G8" s="12" t="n">
        <v>2</v>
      </c>
      <c r="H8" s="12" t="n">
        <v>2</v>
      </c>
      <c r="I8" s="12" t="n">
        <v>2</v>
      </c>
      <c r="J8" s="12"/>
      <c r="K8" s="12" t="n">
        <v>3</v>
      </c>
      <c r="L8" s="12" t="n">
        <v>6</v>
      </c>
      <c r="M8" s="12"/>
      <c r="N8" s="12" t="n">
        <v>2</v>
      </c>
      <c r="O8" s="12" t="n">
        <v>0</v>
      </c>
      <c r="P8" s="12" t="n">
        <v>1</v>
      </c>
      <c r="Q8" s="12" t="n">
        <v>0</v>
      </c>
      <c r="R8" s="12" t="n">
        <v>1</v>
      </c>
      <c r="S8" s="12" t="n">
        <v>0</v>
      </c>
      <c r="T8" s="12" t="n">
        <v>0</v>
      </c>
      <c r="U8" s="12" t="n">
        <v>0</v>
      </c>
      <c r="V8" s="12" t="n">
        <v>2</v>
      </c>
      <c r="W8" s="12" t="n">
        <v>3</v>
      </c>
      <c r="X8" s="12" t="n">
        <v>0</v>
      </c>
      <c r="Y8" s="12" t="n">
        <v>0</v>
      </c>
      <c r="Z8" s="12"/>
      <c r="AA8" s="12" t="n">
        <v>2</v>
      </c>
      <c r="AB8" s="12" t="n">
        <v>2</v>
      </c>
      <c r="AC8" s="12" t="n">
        <v>3</v>
      </c>
      <c r="AD8" s="12" t="n">
        <v>2</v>
      </c>
      <c r="AE8" s="12"/>
      <c r="AF8" s="12" t="n">
        <v>0</v>
      </c>
      <c r="AG8" s="12" t="n">
        <v>3</v>
      </c>
      <c r="AH8" s="12" t="n">
        <v>0</v>
      </c>
      <c r="AI8" s="12" t="n">
        <v>0</v>
      </c>
      <c r="AJ8" s="12" t="n">
        <v>0</v>
      </c>
      <c r="AK8" s="12" t="n">
        <v>1</v>
      </c>
      <c r="AL8" s="12" t="n">
        <v>0</v>
      </c>
      <c r="AM8" s="12" t="n">
        <v>0</v>
      </c>
      <c r="AN8" s="12" t="n">
        <v>0</v>
      </c>
      <c r="AO8" s="12" t="n">
        <v>3</v>
      </c>
      <c r="AP8" s="12" t="n">
        <v>0</v>
      </c>
      <c r="AQ8" s="12" t="n">
        <v>2</v>
      </c>
      <c r="AR8" s="12" t="n">
        <v>0</v>
      </c>
      <c r="AS8" s="12" t="n">
        <v>0</v>
      </c>
      <c r="AT8" s="12" t="n">
        <v>0</v>
      </c>
      <c r="AU8" s="12" t="n">
        <v>0</v>
      </c>
      <c r="AV8" s="12" t="n">
        <v>0</v>
      </c>
      <c r="AW8" s="12" t="n">
        <v>0</v>
      </c>
      <c r="AX8" s="12" t="n">
        <v>0</v>
      </c>
    </row>
    <row r="9">
      <c r="B9" s="20" t="s">
        <v>292</v>
      </c>
      <c r="C9" s="19" t="n">
        <v>0</v>
      </c>
      <c r="D9" s="19" t="n">
        <v>0</v>
      </c>
      <c r="E9" s="19" t="n">
        <v>0</v>
      </c>
      <c r="F9" s="19" t="n">
        <v>0</v>
      </c>
      <c r="G9" s="19" t="n">
        <v>0</v>
      </c>
      <c r="H9" s="19" t="n">
        <v>0</v>
      </c>
      <c r="I9" s="19" t="n">
        <v>0</v>
      </c>
      <c r="J9" s="19"/>
      <c r="K9" s="19" t="n">
        <v>0</v>
      </c>
      <c r="L9" s="19" t="n">
        <v>0</v>
      </c>
      <c r="M9" s="19"/>
      <c r="N9" s="19" t="n">
        <v>0</v>
      </c>
      <c r="O9" s="19" t="n">
        <v>0</v>
      </c>
      <c r="P9" s="19" t="n">
        <v>0</v>
      </c>
      <c r="Q9" s="19" t="n">
        <v>0</v>
      </c>
      <c r="R9" s="19" t="n">
        <v>0</v>
      </c>
      <c r="S9" s="19" t="n">
        <v>0</v>
      </c>
      <c r="T9" s="19" t="n">
        <v>0</v>
      </c>
      <c r="U9" s="19" t="n">
        <v>0</v>
      </c>
      <c r="V9" s="19" t="n">
        <v>0</v>
      </c>
      <c r="W9" s="19" t="n">
        <v>0</v>
      </c>
      <c r="X9" s="19" t="n">
        <v>0</v>
      </c>
      <c r="Y9" s="19" t="n">
        <v>0</v>
      </c>
      <c r="Z9" s="19"/>
      <c r="AA9" s="19" t="n">
        <v>0</v>
      </c>
      <c r="AB9" s="19" t="n">
        <v>0</v>
      </c>
      <c r="AC9" s="19" t="n">
        <v>0</v>
      </c>
      <c r="AD9" s="19" t="n">
        <v>0</v>
      </c>
      <c r="AE9" s="19"/>
      <c r="AF9" s="19" t="n">
        <v>0</v>
      </c>
      <c r="AG9" s="19" t="n">
        <v>0</v>
      </c>
      <c r="AH9" s="19" t="n">
        <v>0</v>
      </c>
      <c r="AI9" s="19" t="n">
        <v>0</v>
      </c>
      <c r="AJ9" s="19" t="n">
        <v>0</v>
      </c>
      <c r="AK9" s="19" t="n">
        <v>0</v>
      </c>
      <c r="AL9" s="19" t="n">
        <v>0</v>
      </c>
      <c r="AM9" s="19" t="n">
        <v>0</v>
      </c>
      <c r="AN9" s="19" t="n">
        <v>0</v>
      </c>
      <c r="AO9" s="19" t="n">
        <v>0</v>
      </c>
      <c r="AP9" s="19" t="n">
        <v>0</v>
      </c>
      <c r="AQ9" s="19" t="n">
        <v>0</v>
      </c>
      <c r="AR9" s="19" t="n">
        <v>0</v>
      </c>
      <c r="AS9" s="19" t="n">
        <v>0</v>
      </c>
      <c r="AT9" s="19" t="n">
        <v>0</v>
      </c>
      <c r="AU9" s="19" t="n">
        <v>0</v>
      </c>
      <c r="AV9" s="19" t="n">
        <v>0</v>
      </c>
      <c r="AW9" s="19" t="n">
        <v>0</v>
      </c>
      <c r="AX9" s="19" t="n">
        <v>0</v>
      </c>
    </row>
    <row r="10">
      <c r="B10" s="20" t="s">
        <v>293</v>
      </c>
      <c r="C10" s="19" t="n">
        <v>0</v>
      </c>
      <c r="D10" s="19" t="n">
        <v>0</v>
      </c>
      <c r="E10" s="19" t="n">
        <v>0</v>
      </c>
      <c r="F10" s="19" t="n">
        <v>0</v>
      </c>
      <c r="G10" s="19" t="n">
        <v>0</v>
      </c>
      <c r="H10" s="19" t="n">
        <v>0</v>
      </c>
      <c r="I10" s="19" t="n">
        <v>0</v>
      </c>
      <c r="J10" s="19"/>
      <c r="K10" s="19" t="n">
        <v>0</v>
      </c>
      <c r="L10" s="19" t="n">
        <v>0</v>
      </c>
      <c r="M10" s="19"/>
      <c r="N10" s="19" t="n">
        <v>0</v>
      </c>
      <c r="O10" s="19" t="n">
        <v>0</v>
      </c>
      <c r="P10" s="19" t="n">
        <v>0</v>
      </c>
      <c r="Q10" s="19" t="n">
        <v>0</v>
      </c>
      <c r="R10" s="19" t="n">
        <v>0</v>
      </c>
      <c r="S10" s="19" t="n">
        <v>0</v>
      </c>
      <c r="T10" s="19" t="n">
        <v>0</v>
      </c>
      <c r="U10" s="19" t="n">
        <v>0</v>
      </c>
      <c r="V10" s="19" t="n">
        <v>0</v>
      </c>
      <c r="W10" s="19" t="n">
        <v>0</v>
      </c>
      <c r="X10" s="19" t="n">
        <v>0</v>
      </c>
      <c r="Y10" s="19" t="n">
        <v>0</v>
      </c>
      <c r="Z10" s="19"/>
      <c r="AA10" s="19" t="n">
        <v>0</v>
      </c>
      <c r="AB10" s="19" t="n">
        <v>0</v>
      </c>
      <c r="AC10" s="19" t="n">
        <v>0</v>
      </c>
      <c r="AD10" s="19" t="n">
        <v>0</v>
      </c>
      <c r="AE10" s="19"/>
      <c r="AF10" s="19" t="n">
        <v>0</v>
      </c>
      <c r="AG10" s="19" t="n">
        <v>0</v>
      </c>
      <c r="AH10" s="19" t="n">
        <v>0</v>
      </c>
      <c r="AI10" s="19" t="n">
        <v>0</v>
      </c>
      <c r="AJ10" s="19" t="n">
        <v>0</v>
      </c>
      <c r="AK10" s="19" t="n">
        <v>0</v>
      </c>
      <c r="AL10" s="19" t="n">
        <v>0</v>
      </c>
      <c r="AM10" s="19" t="n">
        <v>0</v>
      </c>
      <c r="AN10" s="19" t="n">
        <v>0</v>
      </c>
      <c r="AO10" s="19" t="n">
        <v>0</v>
      </c>
      <c r="AP10" s="19" t="n">
        <v>0</v>
      </c>
      <c r="AQ10" s="19" t="n">
        <v>0</v>
      </c>
      <c r="AR10" s="19" t="n">
        <v>0</v>
      </c>
      <c r="AS10" s="19" t="n">
        <v>0</v>
      </c>
      <c r="AT10" s="19" t="n">
        <v>0</v>
      </c>
      <c r="AU10" s="19" t="n">
        <v>0</v>
      </c>
      <c r="AV10" s="19" t="n">
        <v>0</v>
      </c>
      <c r="AW10" s="19" t="n">
        <v>0</v>
      </c>
      <c r="AX10" s="19" t="n">
        <v>0</v>
      </c>
    </row>
    <row r="11">
      <c r="B11" s="20" t="s">
        <v>294</v>
      </c>
      <c r="C11" s="19" t="n">
        <v>0</v>
      </c>
      <c r="D11" s="19" t="n">
        <v>0</v>
      </c>
      <c r="E11" s="19" t="n">
        <v>0</v>
      </c>
      <c r="F11" s="19" t="n">
        <v>0</v>
      </c>
      <c r="G11" s="19" t="n">
        <v>0</v>
      </c>
      <c r="H11" s="19" t="n">
        <v>0</v>
      </c>
      <c r="I11" s="19" t="n">
        <v>0</v>
      </c>
      <c r="J11" s="19"/>
      <c r="K11" s="19" t="n">
        <v>0</v>
      </c>
      <c r="L11" s="19" t="n">
        <v>0</v>
      </c>
      <c r="M11" s="19"/>
      <c r="N11" s="19" t="n">
        <v>0</v>
      </c>
      <c r="O11" s="19" t="n">
        <v>0</v>
      </c>
      <c r="P11" s="19" t="n">
        <v>0</v>
      </c>
      <c r="Q11" s="19" t="n">
        <v>0</v>
      </c>
      <c r="R11" s="19" t="n">
        <v>0</v>
      </c>
      <c r="S11" s="19" t="n">
        <v>0</v>
      </c>
      <c r="T11" s="19" t="n">
        <v>0</v>
      </c>
      <c r="U11" s="19" t="n">
        <v>0</v>
      </c>
      <c r="V11" s="19" t="n">
        <v>0</v>
      </c>
      <c r="W11" s="19" t="n">
        <v>0</v>
      </c>
      <c r="X11" s="19" t="n">
        <v>0</v>
      </c>
      <c r="Y11" s="19" t="n">
        <v>0</v>
      </c>
      <c r="Z11" s="19"/>
      <c r="AA11" s="19" t="n">
        <v>0</v>
      </c>
      <c r="AB11" s="19" t="n">
        <v>0</v>
      </c>
      <c r="AC11" s="19" t="n">
        <v>0</v>
      </c>
      <c r="AD11" s="19" t="n">
        <v>0</v>
      </c>
      <c r="AE11" s="19"/>
      <c r="AF11" s="19" t="n">
        <v>0</v>
      </c>
      <c r="AG11" s="19" t="n">
        <v>0</v>
      </c>
      <c r="AH11" s="19" t="n">
        <v>0</v>
      </c>
      <c r="AI11" s="19" t="n">
        <v>0</v>
      </c>
      <c r="AJ11" s="19" t="n">
        <v>0</v>
      </c>
      <c r="AK11" s="19" t="n">
        <v>0</v>
      </c>
      <c r="AL11" s="19" t="n">
        <v>0</v>
      </c>
      <c r="AM11" s="19" t="n">
        <v>0</v>
      </c>
      <c r="AN11" s="19" t="n">
        <v>0</v>
      </c>
      <c r="AO11" s="19" t="n">
        <v>0</v>
      </c>
      <c r="AP11" s="19" t="n">
        <v>0</v>
      </c>
      <c r="AQ11" s="19" t="n">
        <v>0</v>
      </c>
      <c r="AR11" s="19" t="n">
        <v>0</v>
      </c>
      <c r="AS11" s="19" t="n">
        <v>0</v>
      </c>
      <c r="AT11" s="19" t="n">
        <v>0</v>
      </c>
      <c r="AU11" s="19" t="n">
        <v>0</v>
      </c>
      <c r="AV11" s="19" t="n">
        <v>0</v>
      </c>
      <c r="AW11" s="19" t="n">
        <v>0</v>
      </c>
      <c r="AX11" s="19" t="n">
        <v>0</v>
      </c>
    </row>
    <row r="12">
      <c r="B12" s="20" t="s">
        <v>295</v>
      </c>
      <c r="C12" s="19" t="n">
        <v>0</v>
      </c>
      <c r="D12" s="19" t="n">
        <v>0</v>
      </c>
      <c r="E12" s="19" t="n">
        <v>0</v>
      </c>
      <c r="F12" s="19" t="n">
        <v>0</v>
      </c>
      <c r="G12" s="19" t="n">
        <v>0</v>
      </c>
      <c r="H12" s="19" t="n">
        <v>0</v>
      </c>
      <c r="I12" s="19" t="n">
        <v>0</v>
      </c>
      <c r="J12" s="19"/>
      <c r="K12" s="19" t="n">
        <v>0</v>
      </c>
      <c r="L12" s="19" t="n">
        <v>0</v>
      </c>
      <c r="M12" s="19"/>
      <c r="N12" s="19" t="n">
        <v>0</v>
      </c>
      <c r="O12" s="19" t="n">
        <v>0</v>
      </c>
      <c r="P12" s="19" t="n">
        <v>0</v>
      </c>
      <c r="Q12" s="19" t="n">
        <v>0</v>
      </c>
      <c r="R12" s="19" t="n">
        <v>0</v>
      </c>
      <c r="S12" s="19" t="n">
        <v>0</v>
      </c>
      <c r="T12" s="19" t="n">
        <v>0</v>
      </c>
      <c r="U12" s="19" t="n">
        <v>0</v>
      </c>
      <c r="V12" s="19" t="n">
        <v>0</v>
      </c>
      <c r="W12" s="19" t="n">
        <v>0</v>
      </c>
      <c r="X12" s="19" t="n">
        <v>0</v>
      </c>
      <c r="Y12" s="19" t="n">
        <v>0</v>
      </c>
      <c r="Z12" s="19"/>
      <c r="AA12" s="19" t="n">
        <v>0</v>
      </c>
      <c r="AB12" s="19" t="n">
        <v>0</v>
      </c>
      <c r="AC12" s="19" t="n">
        <v>0</v>
      </c>
      <c r="AD12" s="19" t="n">
        <v>0</v>
      </c>
      <c r="AE12" s="19"/>
      <c r="AF12" s="19" t="n">
        <v>0</v>
      </c>
      <c r="AG12" s="19" t="n">
        <v>0</v>
      </c>
      <c r="AH12" s="19" t="n">
        <v>0</v>
      </c>
      <c r="AI12" s="19" t="n">
        <v>0</v>
      </c>
      <c r="AJ12" s="19" t="n">
        <v>0</v>
      </c>
      <c r="AK12" s="19" t="n">
        <v>0</v>
      </c>
      <c r="AL12" s="19" t="n">
        <v>0</v>
      </c>
      <c r="AM12" s="19" t="n">
        <v>0</v>
      </c>
      <c r="AN12" s="19" t="n">
        <v>0</v>
      </c>
      <c r="AO12" s="19" t="n">
        <v>0</v>
      </c>
      <c r="AP12" s="19" t="n">
        <v>0</v>
      </c>
      <c r="AQ12" s="19" t="n">
        <v>0</v>
      </c>
      <c r="AR12" s="19" t="n">
        <v>0</v>
      </c>
      <c r="AS12" s="19" t="n">
        <v>0</v>
      </c>
      <c r="AT12" s="19" t="n">
        <v>0</v>
      </c>
      <c r="AU12" s="19" t="n">
        <v>0</v>
      </c>
      <c r="AV12" s="19" t="n">
        <v>0</v>
      </c>
      <c r="AW12" s="19" t="n">
        <v>0</v>
      </c>
      <c r="AX12" s="19" t="n">
        <v>0</v>
      </c>
    </row>
    <row r="13">
      <c r="B13" s="20" t="s">
        <v>296</v>
      </c>
      <c r="C13" s="19" t="n">
        <v>0</v>
      </c>
      <c r="D13" s="19" t="n">
        <v>0</v>
      </c>
      <c r="E13" s="19" t="n">
        <v>0</v>
      </c>
      <c r="F13" s="19" t="n">
        <v>0</v>
      </c>
      <c r="G13" s="19" t="n">
        <v>0</v>
      </c>
      <c r="H13" s="19" t="n">
        <v>0</v>
      </c>
      <c r="I13" s="19" t="n">
        <v>0</v>
      </c>
      <c r="J13" s="19"/>
      <c r="K13" s="19" t="n">
        <v>0</v>
      </c>
      <c r="L13" s="19" t="n">
        <v>0</v>
      </c>
      <c r="M13" s="19"/>
      <c r="N13" s="19" t="n">
        <v>0</v>
      </c>
      <c r="O13" s="19" t="n">
        <v>0</v>
      </c>
      <c r="P13" s="19" t="n">
        <v>0</v>
      </c>
      <c r="Q13" s="19" t="n">
        <v>0</v>
      </c>
      <c r="R13" s="19" t="n">
        <v>0</v>
      </c>
      <c r="S13" s="19" t="n">
        <v>0</v>
      </c>
      <c r="T13" s="19" t="n">
        <v>0</v>
      </c>
      <c r="U13" s="19" t="n">
        <v>0</v>
      </c>
      <c r="V13" s="19" t="n">
        <v>0</v>
      </c>
      <c r="W13" s="19" t="n">
        <v>0</v>
      </c>
      <c r="X13" s="19" t="n">
        <v>0</v>
      </c>
      <c r="Y13" s="19" t="n">
        <v>0</v>
      </c>
      <c r="Z13" s="19"/>
      <c r="AA13" s="19" t="n">
        <v>0</v>
      </c>
      <c r="AB13" s="19" t="n">
        <v>0</v>
      </c>
      <c r="AC13" s="19" t="n">
        <v>0</v>
      </c>
      <c r="AD13" s="19" t="n">
        <v>0</v>
      </c>
      <c r="AE13" s="19"/>
      <c r="AF13" s="19" t="n">
        <v>0</v>
      </c>
      <c r="AG13" s="19" t="n">
        <v>0</v>
      </c>
      <c r="AH13" s="19" t="n">
        <v>0</v>
      </c>
      <c r="AI13" s="19" t="n">
        <v>0</v>
      </c>
      <c r="AJ13" s="19" t="n">
        <v>0</v>
      </c>
      <c r="AK13" s="19" t="n">
        <v>0</v>
      </c>
      <c r="AL13" s="19" t="n">
        <v>0</v>
      </c>
      <c r="AM13" s="19" t="n">
        <v>0</v>
      </c>
      <c r="AN13" s="19" t="n">
        <v>0</v>
      </c>
      <c r="AO13" s="19" t="n">
        <v>0</v>
      </c>
      <c r="AP13" s="19" t="n">
        <v>0</v>
      </c>
      <c r="AQ13" s="19" t="n">
        <v>0</v>
      </c>
      <c r="AR13" s="19" t="n">
        <v>0</v>
      </c>
      <c r="AS13" s="19" t="n">
        <v>0</v>
      </c>
      <c r="AT13" s="19" t="n">
        <v>0</v>
      </c>
      <c r="AU13" s="19" t="n">
        <v>0</v>
      </c>
      <c r="AV13" s="19" t="n">
        <v>0</v>
      </c>
      <c r="AW13" s="19" t="n">
        <v>0</v>
      </c>
      <c r="AX13" s="19" t="n">
        <v>0</v>
      </c>
    </row>
    <row r="14">
      <c r="B14" s="20" t="s">
        <v>297</v>
      </c>
      <c r="C14" s="19" t="n">
        <v>0</v>
      </c>
      <c r="D14" s="19" t="n">
        <v>0</v>
      </c>
      <c r="E14" s="19" t="n">
        <v>0</v>
      </c>
      <c r="F14" s="19" t="n">
        <v>0</v>
      </c>
      <c r="G14" s="19" t="n">
        <v>0</v>
      </c>
      <c r="H14" s="19" t="n">
        <v>0</v>
      </c>
      <c r="I14" s="19" t="n">
        <v>0</v>
      </c>
      <c r="J14" s="19"/>
      <c r="K14" s="19" t="n">
        <v>0</v>
      </c>
      <c r="L14" s="19" t="n">
        <v>0</v>
      </c>
      <c r="M14" s="19"/>
      <c r="N14" s="19" t="n">
        <v>0</v>
      </c>
      <c r="O14" s="19" t="n">
        <v>0</v>
      </c>
      <c r="P14" s="19" t="n">
        <v>0</v>
      </c>
      <c r="Q14" s="19" t="n">
        <v>0</v>
      </c>
      <c r="R14" s="19" t="n">
        <v>0</v>
      </c>
      <c r="S14" s="19" t="n">
        <v>0</v>
      </c>
      <c r="T14" s="19" t="n">
        <v>0</v>
      </c>
      <c r="U14" s="19" t="n">
        <v>0</v>
      </c>
      <c r="V14" s="19" t="n">
        <v>0</v>
      </c>
      <c r="W14" s="19" t="n">
        <v>0</v>
      </c>
      <c r="X14" s="19" t="n">
        <v>0</v>
      </c>
      <c r="Y14" s="19" t="n">
        <v>0</v>
      </c>
      <c r="Z14" s="19"/>
      <c r="AA14" s="19" t="n">
        <v>0</v>
      </c>
      <c r="AB14" s="19" t="n">
        <v>0</v>
      </c>
      <c r="AC14" s="19" t="n">
        <v>0</v>
      </c>
      <c r="AD14" s="19" t="n">
        <v>0</v>
      </c>
      <c r="AE14" s="19"/>
      <c r="AF14" s="19" t="n">
        <v>0</v>
      </c>
      <c r="AG14" s="19" t="n">
        <v>0</v>
      </c>
      <c r="AH14" s="19" t="n">
        <v>0</v>
      </c>
      <c r="AI14" s="19" t="n">
        <v>0</v>
      </c>
      <c r="AJ14" s="19" t="n">
        <v>0</v>
      </c>
      <c r="AK14" s="19" t="n">
        <v>0</v>
      </c>
      <c r="AL14" s="19" t="n">
        <v>0</v>
      </c>
      <c r="AM14" s="19" t="n">
        <v>0</v>
      </c>
      <c r="AN14" s="19" t="n">
        <v>0</v>
      </c>
      <c r="AO14" s="19" t="n">
        <v>0</v>
      </c>
      <c r="AP14" s="19" t="n">
        <v>0</v>
      </c>
      <c r="AQ14" s="19" t="n">
        <v>0</v>
      </c>
      <c r="AR14" s="19" t="n">
        <v>0</v>
      </c>
      <c r="AS14" s="19" t="n">
        <v>0</v>
      </c>
      <c r="AT14" s="19" t="n">
        <v>0</v>
      </c>
      <c r="AU14" s="19" t="n">
        <v>0</v>
      </c>
      <c r="AV14" s="19" t="n">
        <v>0</v>
      </c>
      <c r="AW14" s="19" t="n">
        <v>0</v>
      </c>
      <c r="AX14" s="19" t="n">
        <v>0</v>
      </c>
    </row>
    <row r="15">
      <c r="B15" s="20" t="s">
        <v>298</v>
      </c>
      <c r="C15" s="19" t="n">
        <v>0</v>
      </c>
      <c r="D15" s="19" t="n">
        <v>0</v>
      </c>
      <c r="E15" s="19" t="n">
        <v>0</v>
      </c>
      <c r="F15" s="19" t="n">
        <v>0</v>
      </c>
      <c r="G15" s="19" t="n">
        <v>0</v>
      </c>
      <c r="H15" s="19" t="n">
        <v>0</v>
      </c>
      <c r="I15" s="19" t="n">
        <v>0</v>
      </c>
      <c r="J15" s="19"/>
      <c r="K15" s="19" t="n">
        <v>0</v>
      </c>
      <c r="L15" s="19" t="n">
        <v>0</v>
      </c>
      <c r="M15" s="19"/>
      <c r="N15" s="19" t="n">
        <v>0</v>
      </c>
      <c r="O15" s="19" t="n">
        <v>0</v>
      </c>
      <c r="P15" s="19" t="n">
        <v>0</v>
      </c>
      <c r="Q15" s="19" t="n">
        <v>0</v>
      </c>
      <c r="R15" s="19" t="n">
        <v>0</v>
      </c>
      <c r="S15" s="19" t="n">
        <v>0</v>
      </c>
      <c r="T15" s="19" t="n">
        <v>0</v>
      </c>
      <c r="U15" s="19" t="n">
        <v>0</v>
      </c>
      <c r="V15" s="19" t="n">
        <v>0</v>
      </c>
      <c r="W15" s="19" t="n">
        <v>0</v>
      </c>
      <c r="X15" s="19" t="n">
        <v>0</v>
      </c>
      <c r="Y15" s="19" t="n">
        <v>0</v>
      </c>
      <c r="Z15" s="19"/>
      <c r="AA15" s="19" t="n">
        <v>0</v>
      </c>
      <c r="AB15" s="19" t="n">
        <v>0</v>
      </c>
      <c r="AC15" s="19" t="n">
        <v>0</v>
      </c>
      <c r="AD15" s="19" t="n">
        <v>0</v>
      </c>
      <c r="AE15" s="19"/>
      <c r="AF15" s="19" t="n">
        <v>0</v>
      </c>
      <c r="AG15" s="19" t="n">
        <v>0</v>
      </c>
      <c r="AH15" s="19" t="n">
        <v>0</v>
      </c>
      <c r="AI15" s="19" t="n">
        <v>0</v>
      </c>
      <c r="AJ15" s="19" t="n">
        <v>0</v>
      </c>
      <c r="AK15" s="19" t="n">
        <v>0</v>
      </c>
      <c r="AL15" s="19" t="n">
        <v>0</v>
      </c>
      <c r="AM15" s="19" t="n">
        <v>0</v>
      </c>
      <c r="AN15" s="19" t="n">
        <v>0</v>
      </c>
      <c r="AO15" s="19" t="n">
        <v>0</v>
      </c>
      <c r="AP15" s="19" t="n">
        <v>0</v>
      </c>
      <c r="AQ15" s="19" t="n">
        <v>0</v>
      </c>
      <c r="AR15" s="19" t="n">
        <v>0</v>
      </c>
      <c r="AS15" s="19" t="n">
        <v>0</v>
      </c>
      <c r="AT15" s="19" t="n">
        <v>0</v>
      </c>
      <c r="AU15" s="19" t="n">
        <v>0</v>
      </c>
      <c r="AV15" s="19" t="n">
        <v>0</v>
      </c>
      <c r="AW15" s="19" t="n">
        <v>0</v>
      </c>
      <c r="AX15" s="19" t="n">
        <v>0</v>
      </c>
    </row>
    <row r="16">
      <c r="B16" s="20" t="s">
        <v>299</v>
      </c>
      <c r="C16" s="19" t="n">
        <v>0</v>
      </c>
      <c r="D16" s="19" t="n">
        <v>0</v>
      </c>
      <c r="E16" s="19" t="n">
        <v>0</v>
      </c>
      <c r="F16" s="19" t="n">
        <v>0</v>
      </c>
      <c r="G16" s="19" t="n">
        <v>0</v>
      </c>
      <c r="H16" s="19" t="n">
        <v>0</v>
      </c>
      <c r="I16" s="19" t="n">
        <v>0</v>
      </c>
      <c r="J16" s="19"/>
      <c r="K16" s="19" t="n">
        <v>0</v>
      </c>
      <c r="L16" s="19" t="n">
        <v>0</v>
      </c>
      <c r="M16" s="19"/>
      <c r="N16" s="19" t="n">
        <v>0</v>
      </c>
      <c r="O16" s="19" t="n">
        <v>0</v>
      </c>
      <c r="P16" s="19" t="n">
        <v>0</v>
      </c>
      <c r="Q16" s="19" t="n">
        <v>0</v>
      </c>
      <c r="R16" s="19" t="n">
        <v>0</v>
      </c>
      <c r="S16" s="19" t="n">
        <v>0</v>
      </c>
      <c r="T16" s="19" t="n">
        <v>0</v>
      </c>
      <c r="U16" s="19" t="n">
        <v>0</v>
      </c>
      <c r="V16" s="19" t="n">
        <v>0</v>
      </c>
      <c r="W16" s="19" t="n">
        <v>0</v>
      </c>
      <c r="X16" s="19" t="n">
        <v>0</v>
      </c>
      <c r="Y16" s="19" t="n">
        <v>0</v>
      </c>
      <c r="Z16" s="19"/>
      <c r="AA16" s="19" t="n">
        <v>0</v>
      </c>
      <c r="AB16" s="19" t="n">
        <v>0</v>
      </c>
      <c r="AC16" s="19" t="n">
        <v>0</v>
      </c>
      <c r="AD16" s="19" t="n">
        <v>0</v>
      </c>
      <c r="AE16" s="19"/>
      <c r="AF16" s="19" t="n">
        <v>0</v>
      </c>
      <c r="AG16" s="19" t="n">
        <v>0</v>
      </c>
      <c r="AH16" s="19" t="n">
        <v>0</v>
      </c>
      <c r="AI16" s="19" t="n">
        <v>0</v>
      </c>
      <c r="AJ16" s="19" t="n">
        <v>0</v>
      </c>
      <c r="AK16" s="19" t="n">
        <v>0</v>
      </c>
      <c r="AL16" s="19" t="n">
        <v>0</v>
      </c>
      <c r="AM16" s="19" t="n">
        <v>0</v>
      </c>
      <c r="AN16" s="19" t="n">
        <v>0</v>
      </c>
      <c r="AO16" s="19" t="n">
        <v>0</v>
      </c>
      <c r="AP16" s="19" t="n">
        <v>0</v>
      </c>
      <c r="AQ16" s="19" t="n">
        <v>0</v>
      </c>
      <c r="AR16" s="19" t="n">
        <v>0</v>
      </c>
      <c r="AS16" s="19" t="n">
        <v>0</v>
      </c>
      <c r="AT16" s="19" t="n">
        <v>0</v>
      </c>
      <c r="AU16" s="19" t="n">
        <v>0</v>
      </c>
      <c r="AV16" s="19" t="n">
        <v>0</v>
      </c>
      <c r="AW16" s="19" t="n">
        <v>0</v>
      </c>
      <c r="AX16" s="19" t="n">
        <v>0</v>
      </c>
    </row>
    <row r="17">
      <c r="B17" s="20" t="s">
        <v>300</v>
      </c>
      <c r="C17" s="19" t="n">
        <v>0</v>
      </c>
      <c r="D17" s="19" t="n">
        <v>0</v>
      </c>
      <c r="E17" s="19" t="n">
        <v>0</v>
      </c>
      <c r="F17" s="19" t="n">
        <v>0</v>
      </c>
      <c r="G17" s="19" t="n">
        <v>0</v>
      </c>
      <c r="H17" s="19" t="n">
        <v>0</v>
      </c>
      <c r="I17" s="19" t="n">
        <v>0</v>
      </c>
      <c r="J17" s="19"/>
      <c r="K17" s="19" t="n">
        <v>0</v>
      </c>
      <c r="L17" s="19" t="n">
        <v>0</v>
      </c>
      <c r="M17" s="19"/>
      <c r="N17" s="19" t="n">
        <v>0</v>
      </c>
      <c r="O17" s="19" t="n">
        <v>0</v>
      </c>
      <c r="P17" s="19" t="n">
        <v>0</v>
      </c>
      <c r="Q17" s="19" t="n">
        <v>0</v>
      </c>
      <c r="R17" s="19" t="n">
        <v>0</v>
      </c>
      <c r="S17" s="19" t="n">
        <v>0</v>
      </c>
      <c r="T17" s="19" t="n">
        <v>0</v>
      </c>
      <c r="U17" s="19" t="n">
        <v>0</v>
      </c>
      <c r="V17" s="19" t="n">
        <v>0</v>
      </c>
      <c r="W17" s="19" t="n">
        <v>0</v>
      </c>
      <c r="X17" s="19" t="n">
        <v>0</v>
      </c>
      <c r="Y17" s="19" t="n">
        <v>0</v>
      </c>
      <c r="Z17" s="19"/>
      <c r="AA17" s="19" t="n">
        <v>0</v>
      </c>
      <c r="AB17" s="19" t="n">
        <v>0</v>
      </c>
      <c r="AC17" s="19" t="n">
        <v>0</v>
      </c>
      <c r="AD17" s="19" t="n">
        <v>0</v>
      </c>
      <c r="AE17" s="19"/>
      <c r="AF17" s="19" t="n">
        <v>0</v>
      </c>
      <c r="AG17" s="19" t="n">
        <v>0</v>
      </c>
      <c r="AH17" s="19" t="n">
        <v>0</v>
      </c>
      <c r="AI17" s="19" t="n">
        <v>0</v>
      </c>
      <c r="AJ17" s="19" t="n">
        <v>0</v>
      </c>
      <c r="AK17" s="19" t="n">
        <v>0</v>
      </c>
      <c r="AL17" s="19" t="n">
        <v>0</v>
      </c>
      <c r="AM17" s="19" t="n">
        <v>0</v>
      </c>
      <c r="AN17" s="19" t="n">
        <v>0</v>
      </c>
      <c r="AO17" s="19" t="n">
        <v>0</v>
      </c>
      <c r="AP17" s="19" t="n">
        <v>0</v>
      </c>
      <c r="AQ17" s="19" t="n">
        <v>0</v>
      </c>
      <c r="AR17" s="19" t="n">
        <v>0</v>
      </c>
      <c r="AS17" s="19" t="n">
        <v>0</v>
      </c>
      <c r="AT17" s="19" t="n">
        <v>0</v>
      </c>
      <c r="AU17" s="19" t="n">
        <v>0</v>
      </c>
      <c r="AV17" s="19" t="n">
        <v>0</v>
      </c>
      <c r="AW17" s="19" t="n">
        <v>0</v>
      </c>
      <c r="AX17" s="19" t="n">
        <v>0</v>
      </c>
    </row>
    <row r="18">
      <c r="B18" s="20" t="s">
        <v>242</v>
      </c>
      <c r="C18" s="21" t="n">
        <v>0</v>
      </c>
      <c r="D18" s="21" t="n">
        <v>0</v>
      </c>
      <c r="E18" s="21" t="n">
        <v>0</v>
      </c>
      <c r="F18" s="21" t="n">
        <v>0</v>
      </c>
      <c r="G18" s="21" t="n">
        <v>0</v>
      </c>
      <c r="H18" s="21" t="n">
        <v>0</v>
      </c>
      <c r="I18" s="21" t="n">
        <v>0</v>
      </c>
      <c r="J18" s="21"/>
      <c r="K18" s="21" t="n">
        <v>0</v>
      </c>
      <c r="L18" s="21" t="n">
        <v>0</v>
      </c>
      <c r="M18" s="21"/>
      <c r="N18" s="21" t="n">
        <v>0</v>
      </c>
      <c r="O18" s="21" t="n">
        <v>0</v>
      </c>
      <c r="P18" s="21" t="n">
        <v>0</v>
      </c>
      <c r="Q18" s="21" t="n">
        <v>0</v>
      </c>
      <c r="R18" s="21" t="n">
        <v>0</v>
      </c>
      <c r="S18" s="21" t="n">
        <v>0</v>
      </c>
      <c r="T18" s="21" t="n">
        <v>0</v>
      </c>
      <c r="U18" s="21" t="n">
        <v>0</v>
      </c>
      <c r="V18" s="21" t="n">
        <v>0</v>
      </c>
      <c r="W18" s="21" t="n">
        <v>0</v>
      </c>
      <c r="X18" s="21" t="n">
        <v>0</v>
      </c>
      <c r="Y18" s="21" t="n">
        <v>0</v>
      </c>
      <c r="Z18" s="21"/>
      <c r="AA18" s="21" t="n">
        <v>0</v>
      </c>
      <c r="AB18" s="21" t="n">
        <v>0</v>
      </c>
      <c r="AC18" s="21" t="n">
        <v>0</v>
      </c>
      <c r="AD18" s="21" t="n">
        <v>0</v>
      </c>
      <c r="AE18" s="21"/>
      <c r="AF18" s="21" t="n">
        <v>0</v>
      </c>
      <c r="AG18" s="21" t="n">
        <v>0</v>
      </c>
      <c r="AH18" s="21" t="n">
        <v>0</v>
      </c>
      <c r="AI18" s="21" t="n">
        <v>0</v>
      </c>
      <c r="AJ18" s="21" t="n">
        <v>0</v>
      </c>
      <c r="AK18" s="21" t="n">
        <v>0</v>
      </c>
      <c r="AL18" s="21" t="n">
        <v>0</v>
      </c>
      <c r="AM18" s="21" t="n">
        <v>0</v>
      </c>
      <c r="AN18" s="21" t="n">
        <v>0</v>
      </c>
      <c r="AO18" s="21" t="n">
        <v>0</v>
      </c>
      <c r="AP18" s="21" t="n">
        <v>0</v>
      </c>
      <c r="AQ18" s="21" t="n">
        <v>0</v>
      </c>
      <c r="AR18" s="21" t="n">
        <v>0</v>
      </c>
      <c r="AS18" s="21" t="n">
        <v>0</v>
      </c>
      <c r="AT18" s="21" t="n">
        <v>0</v>
      </c>
      <c r="AU18" s="21" t="n">
        <v>0</v>
      </c>
      <c r="AV18" s="21" t="n">
        <v>0</v>
      </c>
      <c r="AW18" s="21" t="n">
        <v>0</v>
      </c>
      <c r="AX18" s="21" t="n">
        <v>0</v>
      </c>
    </row>
    <row r="19">
      <c r="B19" s="18" t="s">
        <v>277</v>
      </c>
    </row>
    <row r="20">
      <c r="B20" t="s">
        <v>80</v>
      </c>
    </row>
    <row r="21">
      <c r="B21" t="s">
        <v>81</v>
      </c>
    </row>
    <row r="23">
      <c r="B23" s="9" t="str">
        <f>=HYPERLINK("#'Contents'!A1", "Return to Contents")</f>
      </c>
    </row>
  </sheetData>
  <mergeCells count="6">
    <mergeCell ref="D5:I5"/>
    <mergeCell ref="K5:L5"/>
    <mergeCell ref="N5:Y5"/>
    <mergeCell ref="AA5:AD5"/>
    <mergeCell ref="AF5:AX5"/>
    <mergeCell ref="D2:AU2"/>
  </mergeCells>
  <pageMargins left="0.7" right="0.7" top="0.75" bottom="0.75" header="0.3" footer="0.3"/>
  <pageSetup paperSize="9" orientation="portrait" horizontalDpi="300" verticalDpi="300" r:id="rId2"/>
  <drawing r:id="rId1"/>
</worksheet>
</file>

<file path=xl/worksheets/sheet7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10.71" hidden="0" customWidth="1"/>
    <col min="8" max="8" width="10.71" hidden="0" customWidth="1"/>
    <col min="9" max="9" width="10.71" hidden="0" customWidth="1"/>
    <col min="10" max="10" width="2.2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10.71" hidden="0" customWidth="1"/>
    <col min="19" max="19" width="10.71" hidden="0" customWidth="1"/>
    <col min="20" max="20" width="10.71" hidden="0" customWidth="1"/>
    <col min="21" max="21" width="10.71" hidden="0" customWidth="1"/>
    <col min="22" max="22" width="10.71" hidden="0" customWidth="1"/>
    <col min="23" max="23" width="10.71" hidden="0" customWidth="1"/>
    <col min="24" max="24" width="10.71" hidden="0" customWidth="1"/>
    <col min="25" max="25" width="10.71" hidden="0" customWidth="1"/>
    <col min="26" max="26" width="2.2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10.71" hidden="0" customWidth="1"/>
    <col min="34" max="34" width="10.71" hidden="0" customWidth="1"/>
    <col min="35" max="35" width="10.7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10.71" hidden="0" customWidth="1"/>
    <col min="44" max="44" width="10.71" hidden="0" customWidth="1"/>
    <col min="45" max="45" width="10.71" hidden="0" customWidth="1"/>
    <col min="46" max="46" width="10.71" hidden="0" customWidth="1"/>
    <col min="47" max="47" width="10.71" hidden="0" customWidth="1"/>
    <col min="48" max="48" width="10.71" hidden="0" customWidth="1"/>
    <col min="49" max="49" width="10.71" hidden="0" customWidth="1"/>
    <col min="50" max="50" width="10.71" hidden="0" customWidth="1"/>
    <col min="51" max="51" width="2.21" hidden="0" customWidth="1"/>
  </cols>
  <sheetData>
    <row r="2" ht="40" customHeight="1">
      <c r="D2" s="16" t="s">
        <v>304</v>
      </c>
    </row>
    <row r="5" ht="30" customHeight="1">
      <c r="B5" s="17"/>
      <c r="C5" s="17"/>
      <c r="D5" s="17" t="s">
        <v>62</v>
      </c>
      <c r="E5" s="17"/>
      <c r="F5" s="17"/>
      <c r="G5" s="17"/>
      <c r="H5" s="17"/>
      <c r="I5" s="17"/>
      <c r="J5" s="17"/>
      <c r="K5" s="17" t="s">
        <v>63</v>
      </c>
      <c r="L5" s="17"/>
      <c r="M5" s="17"/>
      <c r="N5" s="17" t="s">
        <v>64</v>
      </c>
      <c r="O5" s="17"/>
      <c r="P5" s="17"/>
      <c r="Q5" s="17"/>
      <c r="R5" s="17"/>
      <c r="S5" s="17"/>
      <c r="T5" s="17"/>
      <c r="U5" s="17"/>
      <c r="V5" s="17"/>
      <c r="W5" s="17"/>
      <c r="X5" s="17"/>
      <c r="Y5" s="17"/>
      <c r="Z5" s="17"/>
      <c r="AA5" s="17" t="s">
        <v>65</v>
      </c>
      <c r="AB5" s="17"/>
      <c r="AC5" s="17"/>
      <c r="AD5" s="17"/>
      <c r="AE5" s="17"/>
      <c r="AF5" s="17" t="s">
        <v>66</v>
      </c>
      <c r="AG5" s="17"/>
      <c r="AH5" s="17"/>
      <c r="AI5" s="17"/>
      <c r="AJ5" s="17"/>
      <c r="AK5" s="17"/>
      <c r="AL5" s="17"/>
      <c r="AM5" s="17"/>
      <c r="AN5" s="17"/>
      <c r="AO5" s="17"/>
      <c r="AP5" s="17"/>
      <c r="AQ5" s="17"/>
      <c r="AR5" s="17"/>
      <c r="AS5" s="17"/>
      <c r="AT5" s="17"/>
      <c r="AU5" s="17"/>
      <c r="AV5" s="17"/>
      <c r="AW5" s="17"/>
      <c r="AX5" s="17"/>
    </row>
    <row r="6">
      <c r="B6" t="s">
        <v>15</v>
      </c>
      <c r="C6" s="10" t="s">
        <v>16</v>
      </c>
      <c r="D6" s="13" t="s">
        <v>17</v>
      </c>
      <c r="E6" s="13" t="s">
        <v>18</v>
      </c>
      <c r="F6" s="13" t="s">
        <v>19</v>
      </c>
      <c r="G6" s="13" t="s">
        <v>20</v>
      </c>
      <c r="H6" s="13" t="s">
        <v>21</v>
      </c>
      <c r="I6" s="13" t="s">
        <v>22</v>
      </c>
      <c r="K6" s="13" t="s">
        <v>25</v>
      </c>
      <c r="L6" s="13" t="s">
        <v>26</v>
      </c>
      <c r="N6" s="13" t="s">
        <v>27</v>
      </c>
      <c r="O6" s="13" t="s">
        <v>28</v>
      </c>
      <c r="P6" s="13" t="s">
        <v>29</v>
      </c>
      <c r="Q6" s="13" t="s">
        <v>30</v>
      </c>
      <c r="R6" s="13" t="s">
        <v>31</v>
      </c>
      <c r="S6" s="13" t="s">
        <v>32</v>
      </c>
      <c r="T6" s="13" t="s">
        <v>33</v>
      </c>
      <c r="U6" s="13" t="s">
        <v>34</v>
      </c>
      <c r="V6" s="13" t="s">
        <v>35</v>
      </c>
      <c r="W6" s="13" t="s">
        <v>36</v>
      </c>
      <c r="X6" s="13" t="s">
        <v>37</v>
      </c>
      <c r="Y6" s="13" t="s">
        <v>38</v>
      </c>
      <c r="AA6" s="13" t="s">
        <v>39</v>
      </c>
      <c r="AB6" s="13" t="s">
        <v>40</v>
      </c>
      <c r="AC6" s="13" t="s">
        <v>41</v>
      </c>
      <c r="AD6" s="13" t="s">
        <v>42</v>
      </c>
      <c r="AF6" s="13" t="s">
        <v>43</v>
      </c>
      <c r="AG6" s="13" t="s">
        <v>44</v>
      </c>
      <c r="AH6" s="13" t="s">
        <v>45</v>
      </c>
      <c r="AI6" s="13" t="s">
        <v>46</v>
      </c>
      <c r="AJ6" s="13" t="s">
        <v>47</v>
      </c>
      <c r="AK6" s="13" t="s">
        <v>48</v>
      </c>
      <c r="AL6" s="13" t="s">
        <v>49</v>
      </c>
      <c r="AM6" s="13" t="s">
        <v>50</v>
      </c>
      <c r="AN6" s="13" t="s">
        <v>51</v>
      </c>
      <c r="AO6" s="13" t="s">
        <v>52</v>
      </c>
      <c r="AP6" s="13" t="s">
        <v>53</v>
      </c>
      <c r="AQ6" s="13" t="s">
        <v>54</v>
      </c>
      <c r="AR6" s="13" t="s">
        <v>55</v>
      </c>
      <c r="AS6" s="13" t="s">
        <v>56</v>
      </c>
      <c r="AT6" s="13" t="s">
        <v>57</v>
      </c>
      <c r="AU6" s="13" t="s">
        <v>58</v>
      </c>
      <c r="AV6" s="13" t="s">
        <v>59</v>
      </c>
      <c r="AW6" s="13" t="s">
        <v>60</v>
      </c>
      <c r="AX6" s="13" t="s">
        <v>61</v>
      </c>
    </row>
    <row r="7" ht="30" customHeight="1">
      <c r="B7" s="11" t="s">
        <v>23</v>
      </c>
      <c r="C7" s="11" t="n">
        <v>66</v>
      </c>
      <c r="D7" s="11" t="n">
        <v>19</v>
      </c>
      <c r="E7" s="11" t="n">
        <v>18</v>
      </c>
      <c r="F7" s="11" t="n">
        <v>17</v>
      </c>
      <c r="G7" s="11" t="n">
        <v>5</v>
      </c>
      <c r="H7" s="11" t="n">
        <v>4</v>
      </c>
      <c r="I7" s="11" t="n">
        <v>3</v>
      </c>
      <c r="J7" s="11"/>
      <c r="K7" s="11" t="n">
        <v>36</v>
      </c>
      <c r="L7" s="11" t="n">
        <v>30</v>
      </c>
      <c r="M7" s="11"/>
      <c r="N7" s="11" t="n">
        <v>11</v>
      </c>
      <c r="O7" s="11" t="n">
        <v>9</v>
      </c>
      <c r="P7" s="11" t="n">
        <v>8</v>
      </c>
      <c r="Q7" s="11" t="n">
        <v>5</v>
      </c>
      <c r="R7" s="11" t="n">
        <v>8</v>
      </c>
      <c r="S7" s="11" t="n">
        <v>6</v>
      </c>
      <c r="T7" s="11" t="n">
        <v>7</v>
      </c>
      <c r="U7" s="11" t="n">
        <v>4</v>
      </c>
      <c r="V7" s="11" t="n">
        <v>6</v>
      </c>
      <c r="W7" s="11" t="n">
        <v>1</v>
      </c>
      <c r="X7" s="11" t="n">
        <v>0</v>
      </c>
      <c r="Y7" s="11" t="n">
        <v>1</v>
      </c>
      <c r="Z7" s="11"/>
      <c r="AA7" s="11" t="n">
        <v>13</v>
      </c>
      <c r="AB7" s="11" t="n">
        <v>13</v>
      </c>
      <c r="AC7" s="11" t="n">
        <v>17</v>
      </c>
      <c r="AD7" s="11" t="n">
        <v>23</v>
      </c>
      <c r="AE7" s="11"/>
      <c r="AF7" s="11" t="n">
        <v>11</v>
      </c>
      <c r="AG7" s="11" t="n">
        <v>5</v>
      </c>
      <c r="AH7" s="11" t="n">
        <v>4</v>
      </c>
      <c r="AI7" s="11" t="n">
        <v>6</v>
      </c>
      <c r="AJ7" s="11" t="n">
        <v>4</v>
      </c>
      <c r="AK7" s="11" t="n">
        <v>3</v>
      </c>
      <c r="AL7" s="11" t="n">
        <v>11</v>
      </c>
      <c r="AM7" s="11" t="n">
        <v>0</v>
      </c>
      <c r="AN7" s="11" t="n">
        <v>7</v>
      </c>
      <c r="AO7" s="11" t="n">
        <v>5</v>
      </c>
      <c r="AP7" s="11" t="n">
        <v>2</v>
      </c>
      <c r="AQ7" s="11" t="n">
        <v>4</v>
      </c>
      <c r="AR7" s="11" t="n">
        <v>0</v>
      </c>
      <c r="AS7" s="11" t="n">
        <v>2</v>
      </c>
      <c r="AT7" s="11" t="n">
        <v>0</v>
      </c>
      <c r="AU7" s="11" t="n">
        <v>0</v>
      </c>
      <c r="AV7" s="11" t="n">
        <v>1</v>
      </c>
      <c r="AW7" s="11" t="n">
        <v>0</v>
      </c>
      <c r="AX7" s="11" t="n">
        <v>1</v>
      </c>
    </row>
    <row r="8" ht="30" customHeight="1">
      <c r="B8" s="12" t="s">
        <v>24</v>
      </c>
      <c r="C8" s="12" t="n">
        <v>66</v>
      </c>
      <c r="D8" s="12" t="n">
        <v>19</v>
      </c>
      <c r="E8" s="12" t="n">
        <v>18</v>
      </c>
      <c r="F8" s="12" t="n">
        <v>17</v>
      </c>
      <c r="G8" s="12" t="n">
        <v>5</v>
      </c>
      <c r="H8" s="12" t="n">
        <v>4</v>
      </c>
      <c r="I8" s="12" t="n">
        <v>3</v>
      </c>
      <c r="J8" s="12"/>
      <c r="K8" s="12" t="n">
        <v>36</v>
      </c>
      <c r="L8" s="12" t="n">
        <v>30</v>
      </c>
      <c r="M8" s="12"/>
      <c r="N8" s="12" t="n">
        <v>12</v>
      </c>
      <c r="O8" s="12" t="n">
        <v>9</v>
      </c>
      <c r="P8" s="12" t="n">
        <v>8</v>
      </c>
      <c r="Q8" s="12" t="n">
        <v>5</v>
      </c>
      <c r="R8" s="12" t="n">
        <v>7</v>
      </c>
      <c r="S8" s="12" t="n">
        <v>6</v>
      </c>
      <c r="T8" s="12" t="n">
        <v>7</v>
      </c>
      <c r="U8" s="12" t="n">
        <v>4</v>
      </c>
      <c r="V8" s="12" t="n">
        <v>6</v>
      </c>
      <c r="W8" s="12" t="n">
        <v>1</v>
      </c>
      <c r="X8" s="12" t="n">
        <v>0</v>
      </c>
      <c r="Y8" s="12" t="n">
        <v>1</v>
      </c>
      <c r="Z8" s="12"/>
      <c r="AA8" s="12" t="n">
        <v>12</v>
      </c>
      <c r="AB8" s="12" t="n">
        <v>12</v>
      </c>
      <c r="AC8" s="12" t="n">
        <v>18</v>
      </c>
      <c r="AD8" s="12" t="n">
        <v>23</v>
      </c>
      <c r="AE8" s="12"/>
      <c r="AF8" s="12" t="n">
        <v>11</v>
      </c>
      <c r="AG8" s="12" t="n">
        <v>5</v>
      </c>
      <c r="AH8" s="12" t="n">
        <v>4</v>
      </c>
      <c r="AI8" s="12" t="n">
        <v>6</v>
      </c>
      <c r="AJ8" s="12" t="n">
        <v>4</v>
      </c>
      <c r="AK8" s="12" t="n">
        <v>3</v>
      </c>
      <c r="AL8" s="12" t="n">
        <v>11</v>
      </c>
      <c r="AM8" s="12" t="n">
        <v>0</v>
      </c>
      <c r="AN8" s="12" t="n">
        <v>7</v>
      </c>
      <c r="AO8" s="12" t="n">
        <v>5</v>
      </c>
      <c r="AP8" s="12" t="n">
        <v>2</v>
      </c>
      <c r="AQ8" s="12" t="n">
        <v>4</v>
      </c>
      <c r="AR8" s="12" t="n">
        <v>0</v>
      </c>
      <c r="AS8" s="12" t="n">
        <v>2</v>
      </c>
      <c r="AT8" s="12" t="n">
        <v>0</v>
      </c>
      <c r="AU8" s="12" t="n">
        <v>0</v>
      </c>
      <c r="AV8" s="12" t="n">
        <v>1</v>
      </c>
      <c r="AW8" s="12" t="n">
        <v>0</v>
      </c>
      <c r="AX8" s="12" t="n">
        <v>1</v>
      </c>
    </row>
    <row r="9">
      <c r="B9" s="20" t="s">
        <v>303</v>
      </c>
      <c r="C9" s="19" t="n">
        <v>0.727528996740998</v>
      </c>
      <c r="D9" s="19" t="n">
        <v>0.839387536521712</v>
      </c>
      <c r="E9" s="19" t="n">
        <v>0.664260103271086</v>
      </c>
      <c r="F9" s="19" t="n">
        <v>0.602775208481815</v>
      </c>
      <c r="G9" s="19" t="n">
        <v>0.776434427262072</v>
      </c>
      <c r="H9" s="19" t="n">
        <v>1</v>
      </c>
      <c r="I9" s="19" t="n">
        <v>0.658208442102593</v>
      </c>
      <c r="J9" s="19"/>
      <c r="K9" s="19" t="n">
        <v>0.78488989252898</v>
      </c>
      <c r="L9" s="19" t="n">
        <v>0.657903992124049</v>
      </c>
      <c r="M9" s="19"/>
      <c r="N9" s="19" t="n">
        <v>0.733674698145463</v>
      </c>
      <c r="O9" s="19" t="n">
        <v>0.881043305633351</v>
      </c>
      <c r="P9" s="19" t="n">
        <v>0.867486289527958</v>
      </c>
      <c r="Q9" s="19" t="n">
        <v>0.801951670158544</v>
      </c>
      <c r="R9" s="19" t="n">
        <v>0.616228492876048</v>
      </c>
      <c r="S9" s="19" t="n">
        <v>0.652536276106007</v>
      </c>
      <c r="T9" s="19" t="n">
        <v>0.874174720807738</v>
      </c>
      <c r="U9" s="19" t="n">
        <v>0.516219316713966</v>
      </c>
      <c r="V9" s="19" t="n">
        <v>0.340663345210256</v>
      </c>
      <c r="W9" s="19" t="n">
        <v>1</v>
      </c>
      <c r="X9" s="19" t="n">
        <v>0</v>
      </c>
      <c r="Y9" s="19" t="n">
        <v>1</v>
      </c>
      <c r="Z9" s="19"/>
      <c r="AA9" s="19" t="n">
        <v>0.760976334771358</v>
      </c>
      <c r="AB9" s="19" t="n">
        <v>0.606176739715224</v>
      </c>
      <c r="AC9" s="19" t="n">
        <v>0.833577127670492</v>
      </c>
      <c r="AD9" s="19" t="n">
        <v>0.689748532647507</v>
      </c>
      <c r="AE9" s="19"/>
      <c r="AF9" s="19" t="n">
        <v>0.733081823911773</v>
      </c>
      <c r="AG9" s="19" t="n">
        <v>0.598022572251479</v>
      </c>
      <c r="AH9" s="19" t="n">
        <v>0.521753538207062</v>
      </c>
      <c r="AI9" s="19" t="n">
        <v>0.666271874482834</v>
      </c>
      <c r="AJ9" s="19" t="n">
        <v>0.755254685378816</v>
      </c>
      <c r="AK9" s="19" t="n">
        <v>1</v>
      </c>
      <c r="AL9" s="19" t="n">
        <v>0.818532668338027</v>
      </c>
      <c r="AM9" s="19" t="n">
        <v>0</v>
      </c>
      <c r="AN9" s="19" t="n">
        <v>0.718993437593222</v>
      </c>
      <c r="AO9" s="19" t="n">
        <v>1</v>
      </c>
      <c r="AP9" s="19" t="n">
        <v>0.5</v>
      </c>
      <c r="AQ9" s="19" t="n">
        <v>0.741348462815218</v>
      </c>
      <c r="AR9" s="19" t="n">
        <v>0</v>
      </c>
      <c r="AS9" s="19" t="n">
        <v>0.450031550300566</v>
      </c>
      <c r="AT9" s="19" t="n">
        <v>0</v>
      </c>
      <c r="AU9" s="19" t="n">
        <v>0</v>
      </c>
      <c r="AV9" s="19" t="n">
        <v>0</v>
      </c>
      <c r="AW9" s="19" t="n">
        <v>0</v>
      </c>
      <c r="AX9" s="19" t="n">
        <v>1</v>
      </c>
    </row>
    <row r="10">
      <c r="B10" s="20" t="s">
        <v>77</v>
      </c>
      <c r="C10" s="21" t="n">
        <v>0.272471003259002</v>
      </c>
      <c r="D10" s="21" t="n">
        <v>0.160612463478288</v>
      </c>
      <c r="E10" s="21" t="n">
        <v>0.335739896728914</v>
      </c>
      <c r="F10" s="21" t="n">
        <v>0.397224791518185</v>
      </c>
      <c r="G10" s="21" t="n">
        <v>0.223565572737928</v>
      </c>
      <c r="H10" s="21" t="n">
        <v>0</v>
      </c>
      <c r="I10" s="21" t="n">
        <v>0.341791557897407</v>
      </c>
      <c r="J10" s="21"/>
      <c r="K10" s="21" t="n">
        <v>0.21511010747102</v>
      </c>
      <c r="L10" s="21" t="n">
        <v>0.342096007875951</v>
      </c>
      <c r="M10" s="21"/>
      <c r="N10" s="21" t="n">
        <v>0.266325301854537</v>
      </c>
      <c r="O10" s="21" t="n">
        <v>0.118956694366649</v>
      </c>
      <c r="P10" s="21" t="n">
        <v>0.132513710472042</v>
      </c>
      <c r="Q10" s="21" t="n">
        <v>0.198048329841456</v>
      </c>
      <c r="R10" s="21" t="n">
        <v>0.383771507123952</v>
      </c>
      <c r="S10" s="21" t="n">
        <v>0.347463723893993</v>
      </c>
      <c r="T10" s="21" t="n">
        <v>0.125825279192262</v>
      </c>
      <c r="U10" s="21" t="n">
        <v>0.483780683286034</v>
      </c>
      <c r="V10" s="21" t="n">
        <v>0.659336654789744</v>
      </c>
      <c r="W10" s="21" t="n">
        <v>0</v>
      </c>
      <c r="X10" s="21" t="n">
        <v>0</v>
      </c>
      <c r="Y10" s="21" t="n">
        <v>0</v>
      </c>
      <c r="Z10" s="21"/>
      <c r="AA10" s="21" t="n">
        <v>0.239023665228642</v>
      </c>
      <c r="AB10" s="21" t="n">
        <v>0.393823260284776</v>
      </c>
      <c r="AC10" s="21" t="n">
        <v>0.166422872329508</v>
      </c>
      <c r="AD10" s="21" t="n">
        <v>0.310251467352493</v>
      </c>
      <c r="AE10" s="21"/>
      <c r="AF10" s="21" t="n">
        <v>0.266918176088227</v>
      </c>
      <c r="AG10" s="21" t="n">
        <v>0.401977427748521</v>
      </c>
      <c r="AH10" s="21" t="n">
        <v>0.478246461792938</v>
      </c>
      <c r="AI10" s="21" t="n">
        <v>0.333728125517166</v>
      </c>
      <c r="AJ10" s="21" t="n">
        <v>0.244745314621184</v>
      </c>
      <c r="AK10" s="21" t="n">
        <v>0</v>
      </c>
      <c r="AL10" s="21" t="n">
        <v>0.181467331661973</v>
      </c>
      <c r="AM10" s="21" t="n">
        <v>0</v>
      </c>
      <c r="AN10" s="21" t="n">
        <v>0.281006562406778</v>
      </c>
      <c r="AO10" s="21" t="n">
        <v>0</v>
      </c>
      <c r="AP10" s="21" t="n">
        <v>0.5</v>
      </c>
      <c r="AQ10" s="21" t="n">
        <v>0.258651537184782</v>
      </c>
      <c r="AR10" s="21" t="n">
        <v>0</v>
      </c>
      <c r="AS10" s="21" t="n">
        <v>0.549968449699434</v>
      </c>
      <c r="AT10" s="21" t="n">
        <v>0</v>
      </c>
      <c r="AU10" s="21" t="n">
        <v>0</v>
      </c>
      <c r="AV10" s="21" t="n">
        <v>1</v>
      </c>
      <c r="AW10" s="21" t="n">
        <v>0</v>
      </c>
      <c r="AX10" s="21" t="n">
        <v>0</v>
      </c>
    </row>
    <row r="11">
      <c r="B11" s="18" t="s">
        <v>305</v>
      </c>
    </row>
    <row r="12">
      <c r="B12" t="s">
        <v>80</v>
      </c>
    </row>
    <row r="13">
      <c r="B13" t="s">
        <v>81</v>
      </c>
    </row>
    <row r="15">
      <c r="B15" s="9" t="str">
        <f>=HYPERLINK("#'Contents'!A1", "Return to Contents")</f>
      </c>
    </row>
  </sheetData>
  <mergeCells count="6">
    <mergeCell ref="D5:I5"/>
    <mergeCell ref="K5:L5"/>
    <mergeCell ref="N5:Y5"/>
    <mergeCell ref="AA5:AD5"/>
    <mergeCell ref="AF5:AX5"/>
    <mergeCell ref="D2:AU2"/>
  </mergeCells>
  <pageMargins left="0.7" right="0.7" top="0.75" bottom="0.75" header="0.3" footer="0.3"/>
  <pageSetup paperSize="9" orientation="portrait" horizontalDpi="300" verticalDpi="300" r:id="rId2"/>
  <drawing r:id="rId1"/>
</worksheet>
</file>

<file path=xl/worksheets/sheet7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10.71" hidden="0" customWidth="1"/>
    <col min="8" max="8" width="10.71" hidden="0" customWidth="1"/>
    <col min="9" max="9" width="10.71" hidden="0" customWidth="1"/>
    <col min="10" max="10" width="2.2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10.71" hidden="0" customWidth="1"/>
    <col min="19" max="19" width="10.71" hidden="0" customWidth="1"/>
    <col min="20" max="20" width="10.71" hidden="0" customWidth="1"/>
    <col min="21" max="21" width="10.71" hidden="0" customWidth="1"/>
    <col min="22" max="22" width="10.71" hidden="0" customWidth="1"/>
    <col min="23" max="23" width="10.71" hidden="0" customWidth="1"/>
    <col min="24" max="24" width="10.71" hidden="0" customWidth="1"/>
    <col min="25" max="25" width="10.71" hidden="0" customWidth="1"/>
    <col min="26" max="26" width="2.2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10.71" hidden="0" customWidth="1"/>
    <col min="34" max="34" width="10.71" hidden="0" customWidth="1"/>
    <col min="35" max="35" width="10.7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10.71" hidden="0" customWidth="1"/>
    <col min="44" max="44" width="10.71" hidden="0" customWidth="1"/>
    <col min="45" max="45" width="10.71" hidden="0" customWidth="1"/>
    <col min="46" max="46" width="10.71" hidden="0" customWidth="1"/>
    <col min="47" max="47" width="10.71" hidden="0" customWidth="1"/>
    <col min="48" max="48" width="10.71" hidden="0" customWidth="1"/>
    <col min="49" max="49" width="10.71" hidden="0" customWidth="1"/>
    <col min="50" max="50" width="10.71" hidden="0" customWidth="1"/>
    <col min="51" max="51" width="2.21" hidden="0" customWidth="1"/>
  </cols>
  <sheetData>
    <row r="2" ht="40" customHeight="1">
      <c r="D2" s="16" t="s">
        <v>306</v>
      </c>
    </row>
    <row r="5" ht="30" customHeight="1">
      <c r="B5" s="17"/>
      <c r="C5" s="17"/>
      <c r="D5" s="17" t="s">
        <v>62</v>
      </c>
      <c r="E5" s="17"/>
      <c r="F5" s="17"/>
      <c r="G5" s="17"/>
      <c r="H5" s="17"/>
      <c r="I5" s="17"/>
      <c r="J5" s="17"/>
      <c r="K5" s="17" t="s">
        <v>63</v>
      </c>
      <c r="L5" s="17"/>
      <c r="M5" s="17"/>
      <c r="N5" s="17" t="s">
        <v>64</v>
      </c>
      <c r="O5" s="17"/>
      <c r="P5" s="17"/>
      <c r="Q5" s="17"/>
      <c r="R5" s="17"/>
      <c r="S5" s="17"/>
      <c r="T5" s="17"/>
      <c r="U5" s="17"/>
      <c r="V5" s="17"/>
      <c r="W5" s="17"/>
      <c r="X5" s="17"/>
      <c r="Y5" s="17"/>
      <c r="Z5" s="17"/>
      <c r="AA5" s="17" t="s">
        <v>65</v>
      </c>
      <c r="AB5" s="17"/>
      <c r="AC5" s="17"/>
      <c r="AD5" s="17"/>
      <c r="AE5" s="17"/>
      <c r="AF5" s="17" t="s">
        <v>66</v>
      </c>
      <c r="AG5" s="17"/>
      <c r="AH5" s="17"/>
      <c r="AI5" s="17"/>
      <c r="AJ5" s="17"/>
      <c r="AK5" s="17"/>
      <c r="AL5" s="17"/>
      <c r="AM5" s="17"/>
      <c r="AN5" s="17"/>
      <c r="AO5" s="17"/>
      <c r="AP5" s="17"/>
      <c r="AQ5" s="17"/>
      <c r="AR5" s="17"/>
      <c r="AS5" s="17"/>
      <c r="AT5" s="17"/>
      <c r="AU5" s="17"/>
      <c r="AV5" s="17"/>
      <c r="AW5" s="17"/>
      <c r="AX5" s="17"/>
    </row>
    <row r="6">
      <c r="B6" t="s">
        <v>15</v>
      </c>
      <c r="C6" s="10" t="s">
        <v>16</v>
      </c>
      <c r="D6" s="13" t="s">
        <v>17</v>
      </c>
      <c r="E6" s="13" t="s">
        <v>18</v>
      </c>
      <c r="F6" s="13" t="s">
        <v>19</v>
      </c>
      <c r="G6" s="13" t="s">
        <v>20</v>
      </c>
      <c r="H6" s="13" t="s">
        <v>21</v>
      </c>
      <c r="I6" s="13" t="s">
        <v>22</v>
      </c>
      <c r="K6" s="13" t="s">
        <v>25</v>
      </c>
      <c r="L6" s="13" t="s">
        <v>26</v>
      </c>
      <c r="N6" s="13" t="s">
        <v>27</v>
      </c>
      <c r="O6" s="13" t="s">
        <v>28</v>
      </c>
      <c r="P6" s="13" t="s">
        <v>29</v>
      </c>
      <c r="Q6" s="13" t="s">
        <v>30</v>
      </c>
      <c r="R6" s="13" t="s">
        <v>31</v>
      </c>
      <c r="S6" s="13" t="s">
        <v>32</v>
      </c>
      <c r="T6" s="13" t="s">
        <v>33</v>
      </c>
      <c r="U6" s="13" t="s">
        <v>34</v>
      </c>
      <c r="V6" s="13" t="s">
        <v>35</v>
      </c>
      <c r="W6" s="13" t="s">
        <v>36</v>
      </c>
      <c r="X6" s="13" t="s">
        <v>37</v>
      </c>
      <c r="Y6" s="13" t="s">
        <v>38</v>
      </c>
      <c r="AA6" s="13" t="s">
        <v>39</v>
      </c>
      <c r="AB6" s="13" t="s">
        <v>40</v>
      </c>
      <c r="AC6" s="13" t="s">
        <v>41</v>
      </c>
      <c r="AD6" s="13" t="s">
        <v>42</v>
      </c>
      <c r="AF6" s="13" t="s">
        <v>43</v>
      </c>
      <c r="AG6" s="13" t="s">
        <v>44</v>
      </c>
      <c r="AH6" s="13" t="s">
        <v>45</v>
      </c>
      <c r="AI6" s="13" t="s">
        <v>46</v>
      </c>
      <c r="AJ6" s="13" t="s">
        <v>47</v>
      </c>
      <c r="AK6" s="13" t="s">
        <v>48</v>
      </c>
      <c r="AL6" s="13" t="s">
        <v>49</v>
      </c>
      <c r="AM6" s="13" t="s">
        <v>50</v>
      </c>
      <c r="AN6" s="13" t="s">
        <v>51</v>
      </c>
      <c r="AO6" s="13" t="s">
        <v>52</v>
      </c>
      <c r="AP6" s="13" t="s">
        <v>53</v>
      </c>
      <c r="AQ6" s="13" t="s">
        <v>54</v>
      </c>
      <c r="AR6" s="13" t="s">
        <v>55</v>
      </c>
      <c r="AS6" s="13" t="s">
        <v>56</v>
      </c>
      <c r="AT6" s="13" t="s">
        <v>57</v>
      </c>
      <c r="AU6" s="13" t="s">
        <v>58</v>
      </c>
      <c r="AV6" s="13" t="s">
        <v>59</v>
      </c>
      <c r="AW6" s="13" t="s">
        <v>60</v>
      </c>
      <c r="AX6" s="13" t="s">
        <v>61</v>
      </c>
    </row>
    <row r="7" ht="30" customHeight="1">
      <c r="B7" s="11" t="s">
        <v>23</v>
      </c>
      <c r="C7" s="11" t="n">
        <v>48</v>
      </c>
      <c r="D7" s="11" t="n">
        <v>16</v>
      </c>
      <c r="E7" s="11" t="n">
        <v>12</v>
      </c>
      <c r="F7" s="11" t="n">
        <v>10</v>
      </c>
      <c r="G7" s="11" t="n">
        <v>4</v>
      </c>
      <c r="H7" s="11" t="n">
        <v>4</v>
      </c>
      <c r="I7" s="11" t="n">
        <v>2</v>
      </c>
      <c r="J7" s="11"/>
      <c r="K7" s="11" t="n">
        <v>28</v>
      </c>
      <c r="L7" s="11" t="n">
        <v>20</v>
      </c>
      <c r="M7" s="11"/>
      <c r="N7" s="11" t="n">
        <v>8</v>
      </c>
      <c r="O7" s="11" t="n">
        <v>8</v>
      </c>
      <c r="P7" s="11" t="n">
        <v>7</v>
      </c>
      <c r="Q7" s="11" t="n">
        <v>4</v>
      </c>
      <c r="R7" s="11" t="n">
        <v>5</v>
      </c>
      <c r="S7" s="11" t="n">
        <v>4</v>
      </c>
      <c r="T7" s="11" t="n">
        <v>6</v>
      </c>
      <c r="U7" s="11" t="n">
        <v>2</v>
      </c>
      <c r="V7" s="11" t="n">
        <v>2</v>
      </c>
      <c r="W7" s="11" t="n">
        <v>1</v>
      </c>
      <c r="X7" s="11" t="n">
        <v>0</v>
      </c>
      <c r="Y7" s="11" t="n">
        <v>1</v>
      </c>
      <c r="Z7" s="11"/>
      <c r="AA7" s="11" t="n">
        <v>10</v>
      </c>
      <c r="AB7" s="11" t="n">
        <v>8</v>
      </c>
      <c r="AC7" s="11" t="n">
        <v>14</v>
      </c>
      <c r="AD7" s="11" t="n">
        <v>16</v>
      </c>
      <c r="AE7" s="11"/>
      <c r="AF7" s="11" t="n">
        <v>8</v>
      </c>
      <c r="AG7" s="11" t="n">
        <v>3</v>
      </c>
      <c r="AH7" s="11" t="n">
        <v>2</v>
      </c>
      <c r="AI7" s="11" t="n">
        <v>4</v>
      </c>
      <c r="AJ7" s="11" t="n">
        <v>3</v>
      </c>
      <c r="AK7" s="11" t="n">
        <v>3</v>
      </c>
      <c r="AL7" s="11" t="n">
        <v>9</v>
      </c>
      <c r="AM7" s="11" t="n">
        <v>0</v>
      </c>
      <c r="AN7" s="11" t="n">
        <v>5</v>
      </c>
      <c r="AO7" s="11" t="n">
        <v>5</v>
      </c>
      <c r="AP7" s="11" t="n">
        <v>1</v>
      </c>
      <c r="AQ7" s="11" t="n">
        <v>3</v>
      </c>
      <c r="AR7" s="11" t="n">
        <v>0</v>
      </c>
      <c r="AS7" s="11" t="n">
        <v>1</v>
      </c>
      <c r="AT7" s="11" t="n">
        <v>0</v>
      </c>
      <c r="AU7" s="11" t="n">
        <v>0</v>
      </c>
      <c r="AV7" s="11" t="n">
        <v>0</v>
      </c>
      <c r="AW7" s="11" t="n">
        <v>0</v>
      </c>
      <c r="AX7" s="11" t="n">
        <v>1</v>
      </c>
    </row>
    <row r="8" ht="30" customHeight="1">
      <c r="B8" s="12" t="s">
        <v>24</v>
      </c>
      <c r="C8" s="12" t="n">
        <v>48</v>
      </c>
      <c r="D8" s="12" t="n">
        <v>16</v>
      </c>
      <c r="E8" s="12" t="n">
        <v>12</v>
      </c>
      <c r="F8" s="12" t="n">
        <v>10</v>
      </c>
      <c r="G8" s="12" t="n">
        <v>4</v>
      </c>
      <c r="H8" s="12" t="n">
        <v>4</v>
      </c>
      <c r="I8" s="12" t="n">
        <v>2</v>
      </c>
      <c r="J8" s="12"/>
      <c r="K8" s="12" t="n">
        <v>28</v>
      </c>
      <c r="L8" s="12" t="n">
        <v>20</v>
      </c>
      <c r="M8" s="12"/>
      <c r="N8" s="12" t="n">
        <v>9</v>
      </c>
      <c r="O8" s="12" t="n">
        <v>8</v>
      </c>
      <c r="P8" s="12" t="n">
        <v>7</v>
      </c>
      <c r="Q8" s="12" t="n">
        <v>4</v>
      </c>
      <c r="R8" s="12" t="n">
        <v>5</v>
      </c>
      <c r="S8" s="12" t="n">
        <v>4</v>
      </c>
      <c r="T8" s="12" t="n">
        <v>6</v>
      </c>
      <c r="U8" s="12" t="n">
        <v>2</v>
      </c>
      <c r="V8" s="12" t="n">
        <v>2</v>
      </c>
      <c r="W8" s="12" t="n">
        <v>1</v>
      </c>
      <c r="X8" s="12" t="n">
        <v>0</v>
      </c>
      <c r="Y8" s="12" t="n">
        <v>1</v>
      </c>
      <c r="Z8" s="12"/>
      <c r="AA8" s="12" t="n">
        <v>9</v>
      </c>
      <c r="AB8" s="12" t="n">
        <v>7</v>
      </c>
      <c r="AC8" s="12" t="n">
        <v>15</v>
      </c>
      <c r="AD8" s="12" t="n">
        <v>16</v>
      </c>
      <c r="AE8" s="12"/>
      <c r="AF8" s="12" t="n">
        <v>8</v>
      </c>
      <c r="AG8" s="12" t="n">
        <v>3</v>
      </c>
      <c r="AH8" s="12" t="n">
        <v>2</v>
      </c>
      <c r="AI8" s="12" t="n">
        <v>4</v>
      </c>
      <c r="AJ8" s="12" t="n">
        <v>3</v>
      </c>
      <c r="AK8" s="12" t="n">
        <v>3</v>
      </c>
      <c r="AL8" s="12" t="n">
        <v>9</v>
      </c>
      <c r="AM8" s="12" t="n">
        <v>0</v>
      </c>
      <c r="AN8" s="12" t="n">
        <v>5</v>
      </c>
      <c r="AO8" s="12" t="n">
        <v>5</v>
      </c>
      <c r="AP8" s="12" t="n">
        <v>1</v>
      </c>
      <c r="AQ8" s="12" t="n">
        <v>3</v>
      </c>
      <c r="AR8" s="12" t="n">
        <v>0</v>
      </c>
      <c r="AS8" s="12" t="n">
        <v>1</v>
      </c>
      <c r="AT8" s="12" t="n">
        <v>0</v>
      </c>
      <c r="AU8" s="12" t="n">
        <v>0</v>
      </c>
      <c r="AV8" s="12" t="n">
        <v>0</v>
      </c>
      <c r="AW8" s="12" t="n">
        <v>0</v>
      </c>
      <c r="AX8" s="12" t="n">
        <v>1</v>
      </c>
    </row>
    <row r="9">
      <c r="B9" s="20" t="s">
        <v>303</v>
      </c>
      <c r="C9" s="19" t="n">
        <v>0</v>
      </c>
      <c r="D9" s="19" t="n">
        <v>0</v>
      </c>
      <c r="E9" s="19" t="n">
        <v>0</v>
      </c>
      <c r="F9" s="19" t="n">
        <v>0</v>
      </c>
      <c r="G9" s="19" t="n">
        <v>0</v>
      </c>
      <c r="H9" s="19" t="n">
        <v>0</v>
      </c>
      <c r="I9" s="19" t="n">
        <v>0</v>
      </c>
      <c r="J9" s="19"/>
      <c r="K9" s="19" t="n">
        <v>0</v>
      </c>
      <c r="L9" s="19" t="n">
        <v>0</v>
      </c>
      <c r="M9" s="19"/>
      <c r="N9" s="19" t="n">
        <v>0</v>
      </c>
      <c r="O9" s="19" t="n">
        <v>0</v>
      </c>
      <c r="P9" s="19" t="n">
        <v>0</v>
      </c>
      <c r="Q9" s="19" t="n">
        <v>0</v>
      </c>
      <c r="R9" s="19" t="n">
        <v>0</v>
      </c>
      <c r="S9" s="19" t="n">
        <v>0</v>
      </c>
      <c r="T9" s="19" t="n">
        <v>0</v>
      </c>
      <c r="U9" s="19" t="n">
        <v>0</v>
      </c>
      <c r="V9" s="19" t="n">
        <v>0</v>
      </c>
      <c r="W9" s="19" t="n">
        <v>0</v>
      </c>
      <c r="X9" s="19" t="n">
        <v>0</v>
      </c>
      <c r="Y9" s="19" t="n">
        <v>0</v>
      </c>
      <c r="Z9" s="19"/>
      <c r="AA9" s="19" t="n">
        <v>0</v>
      </c>
      <c r="AB9" s="19" t="n">
        <v>0</v>
      </c>
      <c r="AC9" s="19" t="n">
        <v>0</v>
      </c>
      <c r="AD9" s="19" t="n">
        <v>0</v>
      </c>
      <c r="AE9" s="19"/>
      <c r="AF9" s="19" t="n">
        <v>0</v>
      </c>
      <c r="AG9" s="19" t="n">
        <v>0</v>
      </c>
      <c r="AH9" s="19" t="n">
        <v>0</v>
      </c>
      <c r="AI9" s="19" t="n">
        <v>0</v>
      </c>
      <c r="AJ9" s="19" t="n">
        <v>0</v>
      </c>
      <c r="AK9" s="19" t="n">
        <v>0</v>
      </c>
      <c r="AL9" s="19" t="n">
        <v>0</v>
      </c>
      <c r="AM9" s="19" t="n">
        <v>0</v>
      </c>
      <c r="AN9" s="19" t="n">
        <v>0</v>
      </c>
      <c r="AO9" s="19" t="n">
        <v>0</v>
      </c>
      <c r="AP9" s="19" t="n">
        <v>0</v>
      </c>
      <c r="AQ9" s="19" t="n">
        <v>0</v>
      </c>
      <c r="AR9" s="19" t="n">
        <v>0</v>
      </c>
      <c r="AS9" s="19" t="n">
        <v>0</v>
      </c>
      <c r="AT9" s="19" t="n">
        <v>0</v>
      </c>
      <c r="AU9" s="19" t="n">
        <v>0</v>
      </c>
      <c r="AV9" s="19" t="n">
        <v>0</v>
      </c>
      <c r="AW9" s="19" t="n">
        <v>0</v>
      </c>
      <c r="AX9" s="19" t="n">
        <v>0</v>
      </c>
    </row>
    <row r="10">
      <c r="B10" s="20" t="s">
        <v>77</v>
      </c>
      <c r="C10" s="21" t="n">
        <v>0</v>
      </c>
      <c r="D10" s="21" t="n">
        <v>0</v>
      </c>
      <c r="E10" s="21" t="n">
        <v>0</v>
      </c>
      <c r="F10" s="21" t="n">
        <v>0</v>
      </c>
      <c r="G10" s="21" t="n">
        <v>0</v>
      </c>
      <c r="H10" s="21" t="n">
        <v>0</v>
      </c>
      <c r="I10" s="21" t="n">
        <v>0</v>
      </c>
      <c r="J10" s="21"/>
      <c r="K10" s="21" t="n">
        <v>0</v>
      </c>
      <c r="L10" s="21" t="n">
        <v>0</v>
      </c>
      <c r="M10" s="21"/>
      <c r="N10" s="21" t="n">
        <v>0</v>
      </c>
      <c r="O10" s="21" t="n">
        <v>0</v>
      </c>
      <c r="P10" s="21" t="n">
        <v>0</v>
      </c>
      <c r="Q10" s="21" t="n">
        <v>0</v>
      </c>
      <c r="R10" s="21" t="n">
        <v>0</v>
      </c>
      <c r="S10" s="21" t="n">
        <v>0</v>
      </c>
      <c r="T10" s="21" t="n">
        <v>0</v>
      </c>
      <c r="U10" s="21" t="n">
        <v>0</v>
      </c>
      <c r="V10" s="21" t="n">
        <v>0</v>
      </c>
      <c r="W10" s="21" t="n">
        <v>0</v>
      </c>
      <c r="X10" s="21" t="n">
        <v>0</v>
      </c>
      <c r="Y10" s="21" t="n">
        <v>0</v>
      </c>
      <c r="Z10" s="21"/>
      <c r="AA10" s="21" t="n">
        <v>0</v>
      </c>
      <c r="AB10" s="21" t="n">
        <v>0</v>
      </c>
      <c r="AC10" s="21" t="n">
        <v>0</v>
      </c>
      <c r="AD10" s="21" t="n">
        <v>0</v>
      </c>
      <c r="AE10" s="21"/>
      <c r="AF10" s="21" t="n">
        <v>0</v>
      </c>
      <c r="AG10" s="21" t="n">
        <v>0</v>
      </c>
      <c r="AH10" s="21" t="n">
        <v>0</v>
      </c>
      <c r="AI10" s="21" t="n">
        <v>0</v>
      </c>
      <c r="AJ10" s="21" t="n">
        <v>0</v>
      </c>
      <c r="AK10" s="21" t="n">
        <v>0</v>
      </c>
      <c r="AL10" s="21" t="n">
        <v>0</v>
      </c>
      <c r="AM10" s="21" t="n">
        <v>0</v>
      </c>
      <c r="AN10" s="21" t="n">
        <v>0</v>
      </c>
      <c r="AO10" s="21" t="n">
        <v>0</v>
      </c>
      <c r="AP10" s="21" t="n">
        <v>0</v>
      </c>
      <c r="AQ10" s="21" t="n">
        <v>0</v>
      </c>
      <c r="AR10" s="21" t="n">
        <v>0</v>
      </c>
      <c r="AS10" s="21" t="n">
        <v>0</v>
      </c>
      <c r="AT10" s="21" t="n">
        <v>0</v>
      </c>
      <c r="AU10" s="21" t="n">
        <v>0</v>
      </c>
      <c r="AV10" s="21" t="n">
        <v>0</v>
      </c>
      <c r="AW10" s="21" t="n">
        <v>0</v>
      </c>
      <c r="AX10" s="21" t="n">
        <v>0</v>
      </c>
    </row>
    <row r="11">
      <c r="B11" s="18" t="s">
        <v>305</v>
      </c>
    </row>
    <row r="12">
      <c r="B12" t="s">
        <v>80</v>
      </c>
    </row>
    <row r="13">
      <c r="B13" t="s">
        <v>81</v>
      </c>
    </row>
    <row r="15">
      <c r="B15" s="9" t="str">
        <f>=HYPERLINK("#'Contents'!A1", "Return to Contents")</f>
      </c>
    </row>
  </sheetData>
  <mergeCells count="6">
    <mergeCell ref="D5:I5"/>
    <mergeCell ref="K5:L5"/>
    <mergeCell ref="N5:Y5"/>
    <mergeCell ref="AA5:AD5"/>
    <mergeCell ref="AF5:AX5"/>
    <mergeCell ref="D2:AU2"/>
  </mergeCells>
  <pageMargins left="0.7" right="0.7" top="0.75" bottom="0.75" header="0.3" footer="0.3"/>
  <pageSetup paperSize="9" orientation="portrait" horizontalDpi="300" verticalDpi="300" r:id="rId2"/>
  <drawing r:id="rId1"/>
</worksheet>
</file>

<file path=xl/worksheets/sheet7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10.71" hidden="0" customWidth="1"/>
    <col min="8" max="8" width="10.71" hidden="0" customWidth="1"/>
    <col min="9" max="9" width="10.71" hidden="0" customWidth="1"/>
    <col min="10" max="10" width="2.2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10.71" hidden="0" customWidth="1"/>
    <col min="19" max="19" width="10.71" hidden="0" customWidth="1"/>
    <col min="20" max="20" width="10.71" hidden="0" customWidth="1"/>
    <col min="21" max="21" width="10.71" hidden="0" customWidth="1"/>
    <col min="22" max="22" width="10.71" hidden="0" customWidth="1"/>
    <col min="23" max="23" width="10.71" hidden="0" customWidth="1"/>
    <col min="24" max="24" width="10.71" hidden="0" customWidth="1"/>
    <col min="25" max="25" width="10.71" hidden="0" customWidth="1"/>
    <col min="26" max="26" width="2.2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10.71" hidden="0" customWidth="1"/>
    <col min="34" max="34" width="10.71" hidden="0" customWidth="1"/>
    <col min="35" max="35" width="10.7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10.71" hidden="0" customWidth="1"/>
    <col min="44" max="44" width="10.71" hidden="0" customWidth="1"/>
    <col min="45" max="45" width="10.71" hidden="0" customWidth="1"/>
    <col min="46" max="46" width="10.71" hidden="0" customWidth="1"/>
    <col min="47" max="47" width="10.71" hidden="0" customWidth="1"/>
    <col min="48" max="48" width="10.71" hidden="0" customWidth="1"/>
    <col min="49" max="49" width="10.71" hidden="0" customWidth="1"/>
    <col min="50" max="50" width="10.71" hidden="0" customWidth="1"/>
    <col min="51" max="51" width="2.21" hidden="0" customWidth="1"/>
  </cols>
  <sheetData>
    <row r="2" ht="40" customHeight="1">
      <c r="D2" s="16" t="s">
        <v>313</v>
      </c>
    </row>
    <row r="5" ht="30" customHeight="1">
      <c r="B5" s="17"/>
      <c r="C5" s="17"/>
      <c r="D5" s="17" t="s">
        <v>62</v>
      </c>
      <c r="E5" s="17"/>
      <c r="F5" s="17"/>
      <c r="G5" s="17"/>
      <c r="H5" s="17"/>
      <c r="I5" s="17"/>
      <c r="J5" s="17"/>
      <c r="K5" s="17" t="s">
        <v>63</v>
      </c>
      <c r="L5" s="17"/>
      <c r="M5" s="17"/>
      <c r="N5" s="17" t="s">
        <v>64</v>
      </c>
      <c r="O5" s="17"/>
      <c r="P5" s="17"/>
      <c r="Q5" s="17"/>
      <c r="R5" s="17"/>
      <c r="S5" s="17"/>
      <c r="T5" s="17"/>
      <c r="U5" s="17"/>
      <c r="V5" s="17"/>
      <c r="W5" s="17"/>
      <c r="X5" s="17"/>
      <c r="Y5" s="17"/>
      <c r="Z5" s="17"/>
      <c r="AA5" s="17" t="s">
        <v>65</v>
      </c>
      <c r="AB5" s="17"/>
      <c r="AC5" s="17"/>
      <c r="AD5" s="17"/>
      <c r="AE5" s="17"/>
      <c r="AF5" s="17" t="s">
        <v>66</v>
      </c>
      <c r="AG5" s="17"/>
      <c r="AH5" s="17"/>
      <c r="AI5" s="17"/>
      <c r="AJ5" s="17"/>
      <c r="AK5" s="17"/>
      <c r="AL5" s="17"/>
      <c r="AM5" s="17"/>
      <c r="AN5" s="17"/>
      <c r="AO5" s="17"/>
      <c r="AP5" s="17"/>
      <c r="AQ5" s="17"/>
      <c r="AR5" s="17"/>
      <c r="AS5" s="17"/>
      <c r="AT5" s="17"/>
      <c r="AU5" s="17"/>
      <c r="AV5" s="17"/>
      <c r="AW5" s="17"/>
      <c r="AX5" s="17"/>
    </row>
    <row r="6">
      <c r="B6" t="s">
        <v>15</v>
      </c>
      <c r="C6" s="10" t="s">
        <v>16</v>
      </c>
      <c r="D6" s="13" t="s">
        <v>17</v>
      </c>
      <c r="E6" s="13" t="s">
        <v>18</v>
      </c>
      <c r="F6" s="13" t="s">
        <v>19</v>
      </c>
      <c r="G6" s="13" t="s">
        <v>20</v>
      </c>
      <c r="H6" s="13" t="s">
        <v>21</v>
      </c>
      <c r="I6" s="13" t="s">
        <v>22</v>
      </c>
      <c r="K6" s="13" t="s">
        <v>25</v>
      </c>
      <c r="L6" s="13" t="s">
        <v>26</v>
      </c>
      <c r="N6" s="13" t="s">
        <v>27</v>
      </c>
      <c r="O6" s="13" t="s">
        <v>28</v>
      </c>
      <c r="P6" s="13" t="s">
        <v>29</v>
      </c>
      <c r="Q6" s="13" t="s">
        <v>30</v>
      </c>
      <c r="R6" s="13" t="s">
        <v>31</v>
      </c>
      <c r="S6" s="13" t="s">
        <v>32</v>
      </c>
      <c r="T6" s="13" t="s">
        <v>33</v>
      </c>
      <c r="U6" s="13" t="s">
        <v>34</v>
      </c>
      <c r="V6" s="13" t="s">
        <v>35</v>
      </c>
      <c r="W6" s="13" t="s">
        <v>36</v>
      </c>
      <c r="X6" s="13" t="s">
        <v>37</v>
      </c>
      <c r="Y6" s="13" t="s">
        <v>38</v>
      </c>
      <c r="AA6" s="13" t="s">
        <v>39</v>
      </c>
      <c r="AB6" s="13" t="s">
        <v>40</v>
      </c>
      <c r="AC6" s="13" t="s">
        <v>41</v>
      </c>
      <c r="AD6" s="13" t="s">
        <v>42</v>
      </c>
      <c r="AF6" s="13" t="s">
        <v>43</v>
      </c>
      <c r="AG6" s="13" t="s">
        <v>44</v>
      </c>
      <c r="AH6" s="13" t="s">
        <v>45</v>
      </c>
      <c r="AI6" s="13" t="s">
        <v>46</v>
      </c>
      <c r="AJ6" s="13" t="s">
        <v>47</v>
      </c>
      <c r="AK6" s="13" t="s">
        <v>48</v>
      </c>
      <c r="AL6" s="13" t="s">
        <v>49</v>
      </c>
      <c r="AM6" s="13" t="s">
        <v>50</v>
      </c>
      <c r="AN6" s="13" t="s">
        <v>51</v>
      </c>
      <c r="AO6" s="13" t="s">
        <v>52</v>
      </c>
      <c r="AP6" s="13" t="s">
        <v>53</v>
      </c>
      <c r="AQ6" s="13" t="s">
        <v>54</v>
      </c>
      <c r="AR6" s="13" t="s">
        <v>55</v>
      </c>
      <c r="AS6" s="13" t="s">
        <v>56</v>
      </c>
      <c r="AT6" s="13" t="s">
        <v>57</v>
      </c>
      <c r="AU6" s="13" t="s">
        <v>58</v>
      </c>
      <c r="AV6" s="13" t="s">
        <v>59</v>
      </c>
      <c r="AW6" s="13" t="s">
        <v>60</v>
      </c>
      <c r="AX6" s="13" t="s">
        <v>61</v>
      </c>
    </row>
    <row r="7" ht="30" customHeight="1">
      <c r="B7" s="11" t="s">
        <v>23</v>
      </c>
      <c r="C7" s="11" t="n">
        <v>111</v>
      </c>
      <c r="D7" s="11" t="n">
        <v>16</v>
      </c>
      <c r="E7" s="11" t="n">
        <v>28</v>
      </c>
      <c r="F7" s="11" t="n">
        <v>28</v>
      </c>
      <c r="G7" s="11" t="n">
        <v>17</v>
      </c>
      <c r="H7" s="11" t="n">
        <v>13</v>
      </c>
      <c r="I7" s="11" t="n">
        <v>9</v>
      </c>
      <c r="J7" s="11"/>
      <c r="K7" s="11" t="n">
        <v>47</v>
      </c>
      <c r="L7" s="11" t="n">
        <v>64</v>
      </c>
      <c r="M7" s="11"/>
      <c r="N7" s="11" t="n">
        <v>19</v>
      </c>
      <c r="O7" s="11" t="n">
        <v>9</v>
      </c>
      <c r="P7" s="11" t="n">
        <v>9</v>
      </c>
      <c r="Q7" s="11" t="n">
        <v>7</v>
      </c>
      <c r="R7" s="11" t="n">
        <v>8</v>
      </c>
      <c r="S7" s="11" t="n">
        <v>11</v>
      </c>
      <c r="T7" s="11" t="n">
        <v>12</v>
      </c>
      <c r="U7" s="11" t="n">
        <v>9</v>
      </c>
      <c r="V7" s="11" t="n">
        <v>6</v>
      </c>
      <c r="W7" s="11" t="n">
        <v>8</v>
      </c>
      <c r="X7" s="11" t="n">
        <v>7</v>
      </c>
      <c r="Y7" s="11" t="n">
        <v>6</v>
      </c>
      <c r="Z7" s="11"/>
      <c r="AA7" s="11" t="n">
        <v>25</v>
      </c>
      <c r="AB7" s="11" t="n">
        <v>31</v>
      </c>
      <c r="AC7" s="11" t="n">
        <v>27</v>
      </c>
      <c r="AD7" s="11" t="n">
        <v>28</v>
      </c>
      <c r="AE7" s="11"/>
      <c r="AF7" s="11" t="n">
        <v>12</v>
      </c>
      <c r="AG7" s="11" t="n">
        <v>30</v>
      </c>
      <c r="AH7" s="11" t="n">
        <v>8</v>
      </c>
      <c r="AI7" s="11" t="n">
        <v>6</v>
      </c>
      <c r="AJ7" s="11" t="n">
        <v>2</v>
      </c>
      <c r="AK7" s="11" t="n">
        <v>3</v>
      </c>
      <c r="AL7" s="11" t="n">
        <v>9</v>
      </c>
      <c r="AM7" s="11" t="n">
        <v>0</v>
      </c>
      <c r="AN7" s="11" t="n">
        <v>15</v>
      </c>
      <c r="AO7" s="11" t="n">
        <v>16</v>
      </c>
      <c r="AP7" s="11" t="n">
        <v>1</v>
      </c>
      <c r="AQ7" s="11" t="n">
        <v>6</v>
      </c>
      <c r="AR7" s="11" t="n">
        <v>0</v>
      </c>
      <c r="AS7" s="11" t="n">
        <v>2</v>
      </c>
      <c r="AT7" s="11" t="n">
        <v>0</v>
      </c>
      <c r="AU7" s="11" t="n">
        <v>0</v>
      </c>
      <c r="AV7" s="11" t="n">
        <v>1</v>
      </c>
      <c r="AW7" s="11" t="n">
        <v>0</v>
      </c>
      <c r="AX7" s="11" t="n">
        <v>0</v>
      </c>
    </row>
    <row r="8" ht="30" customHeight="1">
      <c r="B8" s="12" t="s">
        <v>24</v>
      </c>
      <c r="C8" s="12" t="n">
        <v>111</v>
      </c>
      <c r="D8" s="12" t="n">
        <v>16</v>
      </c>
      <c r="E8" s="12" t="n">
        <v>28</v>
      </c>
      <c r="F8" s="12" t="n">
        <v>28</v>
      </c>
      <c r="G8" s="12" t="n">
        <v>17</v>
      </c>
      <c r="H8" s="12" t="n">
        <v>13</v>
      </c>
      <c r="I8" s="12" t="n">
        <v>9</v>
      </c>
      <c r="J8" s="12"/>
      <c r="K8" s="12" t="n">
        <v>47</v>
      </c>
      <c r="L8" s="12" t="n">
        <v>65</v>
      </c>
      <c r="M8" s="12"/>
      <c r="N8" s="12" t="n">
        <v>19</v>
      </c>
      <c r="O8" s="12" t="n">
        <v>9</v>
      </c>
      <c r="P8" s="12" t="n">
        <v>9</v>
      </c>
      <c r="Q8" s="12" t="n">
        <v>7</v>
      </c>
      <c r="R8" s="12" t="n">
        <v>7</v>
      </c>
      <c r="S8" s="12" t="n">
        <v>11</v>
      </c>
      <c r="T8" s="12" t="n">
        <v>12</v>
      </c>
      <c r="U8" s="12" t="n">
        <v>8</v>
      </c>
      <c r="V8" s="12" t="n">
        <v>7</v>
      </c>
      <c r="W8" s="12" t="n">
        <v>8</v>
      </c>
      <c r="X8" s="12" t="n">
        <v>7</v>
      </c>
      <c r="Y8" s="12" t="n">
        <v>7</v>
      </c>
      <c r="Z8" s="12"/>
      <c r="AA8" s="12" t="n">
        <v>24</v>
      </c>
      <c r="AB8" s="12" t="n">
        <v>29</v>
      </c>
      <c r="AC8" s="12" t="n">
        <v>30</v>
      </c>
      <c r="AD8" s="12" t="n">
        <v>28</v>
      </c>
      <c r="AE8" s="12"/>
      <c r="AF8" s="12" t="n">
        <v>12</v>
      </c>
      <c r="AG8" s="12" t="n">
        <v>30</v>
      </c>
      <c r="AH8" s="12" t="n">
        <v>7</v>
      </c>
      <c r="AI8" s="12" t="n">
        <v>6</v>
      </c>
      <c r="AJ8" s="12" t="n">
        <v>2</v>
      </c>
      <c r="AK8" s="12" t="n">
        <v>3</v>
      </c>
      <c r="AL8" s="12" t="n">
        <v>9</v>
      </c>
      <c r="AM8" s="12" t="n">
        <v>0</v>
      </c>
      <c r="AN8" s="12" t="n">
        <v>15</v>
      </c>
      <c r="AO8" s="12" t="n">
        <v>17</v>
      </c>
      <c r="AP8" s="12" t="n">
        <v>1</v>
      </c>
      <c r="AQ8" s="12" t="n">
        <v>6</v>
      </c>
      <c r="AR8" s="12" t="n">
        <v>0</v>
      </c>
      <c r="AS8" s="12" t="n">
        <v>2</v>
      </c>
      <c r="AT8" s="12" t="n">
        <v>0</v>
      </c>
      <c r="AU8" s="12" t="n">
        <v>0</v>
      </c>
      <c r="AV8" s="12" t="n">
        <v>1</v>
      </c>
      <c r="AW8" s="12" t="n">
        <v>0</v>
      </c>
      <c r="AX8" s="12" t="n">
        <v>0</v>
      </c>
    </row>
    <row r="9">
      <c r="B9" s="20" t="s">
        <v>307</v>
      </c>
      <c r="C9" s="19" t="n">
        <v>0.153977173574078</v>
      </c>
      <c r="D9" s="19" t="n">
        <v>0.179862394772357</v>
      </c>
      <c r="E9" s="19" t="n">
        <v>0.105625154149814</v>
      </c>
      <c r="F9" s="19" t="n">
        <v>0.156542029532885</v>
      </c>
      <c r="G9" s="19" t="n">
        <v>0.290720446339077</v>
      </c>
      <c r="H9" s="19" t="n">
        <v>0</v>
      </c>
      <c r="I9" s="19" t="n">
        <v>0.212508655930284</v>
      </c>
      <c r="J9" s="19"/>
      <c r="K9" s="19" t="n">
        <v>0.082672819511053</v>
      </c>
      <c r="L9" s="19" t="n">
        <v>0.205313332248528</v>
      </c>
      <c r="M9" s="19"/>
      <c r="N9" s="19" t="n">
        <v>0.0957519033283979</v>
      </c>
      <c r="O9" s="19" t="n">
        <v>0</v>
      </c>
      <c r="P9" s="19" t="n">
        <v>0</v>
      </c>
      <c r="Q9" s="19" t="n">
        <v>0</v>
      </c>
      <c r="R9" s="19" t="n">
        <v>0.126440830339377</v>
      </c>
      <c r="S9" s="19" t="n">
        <v>0.185936809292341</v>
      </c>
      <c r="T9" s="19" t="n">
        <v>0.165740326176341</v>
      </c>
      <c r="U9" s="19" t="n">
        <v>0.443921622793682</v>
      </c>
      <c r="V9" s="19" t="n">
        <v>0</v>
      </c>
      <c r="W9" s="19" t="n">
        <v>0.11869550295075</v>
      </c>
      <c r="X9" s="19" t="n">
        <v>0.448800247251326</v>
      </c>
      <c r="Y9" s="19" t="n">
        <v>0.333715384375877</v>
      </c>
      <c r="Z9" s="19"/>
      <c r="AA9" s="19" t="n">
        <v>0.24105530599384</v>
      </c>
      <c r="AB9" s="19" t="n">
        <v>0.161297815146168</v>
      </c>
      <c r="AC9" s="19" t="n">
        <v>0.11776507660424</v>
      </c>
      <c r="AD9" s="19" t="n">
        <v>0.111783078132297</v>
      </c>
      <c r="AE9" s="19"/>
      <c r="AF9" s="19" t="n">
        <v>0.148426381510244</v>
      </c>
      <c r="AG9" s="19" t="n">
        <v>0.215489505290836</v>
      </c>
      <c r="AH9" s="19" t="n">
        <v>0.25910077524768</v>
      </c>
      <c r="AI9" s="19" t="n">
        <v>0.17072112004828</v>
      </c>
      <c r="AJ9" s="19" t="n">
        <v>0</v>
      </c>
      <c r="AK9" s="19" t="n">
        <v>0</v>
      </c>
      <c r="AL9" s="19" t="n">
        <v>0.100079861594977</v>
      </c>
      <c r="AM9" s="19" t="n">
        <v>0</v>
      </c>
      <c r="AN9" s="19" t="n">
        <v>0.124002131040315</v>
      </c>
      <c r="AO9" s="19" t="n">
        <v>0.12155593984845</v>
      </c>
      <c r="AP9" s="19" t="n">
        <v>0</v>
      </c>
      <c r="AQ9" s="19" t="n">
        <v>0</v>
      </c>
      <c r="AR9" s="19" t="n">
        <v>0</v>
      </c>
      <c r="AS9" s="19" t="n">
        <v>0.519876859661267</v>
      </c>
      <c r="AT9" s="19" t="n">
        <v>0</v>
      </c>
      <c r="AU9" s="19" t="n">
        <v>0</v>
      </c>
      <c r="AV9" s="19" t="n">
        <v>0</v>
      </c>
      <c r="AW9" s="19" t="n">
        <v>0</v>
      </c>
      <c r="AX9" s="19" t="n">
        <v>0</v>
      </c>
    </row>
    <row r="10">
      <c r="B10" s="20" t="s">
        <v>308</v>
      </c>
      <c r="C10" s="19" t="n">
        <v>0.426067379791056</v>
      </c>
      <c r="D10" s="19" t="n">
        <v>0.306891213800747</v>
      </c>
      <c r="E10" s="19" t="n">
        <v>0.42075430638872</v>
      </c>
      <c r="F10" s="19" t="n">
        <v>0.529052809269593</v>
      </c>
      <c r="G10" s="19" t="n">
        <v>0.240723401283203</v>
      </c>
      <c r="H10" s="19" t="n">
        <v>0.610208413061809</v>
      </c>
      <c r="I10" s="19" t="n">
        <v>0.422308682617527</v>
      </c>
      <c r="J10" s="19"/>
      <c r="K10" s="19" t="n">
        <v>0.485410082145444</v>
      </c>
      <c r="L10" s="19" t="n">
        <v>0.383343111066276</v>
      </c>
      <c r="M10" s="19"/>
      <c r="N10" s="19" t="n">
        <v>0.416732390539788</v>
      </c>
      <c r="O10" s="19" t="n">
        <v>0.646512780690084</v>
      </c>
      <c r="P10" s="19" t="n">
        <v>0.326208170806545</v>
      </c>
      <c r="Q10" s="19" t="n">
        <v>0.412721574195636</v>
      </c>
      <c r="R10" s="19" t="n">
        <v>0.614230401251214</v>
      </c>
      <c r="S10" s="19" t="n">
        <v>0.277557410159735</v>
      </c>
      <c r="T10" s="19" t="n">
        <v>0.342684036222512</v>
      </c>
      <c r="U10" s="19" t="n">
        <v>0.445281860898033</v>
      </c>
      <c r="V10" s="19" t="n">
        <v>0.501677210870784</v>
      </c>
      <c r="W10" s="19" t="n">
        <v>0.519789281999318</v>
      </c>
      <c r="X10" s="19" t="n">
        <v>0.397833823771761</v>
      </c>
      <c r="Y10" s="19" t="n">
        <v>0.336806673792088</v>
      </c>
      <c r="Z10" s="19"/>
      <c r="AA10" s="19" t="n">
        <v>0.437404359448238</v>
      </c>
      <c r="AB10" s="19" t="n">
        <v>0.486023912757667</v>
      </c>
      <c r="AC10" s="19" t="n">
        <v>0.369805696547771</v>
      </c>
      <c r="AD10" s="19" t="n">
        <v>0.414596291666763</v>
      </c>
      <c r="AE10" s="19"/>
      <c r="AF10" s="19" t="n">
        <v>0.249686086415191</v>
      </c>
      <c r="AG10" s="19" t="n">
        <v>0.381998597782876</v>
      </c>
      <c r="AH10" s="19" t="n">
        <v>0.617860076596856</v>
      </c>
      <c r="AI10" s="19" t="n">
        <v>0.485297289216213</v>
      </c>
      <c r="AJ10" s="19" t="n">
        <v>0</v>
      </c>
      <c r="AK10" s="19" t="n">
        <v>0.35463671143872</v>
      </c>
      <c r="AL10" s="19" t="n">
        <v>0.450871240380048</v>
      </c>
      <c r="AM10" s="19" t="n">
        <v>0</v>
      </c>
      <c r="AN10" s="19" t="n">
        <v>0.618728849919268</v>
      </c>
      <c r="AO10" s="19" t="n">
        <v>0.508876164730608</v>
      </c>
      <c r="AP10" s="19" t="n">
        <v>1</v>
      </c>
      <c r="AQ10" s="19" t="n">
        <v>0.130634922204348</v>
      </c>
      <c r="AR10" s="19" t="n">
        <v>0</v>
      </c>
      <c r="AS10" s="19" t="n">
        <v>0</v>
      </c>
      <c r="AT10" s="19" t="n">
        <v>0</v>
      </c>
      <c r="AU10" s="19" t="n">
        <v>0</v>
      </c>
      <c r="AV10" s="19" t="n">
        <v>1</v>
      </c>
      <c r="AW10" s="19" t="n">
        <v>0</v>
      </c>
      <c r="AX10" s="19" t="n">
        <v>0</v>
      </c>
    </row>
    <row r="11">
      <c r="B11" s="20" t="s">
        <v>309</v>
      </c>
      <c r="C11" s="19" t="n">
        <v>0.205349698152197</v>
      </c>
      <c r="D11" s="19" t="n">
        <v>0.388944183598863</v>
      </c>
      <c r="E11" s="19" t="n">
        <v>0.219281329102957</v>
      </c>
      <c r="F11" s="19" t="n">
        <v>0.178937355330378</v>
      </c>
      <c r="G11" s="19" t="n">
        <v>0.114317073274066</v>
      </c>
      <c r="H11" s="19" t="n">
        <v>0.170716642887034</v>
      </c>
      <c r="I11" s="19" t="n">
        <v>0.132764549662458</v>
      </c>
      <c r="J11" s="19"/>
      <c r="K11" s="19" t="n">
        <v>0.201749909054645</v>
      </c>
      <c r="L11" s="19" t="n">
        <v>0.207941396046875</v>
      </c>
      <c r="M11" s="19"/>
      <c r="N11" s="19" t="n">
        <v>0.384158904873145</v>
      </c>
      <c r="O11" s="19" t="n">
        <v>0.353487219309916</v>
      </c>
      <c r="P11" s="19" t="n">
        <v>0.216811983933469</v>
      </c>
      <c r="Q11" s="19" t="n">
        <v>0.288815687890651</v>
      </c>
      <c r="R11" s="19" t="n">
        <v>0</v>
      </c>
      <c r="S11" s="19" t="n">
        <v>0.0949740512769478</v>
      </c>
      <c r="T11" s="19" t="n">
        <v>0.238873073524832</v>
      </c>
      <c r="U11" s="19" t="n">
        <v>0.110796516308285</v>
      </c>
      <c r="V11" s="19" t="n">
        <v>0.182390467871473</v>
      </c>
      <c r="W11" s="19" t="n">
        <v>0</v>
      </c>
      <c r="X11" s="19" t="n">
        <v>0.153365928976913</v>
      </c>
      <c r="Y11" s="19" t="n">
        <v>0.183493679791016</v>
      </c>
      <c r="Z11" s="19"/>
      <c r="AA11" s="19" t="n">
        <v>0.161175093818866</v>
      </c>
      <c r="AB11" s="19" t="n">
        <v>0.19357688613866</v>
      </c>
      <c r="AC11" s="19" t="n">
        <v>0.331447722508444</v>
      </c>
      <c r="AD11" s="19" t="n">
        <v>0.117136931290056</v>
      </c>
      <c r="AE11" s="19"/>
      <c r="AF11" s="19" t="n">
        <v>0.439271352806913</v>
      </c>
      <c r="AG11" s="19" t="n">
        <v>0.138380087536945</v>
      </c>
      <c r="AH11" s="19" t="n">
        <v>0</v>
      </c>
      <c r="AI11" s="19" t="n">
        <v>0</v>
      </c>
      <c r="AJ11" s="19" t="n">
        <v>0.501891220259516</v>
      </c>
      <c r="AK11" s="19" t="n">
        <v>0.64536328856128</v>
      </c>
      <c r="AL11" s="19" t="n">
        <v>0.241011053816691</v>
      </c>
      <c r="AM11" s="19" t="n">
        <v>0</v>
      </c>
      <c r="AN11" s="19" t="n">
        <v>0.201331866832802</v>
      </c>
      <c r="AO11" s="19" t="n">
        <v>0.171419870485127</v>
      </c>
      <c r="AP11" s="19" t="n">
        <v>0</v>
      </c>
      <c r="AQ11" s="19" t="n">
        <v>0.189415411201028</v>
      </c>
      <c r="AR11" s="19" t="n">
        <v>0</v>
      </c>
      <c r="AS11" s="19" t="n">
        <v>0.480123140338733</v>
      </c>
      <c r="AT11" s="19" t="n">
        <v>0</v>
      </c>
      <c r="AU11" s="19" t="n">
        <v>0</v>
      </c>
      <c r="AV11" s="19" t="n">
        <v>0</v>
      </c>
      <c r="AW11" s="19" t="n">
        <v>0</v>
      </c>
      <c r="AX11" s="19" t="n">
        <v>0</v>
      </c>
    </row>
    <row r="12">
      <c r="B12" s="20" t="s">
        <v>310</v>
      </c>
      <c r="C12" s="19" t="n">
        <v>0.142898497328999</v>
      </c>
      <c r="D12" s="19" t="n">
        <v>0.0618430315600293</v>
      </c>
      <c r="E12" s="19" t="n">
        <v>0.215774294384498</v>
      </c>
      <c r="F12" s="19" t="n">
        <v>0.0993505853900878</v>
      </c>
      <c r="G12" s="19" t="n">
        <v>0.176888563864801</v>
      </c>
      <c r="H12" s="19" t="n">
        <v>0.0712028775503714</v>
      </c>
      <c r="I12" s="19" t="n">
        <v>0.232418111789732</v>
      </c>
      <c r="J12" s="19"/>
      <c r="K12" s="19" t="n">
        <v>0.186633587329433</v>
      </c>
      <c r="L12" s="19" t="n">
        <v>0.111411058035753</v>
      </c>
      <c r="M12" s="19"/>
      <c r="N12" s="19" t="n">
        <v>0.103356801258669</v>
      </c>
      <c r="O12" s="19" t="n">
        <v>0</v>
      </c>
      <c r="P12" s="19" t="n">
        <v>0.338408482389852</v>
      </c>
      <c r="Q12" s="19" t="n">
        <v>0.298462737913713</v>
      </c>
      <c r="R12" s="19" t="n">
        <v>0.132342945631472</v>
      </c>
      <c r="S12" s="19" t="n">
        <v>0.345032720009675</v>
      </c>
      <c r="T12" s="19" t="n">
        <v>0.087160265753827</v>
      </c>
      <c r="U12" s="19" t="n">
        <v>0</v>
      </c>
      <c r="V12" s="19" t="n">
        <v>0.315932321257743</v>
      </c>
      <c r="W12" s="19" t="n">
        <v>0.111776006414909</v>
      </c>
      <c r="X12" s="19" t="n">
        <v>0</v>
      </c>
      <c r="Y12" s="19" t="n">
        <v>0</v>
      </c>
      <c r="Z12" s="19"/>
      <c r="AA12" s="19" t="n">
        <v>0.0746024820585234</v>
      </c>
      <c r="AB12" s="19" t="n">
        <v>0.0956659050473648</v>
      </c>
      <c r="AC12" s="19" t="n">
        <v>0.144973717838192</v>
      </c>
      <c r="AD12" s="19" t="n">
        <v>0.248826606158912</v>
      </c>
      <c r="AE12" s="19"/>
      <c r="AF12" s="19" t="n">
        <v>0.162616179267652</v>
      </c>
      <c r="AG12" s="19" t="n">
        <v>0.167328892749729</v>
      </c>
      <c r="AH12" s="19" t="n">
        <v>0.123039148155464</v>
      </c>
      <c r="AI12" s="19" t="n">
        <v>0.15534216533563</v>
      </c>
      <c r="AJ12" s="19" t="n">
        <v>0.498108779740484</v>
      </c>
      <c r="AK12" s="19" t="n">
        <v>0</v>
      </c>
      <c r="AL12" s="19" t="n">
        <v>0.0958478229402193</v>
      </c>
      <c r="AM12" s="19" t="n">
        <v>0</v>
      </c>
      <c r="AN12" s="19" t="n">
        <v>0.0559371522076151</v>
      </c>
      <c r="AO12" s="19" t="n">
        <v>0.198148024935815</v>
      </c>
      <c r="AP12" s="19" t="n">
        <v>0</v>
      </c>
      <c r="AQ12" s="19" t="n">
        <v>0.181327902252284</v>
      </c>
      <c r="AR12" s="19" t="n">
        <v>0</v>
      </c>
      <c r="AS12" s="19" t="n">
        <v>0</v>
      </c>
      <c r="AT12" s="19" t="n">
        <v>0</v>
      </c>
      <c r="AU12" s="19" t="n">
        <v>0</v>
      </c>
      <c r="AV12" s="19" t="n">
        <v>0</v>
      </c>
      <c r="AW12" s="19" t="n">
        <v>0</v>
      </c>
      <c r="AX12" s="19" t="n">
        <v>0</v>
      </c>
    </row>
    <row r="13">
      <c r="B13" s="20" t="s">
        <v>311</v>
      </c>
      <c r="C13" s="19" t="n">
        <v>0.017108653421252</v>
      </c>
      <c r="D13" s="19" t="n">
        <v>0.0624591762680037</v>
      </c>
      <c r="E13" s="19" t="n">
        <v>0</v>
      </c>
      <c r="F13" s="19" t="n">
        <v>0</v>
      </c>
      <c r="G13" s="19" t="n">
        <v>0</v>
      </c>
      <c r="H13" s="19" t="n">
        <v>0.0707932898266405</v>
      </c>
      <c r="I13" s="19" t="n">
        <v>0</v>
      </c>
      <c r="J13" s="19"/>
      <c r="K13" s="19" t="n">
        <v>0</v>
      </c>
      <c r="L13" s="19" t="n">
        <v>0.0294261697676346</v>
      </c>
      <c r="M13" s="19"/>
      <c r="N13" s="19" t="n">
        <v>0</v>
      </c>
      <c r="O13" s="19" t="n">
        <v>0</v>
      </c>
      <c r="P13" s="19" t="n">
        <v>0</v>
      </c>
      <c r="Q13" s="19" t="n">
        <v>0</v>
      </c>
      <c r="R13" s="19" t="n">
        <v>0.126985822777938</v>
      </c>
      <c r="S13" s="19" t="n">
        <v>0</v>
      </c>
      <c r="T13" s="19" t="n">
        <v>0</v>
      </c>
      <c r="U13" s="19" t="n">
        <v>0</v>
      </c>
      <c r="V13" s="19" t="n">
        <v>0</v>
      </c>
      <c r="W13" s="19" t="n">
        <v>0</v>
      </c>
      <c r="X13" s="19" t="n">
        <v>0</v>
      </c>
      <c r="Y13" s="19" t="n">
        <v>0.145984262041019</v>
      </c>
      <c r="Z13" s="19"/>
      <c r="AA13" s="19" t="n">
        <v>0</v>
      </c>
      <c r="AB13" s="19" t="n">
        <v>0.0303695382882884</v>
      </c>
      <c r="AC13" s="19" t="n">
        <v>0</v>
      </c>
      <c r="AD13" s="19" t="n">
        <v>0.0363931282973592</v>
      </c>
      <c r="AE13" s="19"/>
      <c r="AF13" s="19" t="n">
        <v>0</v>
      </c>
      <c r="AG13" s="19" t="n">
        <v>0.0299611032287175</v>
      </c>
      <c r="AH13" s="19" t="n">
        <v>0</v>
      </c>
      <c r="AI13" s="19" t="n">
        <v>0</v>
      </c>
      <c r="AJ13" s="19" t="n">
        <v>0</v>
      </c>
      <c r="AK13" s="19" t="n">
        <v>0</v>
      </c>
      <c r="AL13" s="19" t="n">
        <v>0.112190021268064</v>
      </c>
      <c r="AM13" s="19" t="n">
        <v>0</v>
      </c>
      <c r="AN13" s="19" t="n">
        <v>0</v>
      </c>
      <c r="AO13" s="19" t="n">
        <v>0</v>
      </c>
      <c r="AP13" s="19" t="n">
        <v>0</v>
      </c>
      <c r="AQ13" s="19" t="n">
        <v>0</v>
      </c>
      <c r="AR13" s="19" t="n">
        <v>0</v>
      </c>
      <c r="AS13" s="19" t="n">
        <v>0</v>
      </c>
      <c r="AT13" s="19" t="n">
        <v>0</v>
      </c>
      <c r="AU13" s="19" t="n">
        <v>0</v>
      </c>
      <c r="AV13" s="19" t="n">
        <v>0</v>
      </c>
      <c r="AW13" s="19" t="n">
        <v>0</v>
      </c>
      <c r="AX13" s="19" t="n">
        <v>0</v>
      </c>
    </row>
    <row r="14">
      <c r="B14" s="20" t="s">
        <v>312</v>
      </c>
      <c r="C14" s="19" t="n">
        <v>0.0366877413267779</v>
      </c>
      <c r="D14" s="19" t="n">
        <v>0</v>
      </c>
      <c r="E14" s="19" t="n">
        <v>0.0385649159740105</v>
      </c>
      <c r="F14" s="19" t="n">
        <v>0</v>
      </c>
      <c r="G14" s="19" t="n">
        <v>0.177350515238852</v>
      </c>
      <c r="H14" s="19" t="n">
        <v>0</v>
      </c>
      <c r="I14" s="19" t="n">
        <v>0</v>
      </c>
      <c r="J14" s="19"/>
      <c r="K14" s="19" t="n">
        <v>0.0435336019594249</v>
      </c>
      <c r="L14" s="19" t="n">
        <v>0.031759007418185</v>
      </c>
      <c r="M14" s="19"/>
      <c r="N14" s="19" t="n">
        <v>0</v>
      </c>
      <c r="O14" s="19" t="n">
        <v>0</v>
      </c>
      <c r="P14" s="19" t="n">
        <v>0</v>
      </c>
      <c r="Q14" s="19" t="n">
        <v>0</v>
      </c>
      <c r="R14" s="19" t="n">
        <v>0</v>
      </c>
      <c r="S14" s="19" t="n">
        <v>0.0964990092613002</v>
      </c>
      <c r="T14" s="19" t="n">
        <v>0.0825931503206764</v>
      </c>
      <c r="U14" s="19" t="n">
        <v>0</v>
      </c>
      <c r="V14" s="19" t="n">
        <v>0</v>
      </c>
      <c r="W14" s="19" t="n">
        <v>0.249739208635022</v>
      </c>
      <c r="X14" s="19" t="n">
        <v>0</v>
      </c>
      <c r="Y14" s="19" t="n">
        <v>0</v>
      </c>
      <c r="Z14" s="19"/>
      <c r="AA14" s="19" t="n">
        <v>0.0857627586805318</v>
      </c>
      <c r="AB14" s="19" t="n">
        <v>0</v>
      </c>
      <c r="AC14" s="19" t="n">
        <v>0.0360077865013535</v>
      </c>
      <c r="AD14" s="19" t="n">
        <v>0.0345125497511305</v>
      </c>
      <c r="AE14" s="19"/>
      <c r="AF14" s="19" t="n">
        <v>0</v>
      </c>
      <c r="AG14" s="19" t="n">
        <v>0</v>
      </c>
      <c r="AH14" s="19" t="n">
        <v>0</v>
      </c>
      <c r="AI14" s="19" t="n">
        <v>0.188639425399878</v>
      </c>
      <c r="AJ14" s="19" t="n">
        <v>0</v>
      </c>
      <c r="AK14" s="19" t="n">
        <v>0</v>
      </c>
      <c r="AL14" s="19" t="n">
        <v>0</v>
      </c>
      <c r="AM14" s="19" t="n">
        <v>0</v>
      </c>
      <c r="AN14" s="19" t="n">
        <v>0</v>
      </c>
      <c r="AO14" s="19" t="n">
        <v>0</v>
      </c>
      <c r="AP14" s="19" t="n">
        <v>0</v>
      </c>
      <c r="AQ14" s="19" t="n">
        <v>0.498621764342341</v>
      </c>
      <c r="AR14" s="19" t="n">
        <v>0</v>
      </c>
      <c r="AS14" s="19" t="n">
        <v>0</v>
      </c>
      <c r="AT14" s="19" t="n">
        <v>0</v>
      </c>
      <c r="AU14" s="19" t="n">
        <v>0</v>
      </c>
      <c r="AV14" s="19" t="n">
        <v>0</v>
      </c>
      <c r="AW14" s="19" t="n">
        <v>0</v>
      </c>
      <c r="AX14" s="19" t="n">
        <v>0</v>
      </c>
    </row>
    <row r="15">
      <c r="B15" s="20" t="s">
        <v>77</v>
      </c>
      <c r="C15" s="21" t="n">
        <v>0.0179108564056397</v>
      </c>
      <c r="D15" s="21" t="n">
        <v>0</v>
      </c>
      <c r="E15" s="21" t="n">
        <v>0</v>
      </c>
      <c r="F15" s="21" t="n">
        <v>0.0361172204770572</v>
      </c>
      <c r="G15" s="21" t="n">
        <v>0</v>
      </c>
      <c r="H15" s="21" t="n">
        <v>0.0770787766741452</v>
      </c>
      <c r="I15" s="21" t="n">
        <v>0</v>
      </c>
      <c r="J15" s="21"/>
      <c r="K15" s="21" t="n">
        <v>0</v>
      </c>
      <c r="L15" s="21" t="n">
        <v>0.0308059254167482</v>
      </c>
      <c r="M15" s="21"/>
      <c r="N15" s="21" t="n">
        <v>0</v>
      </c>
      <c r="O15" s="21" t="n">
        <v>0</v>
      </c>
      <c r="P15" s="21" t="n">
        <v>0.118571362870134</v>
      </c>
      <c r="Q15" s="21" t="n">
        <v>0</v>
      </c>
      <c r="R15" s="21" t="n">
        <v>0</v>
      </c>
      <c r="S15" s="21" t="n">
        <v>0</v>
      </c>
      <c r="T15" s="21" t="n">
        <v>0.0829491480018117</v>
      </c>
      <c r="U15" s="21" t="n">
        <v>0</v>
      </c>
      <c r="V15" s="21" t="n">
        <v>0</v>
      </c>
      <c r="W15" s="21" t="n">
        <v>0</v>
      </c>
      <c r="X15" s="21" t="n">
        <v>0</v>
      </c>
      <c r="Y15" s="21" t="n">
        <v>0</v>
      </c>
      <c r="Z15" s="21"/>
      <c r="AA15" s="21" t="n">
        <v>0</v>
      </c>
      <c r="AB15" s="21" t="n">
        <v>0.0330659426218527</v>
      </c>
      <c r="AC15" s="21" t="n">
        <v>0</v>
      </c>
      <c r="AD15" s="21" t="n">
        <v>0.0367514147034819</v>
      </c>
      <c r="AE15" s="21"/>
      <c r="AF15" s="21" t="n">
        <v>0</v>
      </c>
      <c r="AG15" s="21" t="n">
        <v>0.0668418134108969</v>
      </c>
      <c r="AH15" s="21" t="n">
        <v>0</v>
      </c>
      <c r="AI15" s="21" t="n">
        <v>0</v>
      </c>
      <c r="AJ15" s="21" t="n">
        <v>0</v>
      </c>
      <c r="AK15" s="21" t="n">
        <v>0</v>
      </c>
      <c r="AL15" s="21" t="n">
        <v>0</v>
      </c>
      <c r="AM15" s="21" t="n">
        <v>0</v>
      </c>
      <c r="AN15" s="21" t="n">
        <v>0</v>
      </c>
      <c r="AO15" s="21" t="n">
        <v>0</v>
      </c>
      <c r="AP15" s="21" t="n">
        <v>0</v>
      </c>
      <c r="AQ15" s="21" t="n">
        <v>0</v>
      </c>
      <c r="AR15" s="21" t="n">
        <v>0</v>
      </c>
      <c r="AS15" s="21" t="n">
        <v>0</v>
      </c>
      <c r="AT15" s="21" t="n">
        <v>0</v>
      </c>
      <c r="AU15" s="21" t="n">
        <v>0</v>
      </c>
      <c r="AV15" s="21" t="n">
        <v>0</v>
      </c>
      <c r="AW15" s="21" t="n">
        <v>0</v>
      </c>
      <c r="AX15" s="21" t="n">
        <v>0</v>
      </c>
    </row>
    <row r="16">
      <c r="B16" s="18" t="s">
        <v>314</v>
      </c>
    </row>
    <row r="17">
      <c r="B17" t="s">
        <v>80</v>
      </c>
    </row>
    <row r="18">
      <c r="B18" t="s">
        <v>81</v>
      </c>
    </row>
    <row r="20">
      <c r="B20" s="9" t="str">
        <f>=HYPERLINK("#'Contents'!A1", "Return to Contents")</f>
      </c>
    </row>
  </sheetData>
  <mergeCells count="6">
    <mergeCell ref="D5:I5"/>
    <mergeCell ref="K5:L5"/>
    <mergeCell ref="N5:Y5"/>
    <mergeCell ref="AA5:AD5"/>
    <mergeCell ref="AF5:AX5"/>
    <mergeCell ref="D2:AU2"/>
  </mergeCells>
  <pageMargins left="0.7" right="0.7" top="0.75" bottom="0.75" header="0.3" footer="0.3"/>
  <pageSetup paperSize="9" orientation="portrait" horizontalDpi="300" verticalDpi="300" r:id="rId2"/>
  <drawing r:id="rId1"/>
</worksheet>
</file>

<file path=xl/worksheets/sheet7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10.71" hidden="0" customWidth="1"/>
    <col min="8" max="8" width="10.71" hidden="0" customWidth="1"/>
    <col min="9" max="9" width="10.71" hidden="0" customWidth="1"/>
    <col min="10" max="10" width="2.2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10.71" hidden="0" customWidth="1"/>
    <col min="19" max="19" width="10.71" hidden="0" customWidth="1"/>
    <col min="20" max="20" width="10.71" hidden="0" customWidth="1"/>
    <col min="21" max="21" width="10.71" hidden="0" customWidth="1"/>
    <col min="22" max="22" width="10.71" hidden="0" customWidth="1"/>
    <col min="23" max="23" width="10.71" hidden="0" customWidth="1"/>
    <col min="24" max="24" width="10.71" hidden="0" customWidth="1"/>
    <col min="25" max="25" width="10.71" hidden="0" customWidth="1"/>
    <col min="26" max="26" width="2.2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10.71" hidden="0" customWidth="1"/>
    <col min="34" max="34" width="10.71" hidden="0" customWidth="1"/>
    <col min="35" max="35" width="10.7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10.71" hidden="0" customWidth="1"/>
    <col min="44" max="44" width="10.71" hidden="0" customWidth="1"/>
    <col min="45" max="45" width="10.71" hidden="0" customWidth="1"/>
    <col min="46" max="46" width="10.71" hidden="0" customWidth="1"/>
    <col min="47" max="47" width="10.71" hidden="0" customWidth="1"/>
    <col min="48" max="48" width="10.71" hidden="0" customWidth="1"/>
    <col min="49" max="49" width="10.71" hidden="0" customWidth="1"/>
    <col min="50" max="50" width="10.71" hidden="0" customWidth="1"/>
    <col min="51" max="51" width="2.21" hidden="0" customWidth="1"/>
  </cols>
  <sheetData>
    <row r="2" ht="40" customHeight="1">
      <c r="D2" s="16" t="s">
        <v>320</v>
      </c>
    </row>
    <row r="5" ht="30" customHeight="1">
      <c r="B5" s="17"/>
      <c r="C5" s="17"/>
      <c r="D5" s="17" t="s">
        <v>62</v>
      </c>
      <c r="E5" s="17"/>
      <c r="F5" s="17"/>
      <c r="G5" s="17"/>
      <c r="H5" s="17"/>
      <c r="I5" s="17"/>
      <c r="J5" s="17"/>
      <c r="K5" s="17" t="s">
        <v>63</v>
      </c>
      <c r="L5" s="17"/>
      <c r="M5" s="17"/>
      <c r="N5" s="17" t="s">
        <v>64</v>
      </c>
      <c r="O5" s="17"/>
      <c r="P5" s="17"/>
      <c r="Q5" s="17"/>
      <c r="R5" s="17"/>
      <c r="S5" s="17"/>
      <c r="T5" s="17"/>
      <c r="U5" s="17"/>
      <c r="V5" s="17"/>
      <c r="W5" s="17"/>
      <c r="X5" s="17"/>
      <c r="Y5" s="17"/>
      <c r="Z5" s="17"/>
      <c r="AA5" s="17" t="s">
        <v>65</v>
      </c>
      <c r="AB5" s="17"/>
      <c r="AC5" s="17"/>
      <c r="AD5" s="17"/>
      <c r="AE5" s="17"/>
      <c r="AF5" s="17" t="s">
        <v>66</v>
      </c>
      <c r="AG5" s="17"/>
      <c r="AH5" s="17"/>
      <c r="AI5" s="17"/>
      <c r="AJ5" s="17"/>
      <c r="AK5" s="17"/>
      <c r="AL5" s="17"/>
      <c r="AM5" s="17"/>
      <c r="AN5" s="17"/>
      <c r="AO5" s="17"/>
      <c r="AP5" s="17"/>
      <c r="AQ5" s="17"/>
      <c r="AR5" s="17"/>
      <c r="AS5" s="17"/>
      <c r="AT5" s="17"/>
      <c r="AU5" s="17"/>
      <c r="AV5" s="17"/>
      <c r="AW5" s="17"/>
      <c r="AX5" s="17"/>
    </row>
    <row r="6">
      <c r="B6" t="s">
        <v>15</v>
      </c>
      <c r="C6" s="10" t="s">
        <v>16</v>
      </c>
      <c r="D6" s="13" t="s">
        <v>17</v>
      </c>
      <c r="E6" s="13" t="s">
        <v>18</v>
      </c>
      <c r="F6" s="13" t="s">
        <v>19</v>
      </c>
      <c r="G6" s="13" t="s">
        <v>20</v>
      </c>
      <c r="H6" s="13" t="s">
        <v>21</v>
      </c>
      <c r="I6" s="13" t="s">
        <v>22</v>
      </c>
      <c r="K6" s="13" t="s">
        <v>25</v>
      </c>
      <c r="L6" s="13" t="s">
        <v>26</v>
      </c>
      <c r="N6" s="13" t="s">
        <v>27</v>
      </c>
      <c r="O6" s="13" t="s">
        <v>28</v>
      </c>
      <c r="P6" s="13" t="s">
        <v>29</v>
      </c>
      <c r="Q6" s="13" t="s">
        <v>30</v>
      </c>
      <c r="R6" s="13" t="s">
        <v>31</v>
      </c>
      <c r="S6" s="13" t="s">
        <v>32</v>
      </c>
      <c r="T6" s="13" t="s">
        <v>33</v>
      </c>
      <c r="U6" s="13" t="s">
        <v>34</v>
      </c>
      <c r="V6" s="13" t="s">
        <v>35</v>
      </c>
      <c r="W6" s="13" t="s">
        <v>36</v>
      </c>
      <c r="X6" s="13" t="s">
        <v>37</v>
      </c>
      <c r="Y6" s="13" t="s">
        <v>38</v>
      </c>
      <c r="AA6" s="13" t="s">
        <v>39</v>
      </c>
      <c r="AB6" s="13" t="s">
        <v>40</v>
      </c>
      <c r="AC6" s="13" t="s">
        <v>41</v>
      </c>
      <c r="AD6" s="13" t="s">
        <v>42</v>
      </c>
      <c r="AF6" s="13" t="s">
        <v>43</v>
      </c>
      <c r="AG6" s="13" t="s">
        <v>44</v>
      </c>
      <c r="AH6" s="13" t="s">
        <v>45</v>
      </c>
      <c r="AI6" s="13" t="s">
        <v>46</v>
      </c>
      <c r="AJ6" s="13" t="s">
        <v>47</v>
      </c>
      <c r="AK6" s="13" t="s">
        <v>48</v>
      </c>
      <c r="AL6" s="13" t="s">
        <v>49</v>
      </c>
      <c r="AM6" s="13" t="s">
        <v>50</v>
      </c>
      <c r="AN6" s="13" t="s">
        <v>51</v>
      </c>
      <c r="AO6" s="13" t="s">
        <v>52</v>
      </c>
      <c r="AP6" s="13" t="s">
        <v>53</v>
      </c>
      <c r="AQ6" s="13" t="s">
        <v>54</v>
      </c>
      <c r="AR6" s="13" t="s">
        <v>55</v>
      </c>
      <c r="AS6" s="13" t="s">
        <v>56</v>
      </c>
      <c r="AT6" s="13" t="s">
        <v>57</v>
      </c>
      <c r="AU6" s="13" t="s">
        <v>58</v>
      </c>
      <c r="AV6" s="13" t="s">
        <v>59</v>
      </c>
      <c r="AW6" s="13" t="s">
        <v>60</v>
      </c>
      <c r="AX6" s="13" t="s">
        <v>61</v>
      </c>
    </row>
    <row r="7" ht="30" customHeight="1">
      <c r="B7" s="11" t="s">
        <v>23</v>
      </c>
      <c r="C7" s="11" t="n">
        <v>1882</v>
      </c>
      <c r="D7" s="11" t="n">
        <v>247</v>
      </c>
      <c r="E7" s="11" t="n">
        <v>314</v>
      </c>
      <c r="F7" s="11" t="n">
        <v>311</v>
      </c>
      <c r="G7" s="11" t="n">
        <v>326</v>
      </c>
      <c r="H7" s="11" t="n">
        <v>274</v>
      </c>
      <c r="I7" s="11" t="n">
        <v>410</v>
      </c>
      <c r="J7" s="11"/>
      <c r="K7" s="11" t="n">
        <v>936</v>
      </c>
      <c r="L7" s="11" t="n">
        <v>945</v>
      </c>
      <c r="M7" s="11"/>
      <c r="N7" s="11" t="n">
        <v>256</v>
      </c>
      <c r="O7" s="11" t="n">
        <v>259</v>
      </c>
      <c r="P7" s="11" t="n">
        <v>157</v>
      </c>
      <c r="Q7" s="11" t="n">
        <v>177</v>
      </c>
      <c r="R7" s="11" t="n">
        <v>150</v>
      </c>
      <c r="S7" s="11" t="n">
        <v>172</v>
      </c>
      <c r="T7" s="11" t="n">
        <v>143</v>
      </c>
      <c r="U7" s="11" t="n">
        <v>82</v>
      </c>
      <c r="V7" s="11" t="n">
        <v>191</v>
      </c>
      <c r="W7" s="11" t="n">
        <v>160</v>
      </c>
      <c r="X7" s="11" t="n">
        <v>90</v>
      </c>
      <c r="Y7" s="11" t="n">
        <v>45</v>
      </c>
      <c r="Z7" s="11"/>
      <c r="AA7" s="11" t="n">
        <v>536</v>
      </c>
      <c r="AB7" s="11" t="n">
        <v>510</v>
      </c>
      <c r="AC7" s="11" t="n">
        <v>368</v>
      </c>
      <c r="AD7" s="11" t="n">
        <v>458</v>
      </c>
      <c r="AE7" s="11"/>
      <c r="AF7" s="11" t="n">
        <v>138</v>
      </c>
      <c r="AG7" s="11" t="n">
        <v>819</v>
      </c>
      <c r="AH7" s="11" t="n">
        <v>123</v>
      </c>
      <c r="AI7" s="11" t="n">
        <v>101</v>
      </c>
      <c r="AJ7" s="11" t="n">
        <v>50</v>
      </c>
      <c r="AK7" s="11" t="n">
        <v>56</v>
      </c>
      <c r="AL7" s="11" t="n">
        <v>123</v>
      </c>
      <c r="AM7" s="11" t="n">
        <v>2</v>
      </c>
      <c r="AN7" s="11" t="n">
        <v>132</v>
      </c>
      <c r="AO7" s="11" t="n">
        <v>143</v>
      </c>
      <c r="AP7" s="11" t="n">
        <v>35</v>
      </c>
      <c r="AQ7" s="11" t="n">
        <v>126</v>
      </c>
      <c r="AR7" s="11" t="n">
        <v>10</v>
      </c>
      <c r="AS7" s="11" t="n">
        <v>9</v>
      </c>
      <c r="AT7" s="11" t="n">
        <v>2</v>
      </c>
      <c r="AU7" s="11" t="n">
        <v>2</v>
      </c>
      <c r="AV7" s="11" t="n">
        <v>5</v>
      </c>
      <c r="AW7" s="11" t="n">
        <v>2</v>
      </c>
      <c r="AX7" s="11" t="n">
        <v>4</v>
      </c>
    </row>
    <row r="8" ht="30" customHeight="1">
      <c r="B8" s="12" t="s">
        <v>24</v>
      </c>
      <c r="C8" s="12" t="n">
        <v>1881</v>
      </c>
      <c r="D8" s="12" t="n">
        <v>249</v>
      </c>
      <c r="E8" s="12" t="n">
        <v>316</v>
      </c>
      <c r="F8" s="12" t="n">
        <v>313</v>
      </c>
      <c r="G8" s="12" t="n">
        <v>329</v>
      </c>
      <c r="H8" s="12" t="n">
        <v>268</v>
      </c>
      <c r="I8" s="12" t="n">
        <v>406</v>
      </c>
      <c r="J8" s="12"/>
      <c r="K8" s="12" t="n">
        <v>931</v>
      </c>
      <c r="L8" s="12" t="n">
        <v>950</v>
      </c>
      <c r="M8" s="12"/>
      <c r="N8" s="12" t="n">
        <v>258</v>
      </c>
      <c r="O8" s="12" t="n">
        <v>249</v>
      </c>
      <c r="P8" s="12" t="n">
        <v>152</v>
      </c>
      <c r="Q8" s="12" t="n">
        <v>174</v>
      </c>
      <c r="R8" s="12" t="n">
        <v>135</v>
      </c>
      <c r="S8" s="12" t="n">
        <v>170</v>
      </c>
      <c r="T8" s="12" t="n">
        <v>141</v>
      </c>
      <c r="U8" s="12" t="n">
        <v>77</v>
      </c>
      <c r="V8" s="12" t="n">
        <v>205</v>
      </c>
      <c r="W8" s="12" t="n">
        <v>170</v>
      </c>
      <c r="X8" s="12" t="n">
        <v>94</v>
      </c>
      <c r="Y8" s="12" t="n">
        <v>54</v>
      </c>
      <c r="Z8" s="12"/>
      <c r="AA8" s="12" t="n">
        <v>518</v>
      </c>
      <c r="AB8" s="12" t="n">
        <v>494</v>
      </c>
      <c r="AC8" s="12" t="n">
        <v>407</v>
      </c>
      <c r="AD8" s="12" t="n">
        <v>452</v>
      </c>
      <c r="AE8" s="12"/>
      <c r="AF8" s="12" t="n">
        <v>140</v>
      </c>
      <c r="AG8" s="12" t="n">
        <v>813</v>
      </c>
      <c r="AH8" s="12" t="n">
        <v>124</v>
      </c>
      <c r="AI8" s="12" t="n">
        <v>100</v>
      </c>
      <c r="AJ8" s="12" t="n">
        <v>51</v>
      </c>
      <c r="AK8" s="12" t="n">
        <v>55</v>
      </c>
      <c r="AL8" s="12" t="n">
        <v>123</v>
      </c>
      <c r="AM8" s="12" t="n">
        <v>2</v>
      </c>
      <c r="AN8" s="12" t="n">
        <v>133</v>
      </c>
      <c r="AO8" s="12" t="n">
        <v>144</v>
      </c>
      <c r="AP8" s="12" t="n">
        <v>35</v>
      </c>
      <c r="AQ8" s="12" t="n">
        <v>127</v>
      </c>
      <c r="AR8" s="12" t="n">
        <v>10</v>
      </c>
      <c r="AS8" s="12" t="n">
        <v>9</v>
      </c>
      <c r="AT8" s="12" t="n">
        <v>2</v>
      </c>
      <c r="AU8" s="12" t="n">
        <v>2</v>
      </c>
      <c r="AV8" s="12" t="n">
        <v>5</v>
      </c>
      <c r="AW8" s="12" t="n">
        <v>2</v>
      </c>
      <c r="AX8" s="12" t="n">
        <v>3</v>
      </c>
    </row>
    <row r="9">
      <c r="B9" s="20" t="s">
        <v>315</v>
      </c>
      <c r="C9" s="19" t="n">
        <v>0.02667165251808</v>
      </c>
      <c r="D9" s="19" t="n">
        <v>0.0446618007266528</v>
      </c>
      <c r="E9" s="19" t="n">
        <v>0.0357220286977135</v>
      </c>
      <c r="F9" s="19" t="n">
        <v>0.0271380613350202</v>
      </c>
      <c r="G9" s="19" t="n">
        <v>0.0461831503516263</v>
      </c>
      <c r="H9" s="19" t="n">
        <v>0.011345156648934</v>
      </c>
      <c r="I9" s="19" t="n">
        <v>0.00258924912308496</v>
      </c>
      <c r="J9" s="19"/>
      <c r="K9" s="19" t="n">
        <v>0.032916517960012</v>
      </c>
      <c r="L9" s="19" t="n">
        <v>0.0205804459575035</v>
      </c>
      <c r="M9" s="19"/>
      <c r="N9" s="19" t="n">
        <v>0.0398769060556037</v>
      </c>
      <c r="O9" s="19" t="n">
        <v>0.0106064896829807</v>
      </c>
      <c r="P9" s="19" t="n">
        <v>0.020074293898831</v>
      </c>
      <c r="Q9" s="19" t="n">
        <v>0.0119725876743817</v>
      </c>
      <c r="R9" s="19" t="n">
        <v>0.026384655671418</v>
      </c>
      <c r="S9" s="19" t="n">
        <v>0.063876834211521</v>
      </c>
      <c r="T9" s="19" t="n">
        <v>0.0274401757740436</v>
      </c>
      <c r="U9" s="19" t="n">
        <v>0.0132681500713741</v>
      </c>
      <c r="V9" s="19" t="n">
        <v>0.0269996973657765</v>
      </c>
      <c r="W9" s="19" t="n">
        <v>0.0129835954845038</v>
      </c>
      <c r="X9" s="19" t="n">
        <v>0.0409404241625732</v>
      </c>
      <c r="Y9" s="19" t="n">
        <v>0.0211346562413844</v>
      </c>
      <c r="Z9" s="19"/>
      <c r="AA9" s="19" t="n">
        <v>0.0255990471999181</v>
      </c>
      <c r="AB9" s="19" t="n">
        <v>0.0158472608092653</v>
      </c>
      <c r="AC9" s="19" t="n">
        <v>0.0348487053525753</v>
      </c>
      <c r="AD9" s="19" t="n">
        <v>0.0283580477569865</v>
      </c>
      <c r="AE9" s="19"/>
      <c r="AF9" s="19" t="n">
        <v>0.0300116064211541</v>
      </c>
      <c r="AG9" s="19" t="n">
        <v>0.0138810939824025</v>
      </c>
      <c r="AH9" s="19" t="n">
        <v>0.0314079296893496</v>
      </c>
      <c r="AI9" s="19" t="n">
        <v>0.0798305549468795</v>
      </c>
      <c r="AJ9" s="19" t="n">
        <v>0.020854147344497</v>
      </c>
      <c r="AK9" s="19" t="n">
        <v>0.0365649463569696</v>
      </c>
      <c r="AL9" s="19" t="n">
        <v>0.0834673756052139</v>
      </c>
      <c r="AM9" s="19" t="n">
        <v>0</v>
      </c>
      <c r="AN9" s="19" t="n">
        <v>0.0160732161202421</v>
      </c>
      <c r="AO9" s="19" t="n">
        <v>0.00572979603410593</v>
      </c>
      <c r="AP9" s="19" t="n">
        <v>0.0526784497675406</v>
      </c>
      <c r="AQ9" s="19" t="n">
        <v>0.0232445785902227</v>
      </c>
      <c r="AR9" s="19" t="n">
        <v>0</v>
      </c>
      <c r="AS9" s="19" t="n">
        <v>0</v>
      </c>
      <c r="AT9" s="19" t="n">
        <v>0</v>
      </c>
      <c r="AU9" s="19" t="n">
        <v>0</v>
      </c>
      <c r="AV9" s="19" t="n">
        <v>0</v>
      </c>
      <c r="AW9" s="19" t="n">
        <v>0</v>
      </c>
      <c r="AX9" s="19" t="n">
        <v>0.501537184071583</v>
      </c>
    </row>
    <row r="10">
      <c r="B10" s="20" t="s">
        <v>316</v>
      </c>
      <c r="C10" s="19" t="n">
        <v>0.0686473714072262</v>
      </c>
      <c r="D10" s="19" t="n">
        <v>0.147992454173498</v>
      </c>
      <c r="E10" s="19" t="n">
        <v>0.0998054120345761</v>
      </c>
      <c r="F10" s="19" t="n">
        <v>0.0676265095617896</v>
      </c>
      <c r="G10" s="19" t="n">
        <v>0.0669419576518113</v>
      </c>
      <c r="H10" s="19" t="n">
        <v>0.0397374076908769</v>
      </c>
      <c r="I10" s="19" t="n">
        <v>0.0170262274949228</v>
      </c>
      <c r="J10" s="19"/>
      <c r="K10" s="19" t="n">
        <v>0.082222876189549</v>
      </c>
      <c r="L10" s="19" t="n">
        <v>0.0554171372319844</v>
      </c>
      <c r="M10" s="19"/>
      <c r="N10" s="19" t="n">
        <v>0.0798988521170401</v>
      </c>
      <c r="O10" s="19" t="n">
        <v>0.0515369006514552</v>
      </c>
      <c r="P10" s="19" t="n">
        <v>0.0497694298487341</v>
      </c>
      <c r="Q10" s="19" t="n">
        <v>0.0506522997403022</v>
      </c>
      <c r="R10" s="19" t="n">
        <v>0.0959380092050169</v>
      </c>
      <c r="S10" s="19" t="n">
        <v>0.0754848616201427</v>
      </c>
      <c r="T10" s="19" t="n">
        <v>0.0715490236353702</v>
      </c>
      <c r="U10" s="19" t="n">
        <v>0.0982088561366316</v>
      </c>
      <c r="V10" s="19" t="n">
        <v>0.0740030676321815</v>
      </c>
      <c r="W10" s="19" t="n">
        <v>0.0554000966025153</v>
      </c>
      <c r="X10" s="19" t="n">
        <v>0.0803361557408705</v>
      </c>
      <c r="Y10" s="19" t="n">
        <v>0.0661661555439822</v>
      </c>
      <c r="Z10" s="19"/>
      <c r="AA10" s="19" t="n">
        <v>0.054326538747945</v>
      </c>
      <c r="AB10" s="19" t="n">
        <v>0.0627362914750339</v>
      </c>
      <c r="AC10" s="19" t="n">
        <v>0.071339579529017</v>
      </c>
      <c r="AD10" s="19" t="n">
        <v>0.0905849471603864</v>
      </c>
      <c r="AE10" s="19"/>
      <c r="AF10" s="19" t="n">
        <v>0.176953645028684</v>
      </c>
      <c r="AG10" s="19" t="n">
        <v>0.0224001060953334</v>
      </c>
      <c r="AH10" s="19" t="n">
        <v>0.0788403583805712</v>
      </c>
      <c r="AI10" s="19" t="n">
        <v>0.118622489548522</v>
      </c>
      <c r="AJ10" s="19" t="n">
        <v>0.0827077908280179</v>
      </c>
      <c r="AK10" s="19" t="n">
        <v>0.0491364079168508</v>
      </c>
      <c r="AL10" s="19" t="n">
        <v>0.104695979641517</v>
      </c>
      <c r="AM10" s="19" t="n">
        <v>0</v>
      </c>
      <c r="AN10" s="19" t="n">
        <v>0.125331843220596</v>
      </c>
      <c r="AO10" s="19" t="n">
        <v>0.103105754736808</v>
      </c>
      <c r="AP10" s="19" t="n">
        <v>0.119654913538637</v>
      </c>
      <c r="AQ10" s="19" t="n">
        <v>0.0566240442700985</v>
      </c>
      <c r="AR10" s="19" t="n">
        <v>0.100638579105013</v>
      </c>
      <c r="AS10" s="19" t="n">
        <v>0.0872734039329451</v>
      </c>
      <c r="AT10" s="19" t="n">
        <v>0</v>
      </c>
      <c r="AU10" s="19" t="n">
        <v>0</v>
      </c>
      <c r="AV10" s="19" t="n">
        <v>0</v>
      </c>
      <c r="AW10" s="19" t="n">
        <v>0</v>
      </c>
      <c r="AX10" s="19" t="n">
        <v>0</v>
      </c>
    </row>
    <row r="11">
      <c r="B11" s="20" t="s">
        <v>317</v>
      </c>
      <c r="C11" s="19" t="n">
        <v>0.435526364883165</v>
      </c>
      <c r="D11" s="19" t="n">
        <v>0.311983039290297</v>
      </c>
      <c r="E11" s="19" t="n">
        <v>0.295783493683427</v>
      </c>
      <c r="F11" s="19" t="n">
        <v>0.294192903205771</v>
      </c>
      <c r="G11" s="19" t="n">
        <v>0.373457481645056</v>
      </c>
      <c r="H11" s="19" t="n">
        <v>0.519209627307504</v>
      </c>
      <c r="I11" s="19" t="n">
        <v>0.723637843821594</v>
      </c>
      <c r="J11" s="19"/>
      <c r="K11" s="19" t="n">
        <v>0.455039401747937</v>
      </c>
      <c r="L11" s="19" t="n">
        <v>0.415811032251959</v>
      </c>
      <c r="M11" s="19"/>
      <c r="N11" s="19" t="n">
        <v>0.295474604370844</v>
      </c>
      <c r="O11" s="19" t="n">
        <v>0.543086930835843</v>
      </c>
      <c r="P11" s="19" t="n">
        <v>0.442689264900888</v>
      </c>
      <c r="Q11" s="19" t="n">
        <v>0.485910160688045</v>
      </c>
      <c r="R11" s="19" t="n">
        <v>0.392497512943657</v>
      </c>
      <c r="S11" s="19" t="n">
        <v>0.392302930361728</v>
      </c>
      <c r="T11" s="19" t="n">
        <v>0.462066404432717</v>
      </c>
      <c r="U11" s="19" t="n">
        <v>0.399243513581175</v>
      </c>
      <c r="V11" s="19" t="n">
        <v>0.443820650031209</v>
      </c>
      <c r="W11" s="19" t="n">
        <v>0.537744731979838</v>
      </c>
      <c r="X11" s="19" t="n">
        <v>0.453477712771412</v>
      </c>
      <c r="Y11" s="19" t="n">
        <v>0.267577287636757</v>
      </c>
      <c r="Z11" s="19"/>
      <c r="AA11" s="19" t="n">
        <v>0.470088111798545</v>
      </c>
      <c r="AB11" s="19" t="n">
        <v>0.481957735140985</v>
      </c>
      <c r="AC11" s="19" t="n">
        <v>0.379150672231048</v>
      </c>
      <c r="AD11" s="19" t="n">
        <v>0.392538441477441</v>
      </c>
      <c r="AE11" s="19"/>
      <c r="AF11" s="19" t="n">
        <v>0.324742491565171</v>
      </c>
      <c r="AG11" s="19" t="n">
        <v>0.59331870085677</v>
      </c>
      <c r="AH11" s="19" t="n">
        <v>0.269280728088085</v>
      </c>
      <c r="AI11" s="19" t="n">
        <v>0.22620051707104</v>
      </c>
      <c r="AJ11" s="19" t="n">
        <v>0.552685835285792</v>
      </c>
      <c r="AK11" s="19" t="n">
        <v>0.329604372347178</v>
      </c>
      <c r="AL11" s="19" t="n">
        <v>0.242204609711901</v>
      </c>
      <c r="AM11" s="19" t="n">
        <v>0.465554238906898</v>
      </c>
      <c r="AN11" s="19" t="n">
        <v>0.349519595163548</v>
      </c>
      <c r="AO11" s="19" t="n">
        <v>0.356810824251138</v>
      </c>
      <c r="AP11" s="19" t="n">
        <v>0.0549595037243116</v>
      </c>
      <c r="AQ11" s="19" t="n">
        <v>0.398016916260698</v>
      </c>
      <c r="AR11" s="19" t="n">
        <v>0.287429364439896</v>
      </c>
      <c r="AS11" s="19" t="n">
        <v>0.106653897107742</v>
      </c>
      <c r="AT11" s="19" t="n">
        <v>0.567868189336315</v>
      </c>
      <c r="AU11" s="19" t="n">
        <v>1</v>
      </c>
      <c r="AV11" s="19" t="n">
        <v>0</v>
      </c>
      <c r="AW11" s="19" t="n">
        <v>0.435857441017732</v>
      </c>
      <c r="AX11" s="19" t="n">
        <v>0</v>
      </c>
    </row>
    <row r="12">
      <c r="B12" s="20" t="s">
        <v>318</v>
      </c>
      <c r="C12" s="19" t="n">
        <v>0.286372651212676</v>
      </c>
      <c r="D12" s="19" t="n">
        <v>0.333348233693437</v>
      </c>
      <c r="E12" s="19" t="n">
        <v>0.381340894184299</v>
      </c>
      <c r="F12" s="19" t="n">
        <v>0.383885553039418</v>
      </c>
      <c r="G12" s="19" t="n">
        <v>0.303626290881642</v>
      </c>
      <c r="H12" s="19" t="n">
        <v>0.256793975797639</v>
      </c>
      <c r="I12" s="19" t="n">
        <v>0.114254433361077</v>
      </c>
      <c r="J12" s="19"/>
      <c r="K12" s="19" t="n">
        <v>0.271053872331552</v>
      </c>
      <c r="L12" s="19" t="n">
        <v>0.301685097419195</v>
      </c>
      <c r="M12" s="19"/>
      <c r="N12" s="19" t="n">
        <v>0.331025538392227</v>
      </c>
      <c r="O12" s="19" t="n">
        <v>0.263103653926085</v>
      </c>
      <c r="P12" s="19" t="n">
        <v>0.275401041804131</v>
      </c>
      <c r="Q12" s="19" t="n">
        <v>0.310044784233035</v>
      </c>
      <c r="R12" s="19" t="n">
        <v>0.301569647543405</v>
      </c>
      <c r="S12" s="19" t="n">
        <v>0.330715959129655</v>
      </c>
      <c r="T12" s="19" t="n">
        <v>0.264932871711639</v>
      </c>
      <c r="U12" s="19" t="n">
        <v>0.318251437196572</v>
      </c>
      <c r="V12" s="19" t="n">
        <v>0.265354830287315</v>
      </c>
      <c r="W12" s="19" t="n">
        <v>0.211189434186074</v>
      </c>
      <c r="X12" s="19" t="n">
        <v>0.201360702070296</v>
      </c>
      <c r="Y12" s="19" t="n">
        <v>0.432928911000948</v>
      </c>
      <c r="Z12" s="19"/>
      <c r="AA12" s="19" t="n">
        <v>0.280864088646749</v>
      </c>
      <c r="AB12" s="19" t="n">
        <v>0.261666554563374</v>
      </c>
      <c r="AC12" s="19" t="n">
        <v>0.332727707920913</v>
      </c>
      <c r="AD12" s="19" t="n">
        <v>0.282017438648636</v>
      </c>
      <c r="AE12" s="19"/>
      <c r="AF12" s="19" t="n">
        <v>0.313083516413425</v>
      </c>
      <c r="AG12" s="19" t="n">
        <v>0.205387352725794</v>
      </c>
      <c r="AH12" s="19" t="n">
        <v>0.388724297767229</v>
      </c>
      <c r="AI12" s="19" t="n">
        <v>0.351585255633402</v>
      </c>
      <c r="AJ12" s="19" t="n">
        <v>0.161911457106215</v>
      </c>
      <c r="AK12" s="19" t="n">
        <v>0.317715683525376</v>
      </c>
      <c r="AL12" s="19" t="n">
        <v>0.394248698976485</v>
      </c>
      <c r="AM12" s="19" t="n">
        <v>0.534445761093102</v>
      </c>
      <c r="AN12" s="19" t="n">
        <v>0.33476075015986</v>
      </c>
      <c r="AO12" s="19" t="n">
        <v>0.338719372498245</v>
      </c>
      <c r="AP12" s="19" t="n">
        <v>0.572457614081667</v>
      </c>
      <c r="AQ12" s="19" t="n">
        <v>0.324536104361406</v>
      </c>
      <c r="AR12" s="19" t="n">
        <v>0.48987466348994</v>
      </c>
      <c r="AS12" s="19" t="n">
        <v>0.592061775494645</v>
      </c>
      <c r="AT12" s="19" t="n">
        <v>0</v>
      </c>
      <c r="AU12" s="19" t="n">
        <v>0</v>
      </c>
      <c r="AV12" s="19" t="n">
        <v>0.584667341249889</v>
      </c>
      <c r="AW12" s="19" t="n">
        <v>0.564142558982268</v>
      </c>
      <c r="AX12" s="19" t="n">
        <v>0</v>
      </c>
    </row>
    <row r="13">
      <c r="B13" s="20" t="s">
        <v>319</v>
      </c>
      <c r="C13" s="19" t="n">
        <v>0.128762360036514</v>
      </c>
      <c r="D13" s="19" t="n">
        <v>0.113772462723297</v>
      </c>
      <c r="E13" s="19" t="n">
        <v>0.171957755003762</v>
      </c>
      <c r="F13" s="19" t="n">
        <v>0.186837025032832</v>
      </c>
      <c r="G13" s="19" t="n">
        <v>0.148775423532566</v>
      </c>
      <c r="H13" s="19" t="n">
        <v>0.105311399953522</v>
      </c>
      <c r="I13" s="19" t="n">
        <v>0.0589766125597329</v>
      </c>
      <c r="J13" s="19"/>
      <c r="K13" s="19" t="n">
        <v>0.115398527714923</v>
      </c>
      <c r="L13" s="19" t="n">
        <v>0.141993135214444</v>
      </c>
      <c r="M13" s="19"/>
      <c r="N13" s="19" t="n">
        <v>0.203015373109721</v>
      </c>
      <c r="O13" s="19" t="n">
        <v>0.072437147564389</v>
      </c>
      <c r="P13" s="19" t="n">
        <v>0.123379197627175</v>
      </c>
      <c r="Q13" s="19" t="n">
        <v>0.0915964923568768</v>
      </c>
      <c r="R13" s="19" t="n">
        <v>0.145119628779344</v>
      </c>
      <c r="S13" s="19" t="n">
        <v>0.0941443091314553</v>
      </c>
      <c r="T13" s="19" t="n">
        <v>0.127130359215079</v>
      </c>
      <c r="U13" s="19" t="n">
        <v>0.171028043014247</v>
      </c>
      <c r="V13" s="19" t="n">
        <v>0.153249101028532</v>
      </c>
      <c r="W13" s="19" t="n">
        <v>0.107541515609137</v>
      </c>
      <c r="X13" s="19" t="n">
        <v>0.108144013927577</v>
      </c>
      <c r="Y13" s="19" t="n">
        <v>0.190633311032669</v>
      </c>
      <c r="Z13" s="19"/>
      <c r="AA13" s="19" t="n">
        <v>0.131252999008835</v>
      </c>
      <c r="AB13" s="19" t="n">
        <v>0.0948131427872206</v>
      </c>
      <c r="AC13" s="19" t="n">
        <v>0.143298413008931</v>
      </c>
      <c r="AD13" s="19" t="n">
        <v>0.150586815878224</v>
      </c>
      <c r="AE13" s="19"/>
      <c r="AF13" s="19" t="n">
        <v>0.148447439084496</v>
      </c>
      <c r="AG13" s="19" t="n">
        <v>0.0934276892196886</v>
      </c>
      <c r="AH13" s="19" t="n">
        <v>0.182959268442122</v>
      </c>
      <c r="AI13" s="19" t="n">
        <v>0.223761182800157</v>
      </c>
      <c r="AJ13" s="19" t="n">
        <v>0.0606920369727169</v>
      </c>
      <c r="AK13" s="19" t="n">
        <v>0.252033724467529</v>
      </c>
      <c r="AL13" s="19" t="n">
        <v>0.153086473388719</v>
      </c>
      <c r="AM13" s="19" t="n">
        <v>0</v>
      </c>
      <c r="AN13" s="19" t="n">
        <v>0.151808870973392</v>
      </c>
      <c r="AO13" s="19" t="n">
        <v>0.154768063406976</v>
      </c>
      <c r="AP13" s="19" t="n">
        <v>0.141232494294821</v>
      </c>
      <c r="AQ13" s="19" t="n">
        <v>0.0881160267230548</v>
      </c>
      <c r="AR13" s="19" t="n">
        <v>0.122057392965152</v>
      </c>
      <c r="AS13" s="19" t="n">
        <v>0.115582220141063</v>
      </c>
      <c r="AT13" s="19" t="n">
        <v>0.432131810663685</v>
      </c>
      <c r="AU13" s="19" t="n">
        <v>0</v>
      </c>
      <c r="AV13" s="19" t="n">
        <v>0.415332658750111</v>
      </c>
      <c r="AW13" s="19" t="n">
        <v>0</v>
      </c>
      <c r="AX13" s="19" t="n">
        <v>0.22054873140016</v>
      </c>
    </row>
    <row r="14">
      <c r="B14" s="20" t="s">
        <v>242</v>
      </c>
      <c r="C14" s="21" t="n">
        <v>0.0540195999423392</v>
      </c>
      <c r="D14" s="21" t="n">
        <v>0.0482420093928179</v>
      </c>
      <c r="E14" s="21" t="n">
        <v>0.0153904163962232</v>
      </c>
      <c r="F14" s="21" t="n">
        <v>0.0403199478251693</v>
      </c>
      <c r="G14" s="21" t="n">
        <v>0.061015695937299</v>
      </c>
      <c r="H14" s="21" t="n">
        <v>0.0676024326015244</v>
      </c>
      <c r="I14" s="21" t="n">
        <v>0.0835156336395887</v>
      </c>
      <c r="J14" s="21"/>
      <c r="K14" s="21" t="n">
        <v>0.0433688040560266</v>
      </c>
      <c r="L14" s="21" t="n">
        <v>0.0645131519249145</v>
      </c>
      <c r="M14" s="21"/>
      <c r="N14" s="21" t="n">
        <v>0.0507087259545641</v>
      </c>
      <c r="O14" s="21" t="n">
        <v>0.0592288773392463</v>
      </c>
      <c r="P14" s="21" t="n">
        <v>0.0886867719202404</v>
      </c>
      <c r="Q14" s="21" t="n">
        <v>0.0498236753073589</v>
      </c>
      <c r="R14" s="21" t="n">
        <v>0.0384905458571593</v>
      </c>
      <c r="S14" s="21" t="n">
        <v>0.0434751055454975</v>
      </c>
      <c r="T14" s="21" t="n">
        <v>0.0468811652311518</v>
      </c>
      <c r="U14" s="21" t="n">
        <v>0</v>
      </c>
      <c r="V14" s="21" t="n">
        <v>0.0365726536549867</v>
      </c>
      <c r="W14" s="21" t="n">
        <v>0.0751406261379316</v>
      </c>
      <c r="X14" s="21" t="n">
        <v>0.115740991327271</v>
      </c>
      <c r="Y14" s="21" t="n">
        <v>0.0215596785442597</v>
      </c>
      <c r="Z14" s="21"/>
      <c r="AA14" s="21" t="n">
        <v>0.0378692145980069</v>
      </c>
      <c r="AB14" s="21" t="n">
        <v>0.0829790152241202</v>
      </c>
      <c r="AC14" s="21" t="n">
        <v>0.0386349219575163</v>
      </c>
      <c r="AD14" s="21" t="n">
        <v>0.0559143090783259</v>
      </c>
      <c r="AE14" s="21"/>
      <c r="AF14" s="21" t="n">
        <v>0.00676130148707023</v>
      </c>
      <c r="AG14" s="21" t="n">
        <v>0.0715850571200115</v>
      </c>
      <c r="AH14" s="21" t="n">
        <v>0.0487874176326431</v>
      </c>
      <c r="AI14" s="21" t="n">
        <v>0</v>
      </c>
      <c r="AJ14" s="21" t="n">
        <v>0.121148732462762</v>
      </c>
      <c r="AK14" s="21" t="n">
        <v>0.0149448653860969</v>
      </c>
      <c r="AL14" s="21" t="n">
        <v>0.0222968626761637</v>
      </c>
      <c r="AM14" s="21" t="n">
        <v>0</v>
      </c>
      <c r="AN14" s="21" t="n">
        <v>0.0225057243623625</v>
      </c>
      <c r="AO14" s="21" t="n">
        <v>0.0408661890727269</v>
      </c>
      <c r="AP14" s="21" t="n">
        <v>0.0590170245930226</v>
      </c>
      <c r="AQ14" s="21" t="n">
        <v>0.10946232979452</v>
      </c>
      <c r="AR14" s="21" t="n">
        <v>0</v>
      </c>
      <c r="AS14" s="21" t="n">
        <v>0.0984287033236042</v>
      </c>
      <c r="AT14" s="21" t="n">
        <v>0</v>
      </c>
      <c r="AU14" s="21" t="n">
        <v>0</v>
      </c>
      <c r="AV14" s="21" t="n">
        <v>0</v>
      </c>
      <c r="AW14" s="21" t="n">
        <v>0</v>
      </c>
      <c r="AX14" s="21" t="n">
        <v>0.277914084528257</v>
      </c>
    </row>
    <row r="15">
      <c r="B15" s="18" t="s">
        <v>277</v>
      </c>
    </row>
    <row r="16">
      <c r="B16" t="s">
        <v>80</v>
      </c>
    </row>
    <row r="17">
      <c r="B17" t="s">
        <v>81</v>
      </c>
    </row>
    <row r="19">
      <c r="B19" s="9" t="str">
        <f>=HYPERLINK("#'Contents'!A1", "Return to Contents")</f>
      </c>
    </row>
  </sheetData>
  <mergeCells count="6">
    <mergeCell ref="D5:I5"/>
    <mergeCell ref="K5:L5"/>
    <mergeCell ref="N5:Y5"/>
    <mergeCell ref="AA5:AD5"/>
    <mergeCell ref="AF5:AX5"/>
    <mergeCell ref="D2:AU2"/>
  </mergeCells>
  <pageMargins left="0.7" right="0.7" top="0.75" bottom="0.75" header="0.3" footer="0.3"/>
  <pageSetup paperSize="9" orientation="portrait" horizontalDpi="300" verticalDpi="300" r:id="rId2"/>
  <drawing r:id="rId1"/>
</worksheet>
</file>

<file path=xl/worksheets/sheet7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10.71" hidden="0" customWidth="1"/>
    <col min="8" max="8" width="10.71" hidden="0" customWidth="1"/>
    <col min="9" max="9" width="10.71" hidden="0" customWidth="1"/>
    <col min="10" max="10" width="2.2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10.71" hidden="0" customWidth="1"/>
    <col min="19" max="19" width="10.71" hidden="0" customWidth="1"/>
    <col min="20" max="20" width="10.71" hidden="0" customWidth="1"/>
    <col min="21" max="21" width="10.71" hidden="0" customWidth="1"/>
    <col min="22" max="22" width="10.71" hidden="0" customWidth="1"/>
    <col min="23" max="23" width="10.71" hidden="0" customWidth="1"/>
    <col min="24" max="24" width="10.71" hidden="0" customWidth="1"/>
    <col min="25" max="25" width="10.71" hidden="0" customWidth="1"/>
    <col min="26" max="26" width="2.2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10.71" hidden="0" customWidth="1"/>
    <col min="34" max="34" width="10.71" hidden="0" customWidth="1"/>
    <col min="35" max="35" width="10.7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10.71" hidden="0" customWidth="1"/>
    <col min="44" max="44" width="10.71" hidden="0" customWidth="1"/>
    <col min="45" max="45" width="10.71" hidden="0" customWidth="1"/>
    <col min="46" max="46" width="10.71" hidden="0" customWidth="1"/>
    <col min="47" max="47" width="10.71" hidden="0" customWidth="1"/>
    <col min="48" max="48" width="10.71" hidden="0" customWidth="1"/>
    <col min="49" max="49" width="10.71" hidden="0" customWidth="1"/>
    <col min="50" max="50" width="10.71" hidden="0" customWidth="1"/>
    <col min="51" max="51" width="2.21" hidden="0" customWidth="1"/>
  </cols>
  <sheetData>
    <row r="2" ht="40" customHeight="1">
      <c r="D2" s="16" t="s">
        <v>15</v>
      </c>
    </row>
    <row r="5" ht="30" customHeight="1">
      <c r="B5" s="17"/>
      <c r="C5" s="17"/>
      <c r="D5" s="17" t="s">
        <v>62</v>
      </c>
      <c r="E5" s="17"/>
      <c r="F5" s="17"/>
      <c r="G5" s="17"/>
      <c r="H5" s="17"/>
      <c r="I5" s="17"/>
      <c r="J5" s="17"/>
      <c r="K5" s="17" t="s">
        <v>63</v>
      </c>
      <c r="L5" s="17"/>
      <c r="M5" s="17"/>
      <c r="N5" s="17" t="s">
        <v>64</v>
      </c>
      <c r="O5" s="17"/>
      <c r="P5" s="17"/>
      <c r="Q5" s="17"/>
      <c r="R5" s="17"/>
      <c r="S5" s="17"/>
      <c r="T5" s="17"/>
      <c r="U5" s="17"/>
      <c r="V5" s="17"/>
      <c r="W5" s="17"/>
      <c r="X5" s="17"/>
      <c r="Y5" s="17"/>
      <c r="Z5" s="17"/>
      <c r="AA5" s="17" t="s">
        <v>65</v>
      </c>
      <c r="AB5" s="17"/>
      <c r="AC5" s="17"/>
      <c r="AD5" s="17"/>
      <c r="AE5" s="17"/>
      <c r="AF5" s="17" t="s">
        <v>66</v>
      </c>
      <c r="AG5" s="17"/>
      <c r="AH5" s="17"/>
      <c r="AI5" s="17"/>
      <c r="AJ5" s="17"/>
      <c r="AK5" s="17"/>
      <c r="AL5" s="17"/>
      <c r="AM5" s="17"/>
      <c r="AN5" s="17"/>
      <c r="AO5" s="17"/>
      <c r="AP5" s="17"/>
      <c r="AQ5" s="17"/>
      <c r="AR5" s="17"/>
      <c r="AS5" s="17"/>
      <c r="AT5" s="17"/>
      <c r="AU5" s="17"/>
      <c r="AV5" s="17"/>
      <c r="AW5" s="17"/>
      <c r="AX5" s="17"/>
    </row>
    <row r="6">
      <c r="B6" t="s">
        <v>15</v>
      </c>
      <c r="C6" s="10" t="s">
        <v>16</v>
      </c>
      <c r="D6" s="13" t="s">
        <v>17</v>
      </c>
      <c r="E6" s="13" t="s">
        <v>18</v>
      </c>
      <c r="F6" s="13" t="s">
        <v>19</v>
      </c>
      <c r="G6" s="13" t="s">
        <v>20</v>
      </c>
      <c r="H6" s="13" t="s">
        <v>21</v>
      </c>
      <c r="I6" s="13" t="s">
        <v>22</v>
      </c>
      <c r="K6" s="13" t="s">
        <v>25</v>
      </c>
      <c r="L6" s="13" t="s">
        <v>26</v>
      </c>
      <c r="N6" s="13" t="s">
        <v>27</v>
      </c>
      <c r="O6" s="13" t="s">
        <v>28</v>
      </c>
      <c r="P6" s="13" t="s">
        <v>29</v>
      </c>
      <c r="Q6" s="13" t="s">
        <v>30</v>
      </c>
      <c r="R6" s="13" t="s">
        <v>31</v>
      </c>
      <c r="S6" s="13" t="s">
        <v>32</v>
      </c>
      <c r="T6" s="13" t="s">
        <v>33</v>
      </c>
      <c r="U6" s="13" t="s">
        <v>34</v>
      </c>
      <c r="V6" s="13" t="s">
        <v>35</v>
      </c>
      <c r="W6" s="13" t="s">
        <v>36</v>
      </c>
      <c r="X6" s="13" t="s">
        <v>37</v>
      </c>
      <c r="Y6" s="13" t="s">
        <v>38</v>
      </c>
      <c r="AA6" s="13" t="s">
        <v>39</v>
      </c>
      <c r="AB6" s="13" t="s">
        <v>40</v>
      </c>
      <c r="AC6" s="13" t="s">
        <v>41</v>
      </c>
      <c r="AD6" s="13" t="s">
        <v>42</v>
      </c>
      <c r="AF6" s="13" t="s">
        <v>43</v>
      </c>
      <c r="AG6" s="13" t="s">
        <v>44</v>
      </c>
      <c r="AH6" s="13" t="s">
        <v>45</v>
      </c>
      <c r="AI6" s="13" t="s">
        <v>46</v>
      </c>
      <c r="AJ6" s="13" t="s">
        <v>47</v>
      </c>
      <c r="AK6" s="13" t="s">
        <v>48</v>
      </c>
      <c r="AL6" s="13" t="s">
        <v>49</v>
      </c>
      <c r="AM6" s="13" t="s">
        <v>50</v>
      </c>
      <c r="AN6" s="13" t="s">
        <v>51</v>
      </c>
      <c r="AO6" s="13" t="s">
        <v>52</v>
      </c>
      <c r="AP6" s="13" t="s">
        <v>53</v>
      </c>
      <c r="AQ6" s="13" t="s">
        <v>54</v>
      </c>
      <c r="AR6" s="13" t="s">
        <v>55</v>
      </c>
      <c r="AS6" s="13" t="s">
        <v>56</v>
      </c>
      <c r="AT6" s="13" t="s">
        <v>57</v>
      </c>
      <c r="AU6" s="13" t="s">
        <v>58</v>
      </c>
      <c r="AV6" s="13" t="s">
        <v>59</v>
      </c>
      <c r="AW6" s="13" t="s">
        <v>60</v>
      </c>
      <c r="AX6" s="13" t="s">
        <v>61</v>
      </c>
    </row>
    <row r="7" ht="30" customHeight="1">
      <c r="B7" s="11" t="s">
        <v>23</v>
      </c>
      <c r="C7" s="11" t="n">
        <v>755</v>
      </c>
      <c r="D7" s="11" t="n">
        <v>123</v>
      </c>
      <c r="E7" s="11" t="n">
        <v>195</v>
      </c>
      <c r="F7" s="11" t="n">
        <v>171</v>
      </c>
      <c r="G7" s="11" t="n">
        <v>135</v>
      </c>
      <c r="H7" s="11" t="n">
        <v>76</v>
      </c>
      <c r="I7" s="11" t="n">
        <v>55</v>
      </c>
      <c r="J7" s="11"/>
      <c r="K7" s="11" t="n">
        <v>360</v>
      </c>
      <c r="L7" s="11" t="n">
        <v>394</v>
      </c>
      <c r="M7" s="11"/>
      <c r="N7" s="11" t="n">
        <v>124</v>
      </c>
      <c r="O7" s="11" t="n">
        <v>70</v>
      </c>
      <c r="P7" s="11" t="n">
        <v>63</v>
      </c>
      <c r="Q7" s="11" t="n">
        <v>65</v>
      </c>
      <c r="R7" s="11" t="n">
        <v>64</v>
      </c>
      <c r="S7" s="11" t="n">
        <v>85</v>
      </c>
      <c r="T7" s="11" t="n">
        <v>59</v>
      </c>
      <c r="U7" s="11" t="n">
        <v>35</v>
      </c>
      <c r="V7" s="11" t="n">
        <v>82</v>
      </c>
      <c r="W7" s="11" t="n">
        <v>54</v>
      </c>
      <c r="X7" s="11" t="n">
        <v>32</v>
      </c>
      <c r="Y7" s="11" t="n">
        <v>22</v>
      </c>
      <c r="Z7" s="11"/>
      <c r="AA7" s="11" t="n">
        <v>208</v>
      </c>
      <c r="AB7" s="11" t="n">
        <v>182</v>
      </c>
      <c r="AC7" s="11" t="n">
        <v>170</v>
      </c>
      <c r="AD7" s="11" t="n">
        <v>192</v>
      </c>
      <c r="AE7" s="11"/>
      <c r="AF7" s="11" t="n">
        <v>76</v>
      </c>
      <c r="AG7" s="11" t="n">
        <v>194</v>
      </c>
      <c r="AH7" s="11" t="n">
        <v>53</v>
      </c>
      <c r="AI7" s="11" t="n">
        <v>59</v>
      </c>
      <c r="AJ7" s="11" t="n">
        <v>22</v>
      </c>
      <c r="AK7" s="11" t="n">
        <v>35</v>
      </c>
      <c r="AL7" s="11" t="n">
        <v>70</v>
      </c>
      <c r="AM7" s="11" t="n">
        <v>1</v>
      </c>
      <c r="AN7" s="11" t="n">
        <v>69</v>
      </c>
      <c r="AO7" s="11" t="n">
        <v>81</v>
      </c>
      <c r="AP7" s="11" t="n">
        <v>21</v>
      </c>
      <c r="AQ7" s="11" t="n">
        <v>51</v>
      </c>
      <c r="AR7" s="11" t="n">
        <v>5</v>
      </c>
      <c r="AS7" s="11" t="n">
        <v>8</v>
      </c>
      <c r="AT7" s="11" t="n">
        <v>1</v>
      </c>
      <c r="AU7" s="11" t="n">
        <v>1</v>
      </c>
      <c r="AV7" s="11" t="n">
        <v>5</v>
      </c>
      <c r="AW7" s="11" t="n">
        <v>1</v>
      </c>
      <c r="AX7" s="11" t="n">
        <v>2</v>
      </c>
    </row>
    <row r="8" ht="30" customHeight="1">
      <c r="B8" s="12" t="s">
        <v>24</v>
      </c>
      <c r="C8" s="12" t="n">
        <v>757</v>
      </c>
      <c r="D8" s="12" t="n">
        <v>124</v>
      </c>
      <c r="E8" s="12" t="n">
        <v>196</v>
      </c>
      <c r="F8" s="12" t="n">
        <v>172</v>
      </c>
      <c r="G8" s="12" t="n">
        <v>136</v>
      </c>
      <c r="H8" s="12" t="n">
        <v>75</v>
      </c>
      <c r="I8" s="12" t="n">
        <v>54</v>
      </c>
      <c r="J8" s="12"/>
      <c r="K8" s="12" t="n">
        <v>360</v>
      </c>
      <c r="L8" s="12" t="n">
        <v>397</v>
      </c>
      <c r="M8" s="12"/>
      <c r="N8" s="12" t="n">
        <v>125</v>
      </c>
      <c r="O8" s="12" t="n">
        <v>67</v>
      </c>
      <c r="P8" s="12" t="n">
        <v>62</v>
      </c>
      <c r="Q8" s="12" t="n">
        <v>64</v>
      </c>
      <c r="R8" s="12" t="n">
        <v>58</v>
      </c>
      <c r="S8" s="12" t="n">
        <v>85</v>
      </c>
      <c r="T8" s="12" t="n">
        <v>58</v>
      </c>
      <c r="U8" s="12" t="n">
        <v>33</v>
      </c>
      <c r="V8" s="12" t="n">
        <v>88</v>
      </c>
      <c r="W8" s="12" t="n">
        <v>57</v>
      </c>
      <c r="X8" s="12" t="n">
        <v>33</v>
      </c>
      <c r="Y8" s="12" t="n">
        <v>26</v>
      </c>
      <c r="Z8" s="12"/>
      <c r="AA8" s="12" t="n">
        <v>198</v>
      </c>
      <c r="AB8" s="12" t="n">
        <v>178</v>
      </c>
      <c r="AC8" s="12" t="n">
        <v>188</v>
      </c>
      <c r="AD8" s="12" t="n">
        <v>191</v>
      </c>
      <c r="AE8" s="12"/>
      <c r="AF8" s="12" t="n">
        <v>77</v>
      </c>
      <c r="AG8" s="12" t="n">
        <v>195</v>
      </c>
      <c r="AH8" s="12" t="n">
        <v>53</v>
      </c>
      <c r="AI8" s="12" t="n">
        <v>58</v>
      </c>
      <c r="AJ8" s="12" t="n">
        <v>22</v>
      </c>
      <c r="AK8" s="12" t="n">
        <v>34</v>
      </c>
      <c r="AL8" s="12" t="n">
        <v>71</v>
      </c>
      <c r="AM8" s="12" t="n">
        <v>1</v>
      </c>
      <c r="AN8" s="12" t="n">
        <v>69</v>
      </c>
      <c r="AO8" s="12" t="n">
        <v>82</v>
      </c>
      <c r="AP8" s="12" t="n">
        <v>21</v>
      </c>
      <c r="AQ8" s="12" t="n">
        <v>52</v>
      </c>
      <c r="AR8" s="12" t="n">
        <v>5</v>
      </c>
      <c r="AS8" s="12" t="n">
        <v>8</v>
      </c>
      <c r="AT8" s="12" t="n">
        <v>1</v>
      </c>
      <c r="AU8" s="12" t="n">
        <v>1</v>
      </c>
      <c r="AV8" s="12" t="n">
        <v>5</v>
      </c>
      <c r="AW8" s="12" t="n">
        <v>1</v>
      </c>
      <c r="AX8" s="12" t="n">
        <v>2</v>
      </c>
    </row>
    <row r="9">
      <c r="B9" s="20" t="s">
        <v>321</v>
      </c>
      <c r="C9" s="19" t="n">
        <v>0.439387803931574</v>
      </c>
      <c r="D9" s="19" t="n">
        <v>0.399341403671233</v>
      </c>
      <c r="E9" s="19" t="n">
        <v>0.449450583485018</v>
      </c>
      <c r="F9" s="19" t="n">
        <v>0.498278089351829</v>
      </c>
      <c r="G9" s="19" t="n">
        <v>0.382068706867815</v>
      </c>
      <c r="H9" s="19" t="n">
        <v>0.435219133674432</v>
      </c>
      <c r="I9" s="19" t="n">
        <v>0.458130300437084</v>
      </c>
      <c r="J9" s="19"/>
      <c r="K9" s="19" t="n">
        <v>0.467564132218431</v>
      </c>
      <c r="L9" s="19" t="n">
        <v>0.414962102819139</v>
      </c>
      <c r="M9" s="19"/>
      <c r="N9" s="19" t="n">
        <v>0.494454512303622</v>
      </c>
      <c r="O9" s="19" t="n">
        <v>0.529203684773468</v>
      </c>
      <c r="P9" s="19" t="n">
        <v>0.318836229207795</v>
      </c>
      <c r="Q9" s="19" t="n">
        <v>0.354189678774691</v>
      </c>
      <c r="R9" s="19" t="n">
        <v>0.450220481070504</v>
      </c>
      <c r="S9" s="19" t="n">
        <v>0.41020450102072</v>
      </c>
      <c r="T9" s="19" t="n">
        <v>0.425309956648033</v>
      </c>
      <c r="U9" s="19" t="n">
        <v>0.56873127276826</v>
      </c>
      <c r="V9" s="19" t="n">
        <v>0.397125736120781</v>
      </c>
      <c r="W9" s="19" t="n">
        <v>0.405221104442767</v>
      </c>
      <c r="X9" s="19" t="n">
        <v>0.433417751894943</v>
      </c>
      <c r="Y9" s="19" t="n">
        <v>0.599594498673682</v>
      </c>
      <c r="Z9" s="19"/>
      <c r="AA9" s="19" t="n">
        <v>0.458651369563783</v>
      </c>
      <c r="AB9" s="19" t="n">
        <v>0.42467593545416</v>
      </c>
      <c r="AC9" s="19" t="n">
        <v>0.414067956403718</v>
      </c>
      <c r="AD9" s="19" t="n">
        <v>0.459645832236678</v>
      </c>
      <c r="AE9" s="19"/>
      <c r="AF9" s="19" t="n">
        <v>0.380502003717845</v>
      </c>
      <c r="AG9" s="19" t="n">
        <v>0.475404206893965</v>
      </c>
      <c r="AH9" s="19" t="n">
        <v>0.422720126389147</v>
      </c>
      <c r="AI9" s="19" t="n">
        <v>0.480718772078695</v>
      </c>
      <c r="AJ9" s="19" t="n">
        <v>0.180753065310072</v>
      </c>
      <c r="AK9" s="19" t="n">
        <v>0.480352558376382</v>
      </c>
      <c r="AL9" s="19" t="n">
        <v>0.473053557763603</v>
      </c>
      <c r="AM9" s="19" t="n">
        <v>0</v>
      </c>
      <c r="AN9" s="19" t="n">
        <v>0.443399961478303</v>
      </c>
      <c r="AO9" s="19" t="n">
        <v>0.4140236585605</v>
      </c>
      <c r="AP9" s="19" t="n">
        <v>0.704221071136449</v>
      </c>
      <c r="AQ9" s="19" t="n">
        <v>0.294282938406877</v>
      </c>
      <c r="AR9" s="19" t="n">
        <v>0.618641464067265</v>
      </c>
      <c r="AS9" s="19" t="n">
        <v>0.535649615421014</v>
      </c>
      <c r="AT9" s="19" t="n">
        <v>1</v>
      </c>
      <c r="AU9" s="19" t="n">
        <v>0</v>
      </c>
      <c r="AV9" s="19" t="n">
        <v>0.551925736210734</v>
      </c>
      <c r="AW9" s="19" t="n">
        <v>0</v>
      </c>
      <c r="AX9" s="19" t="n">
        <v>0.47651000548194</v>
      </c>
    </row>
    <row r="10">
      <c r="B10" s="20" t="s">
        <v>322</v>
      </c>
      <c r="C10" s="19" t="n">
        <v>0.357327594782202</v>
      </c>
      <c r="D10" s="19" t="n">
        <v>0.429715914059687</v>
      </c>
      <c r="E10" s="19" t="n">
        <v>0.381102656176193</v>
      </c>
      <c r="F10" s="19" t="n">
        <v>0.352065149025146</v>
      </c>
      <c r="G10" s="19" t="n">
        <v>0.348657145277796</v>
      </c>
      <c r="H10" s="19" t="n">
        <v>0.291357972750276</v>
      </c>
      <c r="I10" s="19" t="n">
        <v>0.235113773786762</v>
      </c>
      <c r="J10" s="19"/>
      <c r="K10" s="19" t="n">
        <v>0.309724209864368</v>
      </c>
      <c r="L10" s="19" t="n">
        <v>0.401367171890869</v>
      </c>
      <c r="M10" s="19"/>
      <c r="N10" s="19" t="n">
        <v>0.315036595540769</v>
      </c>
      <c r="O10" s="19" t="n">
        <v>0.375643717513233</v>
      </c>
      <c r="P10" s="19" t="n">
        <v>0.387562741273074</v>
      </c>
      <c r="Q10" s="19" t="n">
        <v>0.321516762459349</v>
      </c>
      <c r="R10" s="19" t="n">
        <v>0.515640752186147</v>
      </c>
      <c r="S10" s="19" t="n">
        <v>0.318866471949018</v>
      </c>
      <c r="T10" s="19" t="n">
        <v>0.412772736120153</v>
      </c>
      <c r="U10" s="19" t="n">
        <v>0.435233934968497</v>
      </c>
      <c r="V10" s="19" t="n">
        <v>0.306476828692744</v>
      </c>
      <c r="W10" s="19" t="n">
        <v>0.270723712736746</v>
      </c>
      <c r="X10" s="19" t="n">
        <v>0.379420527774446</v>
      </c>
      <c r="Y10" s="19" t="n">
        <v>0.412132705414314</v>
      </c>
      <c r="Z10" s="19"/>
      <c r="AA10" s="19" t="n">
        <v>0.325225766846287</v>
      </c>
      <c r="AB10" s="19" t="n">
        <v>0.356727550433945</v>
      </c>
      <c r="AC10" s="19" t="n">
        <v>0.358794544708252</v>
      </c>
      <c r="AD10" s="19" t="n">
        <v>0.395268572357174</v>
      </c>
      <c r="AE10" s="19"/>
      <c r="AF10" s="19" t="n">
        <v>0.417108192479192</v>
      </c>
      <c r="AG10" s="19" t="n">
        <v>0.313810634280478</v>
      </c>
      <c r="AH10" s="19" t="n">
        <v>0.389331491090237</v>
      </c>
      <c r="AI10" s="19" t="n">
        <v>0.220359879602153</v>
      </c>
      <c r="AJ10" s="19" t="n">
        <v>0.231738172735312</v>
      </c>
      <c r="AK10" s="19" t="n">
        <v>0.375459898121258</v>
      </c>
      <c r="AL10" s="19" t="n">
        <v>0.384147018730155</v>
      </c>
      <c r="AM10" s="19" t="n">
        <v>1</v>
      </c>
      <c r="AN10" s="19" t="n">
        <v>0.370844896479376</v>
      </c>
      <c r="AO10" s="19" t="n">
        <v>0.467838780802214</v>
      </c>
      <c r="AP10" s="19" t="n">
        <v>0.565396390790235</v>
      </c>
      <c r="AQ10" s="19" t="n">
        <v>0.209809201447423</v>
      </c>
      <c r="AR10" s="19" t="n">
        <v>0.811313555688644</v>
      </c>
      <c r="AS10" s="19" t="n">
        <v>0.635974004996221</v>
      </c>
      <c r="AT10" s="19" t="n">
        <v>1</v>
      </c>
      <c r="AU10" s="19" t="n">
        <v>0</v>
      </c>
      <c r="AV10" s="19" t="n">
        <v>0.195491110655052</v>
      </c>
      <c r="AW10" s="19" t="n">
        <v>0</v>
      </c>
      <c r="AX10" s="19" t="n">
        <v>0</v>
      </c>
    </row>
    <row r="11">
      <c r="B11" s="20" t="s">
        <v>323</v>
      </c>
      <c r="C11" s="19" t="n">
        <v>0.322269998286707</v>
      </c>
      <c r="D11" s="19" t="n">
        <v>0.269447665033951</v>
      </c>
      <c r="E11" s="19" t="n">
        <v>0.347230015498558</v>
      </c>
      <c r="F11" s="19" t="n">
        <v>0.368134361992122</v>
      </c>
      <c r="G11" s="19" t="n">
        <v>0.320263270117286</v>
      </c>
      <c r="H11" s="19" t="n">
        <v>0.252377354356338</v>
      </c>
      <c r="I11" s="19" t="n">
        <v>0.309307239355002</v>
      </c>
      <c r="J11" s="19"/>
      <c r="K11" s="19" t="n">
        <v>0.370020604030289</v>
      </c>
      <c r="L11" s="19" t="n">
        <v>0.279810614829409</v>
      </c>
      <c r="M11" s="19"/>
      <c r="N11" s="19" t="n">
        <v>0.38306297645565</v>
      </c>
      <c r="O11" s="19" t="n">
        <v>0.337645659005327</v>
      </c>
      <c r="P11" s="19" t="n">
        <v>0.324019594249188</v>
      </c>
      <c r="Q11" s="19" t="n">
        <v>0.208812359047702</v>
      </c>
      <c r="R11" s="19" t="n">
        <v>0.282534976485473</v>
      </c>
      <c r="S11" s="19" t="n">
        <v>0.314539680418707</v>
      </c>
      <c r="T11" s="19" t="n">
        <v>0.266312883902245</v>
      </c>
      <c r="U11" s="19" t="n">
        <v>0.424285682114986</v>
      </c>
      <c r="V11" s="19" t="n">
        <v>0.346307593149056</v>
      </c>
      <c r="W11" s="19" t="n">
        <v>0.298875076768582</v>
      </c>
      <c r="X11" s="19" t="n">
        <v>0.314991386388438</v>
      </c>
      <c r="Y11" s="19" t="n">
        <v>0.352257906482289</v>
      </c>
      <c r="Z11" s="19"/>
      <c r="AA11" s="19" t="n">
        <v>0.396958354043105</v>
      </c>
      <c r="AB11" s="19" t="n">
        <v>0.31988338935246</v>
      </c>
      <c r="AC11" s="19" t="n">
        <v>0.300565456605598</v>
      </c>
      <c r="AD11" s="19" t="n">
        <v>0.268274636420054</v>
      </c>
      <c r="AE11" s="19"/>
      <c r="AF11" s="19" t="n">
        <v>0.317307973704764</v>
      </c>
      <c r="AG11" s="19" t="n">
        <v>0.27336126580057</v>
      </c>
      <c r="AH11" s="19" t="n">
        <v>0.433482268218208</v>
      </c>
      <c r="AI11" s="19" t="n">
        <v>0.359180876547205</v>
      </c>
      <c r="AJ11" s="19" t="n">
        <v>0.321894930218664</v>
      </c>
      <c r="AK11" s="19" t="n">
        <v>0.589297381055624</v>
      </c>
      <c r="AL11" s="19" t="n">
        <v>0.292481170545458</v>
      </c>
      <c r="AM11" s="19" t="n">
        <v>0</v>
      </c>
      <c r="AN11" s="19" t="n">
        <v>0.320189261510516</v>
      </c>
      <c r="AO11" s="19" t="n">
        <v>0.279588376623899</v>
      </c>
      <c r="AP11" s="19" t="n">
        <v>0.334500133470991</v>
      </c>
      <c r="AQ11" s="19" t="n">
        <v>0.21825163747427</v>
      </c>
      <c r="AR11" s="19" t="n">
        <v>0.620094456823999</v>
      </c>
      <c r="AS11" s="19" t="n">
        <v>0.406158279449153</v>
      </c>
      <c r="AT11" s="19" t="n">
        <v>1</v>
      </c>
      <c r="AU11" s="19" t="n">
        <v>0</v>
      </c>
      <c r="AV11" s="19" t="n">
        <v>0.607408232932103</v>
      </c>
      <c r="AW11" s="19" t="n">
        <v>0</v>
      </c>
      <c r="AX11" s="19" t="n">
        <v>0.47651000548194</v>
      </c>
    </row>
    <row r="12">
      <c r="B12" s="20" t="s">
        <v>324</v>
      </c>
      <c r="C12" s="19" t="n">
        <v>0.321153640393299</v>
      </c>
      <c r="D12" s="19" t="n">
        <v>0.214078911692585</v>
      </c>
      <c r="E12" s="19" t="n">
        <v>0.299185017673612</v>
      </c>
      <c r="F12" s="19" t="n">
        <v>0.282252302995698</v>
      </c>
      <c r="G12" s="19" t="n">
        <v>0.368594440426217</v>
      </c>
      <c r="H12" s="19" t="n">
        <v>0.459675800473659</v>
      </c>
      <c r="I12" s="19" t="n">
        <v>0.459054809623835</v>
      </c>
      <c r="J12" s="19"/>
      <c r="K12" s="19" t="n">
        <v>0.330889291825015</v>
      </c>
      <c r="L12" s="19" t="n">
        <v>0.3131409031824</v>
      </c>
      <c r="M12" s="19"/>
      <c r="N12" s="19" t="n">
        <v>0.340898056808198</v>
      </c>
      <c r="O12" s="19" t="n">
        <v>0.26267291642818</v>
      </c>
      <c r="P12" s="19" t="n">
        <v>0.333463869904711</v>
      </c>
      <c r="Q12" s="19" t="n">
        <v>0.357178069981229</v>
      </c>
      <c r="R12" s="19" t="n">
        <v>0.370501702186533</v>
      </c>
      <c r="S12" s="19" t="n">
        <v>0.248141309867742</v>
      </c>
      <c r="T12" s="19" t="n">
        <v>0.286319987128137</v>
      </c>
      <c r="U12" s="19" t="n">
        <v>0.394840026099048</v>
      </c>
      <c r="V12" s="19" t="n">
        <v>0.361699213006899</v>
      </c>
      <c r="W12" s="19" t="n">
        <v>0.243591605989985</v>
      </c>
      <c r="X12" s="19" t="n">
        <v>0.301465926848534</v>
      </c>
      <c r="Y12" s="19" t="n">
        <v>0.430146690472393</v>
      </c>
      <c r="Z12" s="19"/>
      <c r="AA12" s="19" t="n">
        <v>0.287850701045281</v>
      </c>
      <c r="AB12" s="19" t="n">
        <v>0.353419042794705</v>
      </c>
      <c r="AC12" s="19" t="n">
        <v>0.337113451169897</v>
      </c>
      <c r="AD12" s="19" t="n">
        <v>0.314895639975839</v>
      </c>
      <c r="AE12" s="19"/>
      <c r="AF12" s="19" t="n">
        <v>0.197508076397096</v>
      </c>
      <c r="AG12" s="19" t="n">
        <v>0.387757635590541</v>
      </c>
      <c r="AH12" s="19" t="n">
        <v>0.367762206138318</v>
      </c>
      <c r="AI12" s="19" t="n">
        <v>0.309564785274515</v>
      </c>
      <c r="AJ12" s="19" t="n">
        <v>0.14767125635228</v>
      </c>
      <c r="AK12" s="19" t="n">
        <v>0.522855340821303</v>
      </c>
      <c r="AL12" s="19" t="n">
        <v>0.34019253687343</v>
      </c>
      <c r="AM12" s="19" t="n">
        <v>0</v>
      </c>
      <c r="AN12" s="19" t="n">
        <v>0.32899276911461</v>
      </c>
      <c r="AO12" s="19" t="n">
        <v>0.204995948120853</v>
      </c>
      <c r="AP12" s="19" t="n">
        <v>0.375845240180319</v>
      </c>
      <c r="AQ12" s="19" t="n">
        <v>0.29473074214953</v>
      </c>
      <c r="AR12" s="19" t="n">
        <v>0.621174118620554</v>
      </c>
      <c r="AS12" s="19" t="n">
        <v>0.364079566111978</v>
      </c>
      <c r="AT12" s="19" t="n">
        <v>0</v>
      </c>
      <c r="AU12" s="19" t="n">
        <v>0</v>
      </c>
      <c r="AV12" s="19" t="n">
        <v>0.195491110655052</v>
      </c>
      <c r="AW12" s="19" t="n">
        <v>0</v>
      </c>
      <c r="AX12" s="19" t="n">
        <v>0</v>
      </c>
    </row>
    <row r="13">
      <c r="B13" s="20" t="s">
        <v>325</v>
      </c>
      <c r="C13" s="19" t="n">
        <v>0.245632981943057</v>
      </c>
      <c r="D13" s="19" t="n">
        <v>0.247773578195913</v>
      </c>
      <c r="E13" s="19" t="n">
        <v>0.335296832855011</v>
      </c>
      <c r="F13" s="19" t="n">
        <v>0.208146616763181</v>
      </c>
      <c r="G13" s="19" t="n">
        <v>0.216682808705443</v>
      </c>
      <c r="H13" s="19" t="n">
        <v>0.219915583100472</v>
      </c>
      <c r="I13" s="19" t="n">
        <v>0.144575014295264</v>
      </c>
      <c r="J13" s="19"/>
      <c r="K13" s="19" t="n">
        <v>0.253293702508654</v>
      </c>
      <c r="L13" s="19" t="n">
        <v>0.239310138523814</v>
      </c>
      <c r="M13" s="19"/>
      <c r="N13" s="19" t="n">
        <v>0.229628722511738</v>
      </c>
      <c r="O13" s="19" t="n">
        <v>0.309964103271067</v>
      </c>
      <c r="P13" s="19" t="n">
        <v>0.175429003109439</v>
      </c>
      <c r="Q13" s="19" t="n">
        <v>0.386127462646506</v>
      </c>
      <c r="R13" s="19" t="n">
        <v>0.27018170950239</v>
      </c>
      <c r="S13" s="19" t="n">
        <v>0.234738390180673</v>
      </c>
      <c r="T13" s="19" t="n">
        <v>0.273550045340624</v>
      </c>
      <c r="U13" s="19" t="n">
        <v>0.330409283871428</v>
      </c>
      <c r="V13" s="19" t="n">
        <v>0.168629887890676</v>
      </c>
      <c r="W13" s="19" t="n">
        <v>0.180447443531874</v>
      </c>
      <c r="X13" s="19" t="n">
        <v>0.176826470886237</v>
      </c>
      <c r="Y13" s="19" t="n">
        <v>0.279639419953445</v>
      </c>
      <c r="Z13" s="19"/>
      <c r="AA13" s="19" t="n">
        <v>0.241775185397259</v>
      </c>
      <c r="AB13" s="19" t="n">
        <v>0.217936269887591</v>
      </c>
      <c r="AC13" s="19" t="n">
        <v>0.292924632811861</v>
      </c>
      <c r="AD13" s="19" t="n">
        <v>0.227491044325189</v>
      </c>
      <c r="AE13" s="19"/>
      <c r="AF13" s="19" t="n">
        <v>0.301438443529375</v>
      </c>
      <c r="AG13" s="19" t="n">
        <v>0.229573449022016</v>
      </c>
      <c r="AH13" s="19" t="n">
        <v>0.169393434187637</v>
      </c>
      <c r="AI13" s="19" t="n">
        <v>0.272199525980638</v>
      </c>
      <c r="AJ13" s="19" t="n">
        <v>0.242069854808282</v>
      </c>
      <c r="AK13" s="19" t="n">
        <v>0.1666747878354</v>
      </c>
      <c r="AL13" s="19" t="n">
        <v>0.351087327705663</v>
      </c>
      <c r="AM13" s="19" t="n">
        <v>1</v>
      </c>
      <c r="AN13" s="19" t="n">
        <v>0.186259273475879</v>
      </c>
      <c r="AO13" s="19" t="n">
        <v>0.232740815216371</v>
      </c>
      <c r="AP13" s="19" t="n">
        <v>0.371314422706084</v>
      </c>
      <c r="AQ13" s="19" t="n">
        <v>0.191093009042502</v>
      </c>
      <c r="AR13" s="19" t="n">
        <v>0</v>
      </c>
      <c r="AS13" s="19" t="n">
        <v>0.395436525398113</v>
      </c>
      <c r="AT13" s="19" t="n">
        <v>0</v>
      </c>
      <c r="AU13" s="19" t="n">
        <v>0</v>
      </c>
      <c r="AV13" s="19" t="n">
        <v>0.379175517237897</v>
      </c>
      <c r="AW13" s="19" t="n">
        <v>1</v>
      </c>
      <c r="AX13" s="19" t="n">
        <v>0.52348999451806</v>
      </c>
    </row>
    <row r="14">
      <c r="B14" s="20" t="s">
        <v>326</v>
      </c>
      <c r="C14" s="19" t="n">
        <v>0.231317344446663</v>
      </c>
      <c r="D14" s="19" t="n">
        <v>0.312083706194347</v>
      </c>
      <c r="E14" s="19" t="n">
        <v>0.251517825105566</v>
      </c>
      <c r="F14" s="19" t="n">
        <v>0.21263367065095</v>
      </c>
      <c r="G14" s="19" t="n">
        <v>0.24186637448195</v>
      </c>
      <c r="H14" s="19" t="n">
        <v>0.18347993670712</v>
      </c>
      <c r="I14" s="19" t="n">
        <v>0.0721661939812501</v>
      </c>
      <c r="J14" s="19"/>
      <c r="K14" s="19" t="n">
        <v>0.225043106420944</v>
      </c>
      <c r="L14" s="19" t="n">
        <v>0.237586377070386</v>
      </c>
      <c r="M14" s="19"/>
      <c r="N14" s="19" t="n">
        <v>0.280259607352738</v>
      </c>
      <c r="O14" s="19" t="n">
        <v>0.142376963418841</v>
      </c>
      <c r="P14" s="19" t="n">
        <v>0.29394982518896</v>
      </c>
      <c r="Q14" s="19" t="n">
        <v>0.202215537938041</v>
      </c>
      <c r="R14" s="19" t="n">
        <v>0.138519135584629</v>
      </c>
      <c r="S14" s="19" t="n">
        <v>0.325026856903013</v>
      </c>
      <c r="T14" s="19" t="n">
        <v>0.18306100852251</v>
      </c>
      <c r="U14" s="19" t="n">
        <v>0.201134307911862</v>
      </c>
      <c r="V14" s="19" t="n">
        <v>0.247890877666128</v>
      </c>
      <c r="W14" s="19" t="n">
        <v>0.200911983171087</v>
      </c>
      <c r="X14" s="19" t="n">
        <v>0.189269416545051</v>
      </c>
      <c r="Y14" s="19" t="n">
        <v>0.261469811574759</v>
      </c>
      <c r="Z14" s="19"/>
      <c r="AA14" s="19" t="n">
        <v>0.27965554418625</v>
      </c>
      <c r="AB14" s="19" t="n">
        <v>0.153497076208851</v>
      </c>
      <c r="AC14" s="19" t="n">
        <v>0.24576345185455</v>
      </c>
      <c r="AD14" s="19" t="n">
        <v>0.237817480915716</v>
      </c>
      <c r="AE14" s="19"/>
      <c r="AF14" s="19" t="n">
        <v>0.263067933753041</v>
      </c>
      <c r="AG14" s="19" t="n">
        <v>0.166266087150935</v>
      </c>
      <c r="AH14" s="19" t="n">
        <v>0.209625967132995</v>
      </c>
      <c r="AI14" s="19" t="n">
        <v>0.256551773831573</v>
      </c>
      <c r="AJ14" s="19" t="n">
        <v>0.0923495445805555</v>
      </c>
      <c r="AK14" s="19" t="n">
        <v>0.344758683670989</v>
      </c>
      <c r="AL14" s="19" t="n">
        <v>0.299806806680563</v>
      </c>
      <c r="AM14" s="19" t="n">
        <v>1</v>
      </c>
      <c r="AN14" s="19" t="n">
        <v>0.144674091108507</v>
      </c>
      <c r="AO14" s="19" t="n">
        <v>0.298268024714113</v>
      </c>
      <c r="AP14" s="19" t="n">
        <v>0.339941886400073</v>
      </c>
      <c r="AQ14" s="19" t="n">
        <v>0.205003215639467</v>
      </c>
      <c r="AR14" s="19" t="n">
        <v>0.24719347390471</v>
      </c>
      <c r="AS14" s="19" t="n">
        <v>0.50423908502668</v>
      </c>
      <c r="AT14" s="19" t="n">
        <v>0</v>
      </c>
      <c r="AU14" s="19" t="n">
        <v>1</v>
      </c>
      <c r="AV14" s="19" t="n">
        <v>0.228232715694206</v>
      </c>
      <c r="AW14" s="19" t="n">
        <v>0</v>
      </c>
      <c r="AX14" s="19" t="n">
        <v>0.52348999451806</v>
      </c>
    </row>
    <row r="15">
      <c r="B15" s="20" t="s">
        <v>327</v>
      </c>
      <c r="C15" s="19" t="n">
        <v>0.157674050572884</v>
      </c>
      <c r="D15" s="19" t="n">
        <v>0.173640064210448</v>
      </c>
      <c r="E15" s="19" t="n">
        <v>0.214929452048969</v>
      </c>
      <c r="F15" s="19" t="n">
        <v>0.153688012000451</v>
      </c>
      <c r="G15" s="19" t="n">
        <v>0.115556747246948</v>
      </c>
      <c r="H15" s="19" t="n">
        <v>0.106021971571536</v>
      </c>
      <c r="I15" s="19" t="n">
        <v>0.104262190074126</v>
      </c>
      <c r="J15" s="19"/>
      <c r="K15" s="19" t="n">
        <v>0.146144969457003</v>
      </c>
      <c r="L15" s="19" t="n">
        <v>0.165997871598776</v>
      </c>
      <c r="M15" s="19"/>
      <c r="N15" s="19" t="n">
        <v>0.213023252496205</v>
      </c>
      <c r="O15" s="19" t="n">
        <v>0.203239361881622</v>
      </c>
      <c r="P15" s="19" t="n">
        <v>0.0770821310390435</v>
      </c>
      <c r="Q15" s="19" t="n">
        <v>0.0891834034985726</v>
      </c>
      <c r="R15" s="19" t="n">
        <v>0.113482624081194</v>
      </c>
      <c r="S15" s="19" t="n">
        <v>0.117701644846462</v>
      </c>
      <c r="T15" s="19" t="n">
        <v>0.220891277024475</v>
      </c>
      <c r="U15" s="19" t="n">
        <v>0.113229356158069</v>
      </c>
      <c r="V15" s="19" t="n">
        <v>0.195927544625243</v>
      </c>
      <c r="W15" s="19" t="n">
        <v>0.182829116653518</v>
      </c>
      <c r="X15" s="19" t="n">
        <v>0.123588906416445</v>
      </c>
      <c r="Y15" s="19" t="n">
        <v>0.137453964542484</v>
      </c>
      <c r="Z15" s="19"/>
      <c r="AA15" s="19" t="n">
        <v>0.122283315155869</v>
      </c>
      <c r="AB15" s="19" t="n">
        <v>0.143041197951972</v>
      </c>
      <c r="AC15" s="19" t="n">
        <v>0.163482537163638</v>
      </c>
      <c r="AD15" s="19" t="n">
        <v>0.204741256239532</v>
      </c>
      <c r="AE15" s="19"/>
      <c r="AF15" s="19" t="n">
        <v>0.183026045416502</v>
      </c>
      <c r="AG15" s="19" t="n">
        <v>0.10508798747824</v>
      </c>
      <c r="AH15" s="19" t="n">
        <v>0.0771409168992805</v>
      </c>
      <c r="AI15" s="19" t="n">
        <v>0.24217011028964</v>
      </c>
      <c r="AJ15" s="19" t="n">
        <v>0.270962114061093</v>
      </c>
      <c r="AK15" s="19" t="n">
        <v>0.0880566932919961</v>
      </c>
      <c r="AL15" s="19" t="n">
        <v>0.173747220533148</v>
      </c>
      <c r="AM15" s="19" t="n">
        <v>0</v>
      </c>
      <c r="AN15" s="19" t="n">
        <v>0.233344401165123</v>
      </c>
      <c r="AO15" s="19" t="n">
        <v>0.138852676356916</v>
      </c>
      <c r="AP15" s="19" t="n">
        <v>0.256220309354724</v>
      </c>
      <c r="AQ15" s="19" t="n">
        <v>0.0982655949517443</v>
      </c>
      <c r="AR15" s="19" t="n">
        <v>0.24719347390471</v>
      </c>
      <c r="AS15" s="19" t="n">
        <v>0.119488582294331</v>
      </c>
      <c r="AT15" s="19" t="n">
        <v>1</v>
      </c>
      <c r="AU15" s="19" t="n">
        <v>1</v>
      </c>
      <c r="AV15" s="19" t="n">
        <v>0.425333372107052</v>
      </c>
      <c r="AW15" s="19" t="n">
        <v>1</v>
      </c>
      <c r="AX15" s="19" t="n">
        <v>0</v>
      </c>
    </row>
    <row r="16">
      <c r="B16" s="20" t="s">
        <v>102</v>
      </c>
      <c r="C16" s="19" t="n">
        <v>0.0125633806804683</v>
      </c>
      <c r="D16" s="19" t="n">
        <v>0</v>
      </c>
      <c r="E16" s="19" t="n">
        <v>0.005258915920092</v>
      </c>
      <c r="F16" s="19" t="n">
        <v>0.0124130660411784</v>
      </c>
      <c r="G16" s="19" t="n">
        <v>0.0083514389801404</v>
      </c>
      <c r="H16" s="19" t="n">
        <v>0.0429224975796888</v>
      </c>
      <c r="I16" s="19" t="n">
        <v>0.0369608265810586</v>
      </c>
      <c r="J16" s="19"/>
      <c r="K16" s="19" t="n">
        <v>0.00896185631601818</v>
      </c>
      <c r="L16" s="19" t="n">
        <v>0.0158587899693803</v>
      </c>
      <c r="M16" s="19"/>
      <c r="N16" s="19" t="n">
        <v>0.0164643199220922</v>
      </c>
      <c r="O16" s="19" t="n">
        <v>0</v>
      </c>
      <c r="P16" s="19" t="n">
        <v>0.0154782680784409</v>
      </c>
      <c r="Q16" s="19" t="n">
        <v>0</v>
      </c>
      <c r="R16" s="19" t="n">
        <v>0</v>
      </c>
      <c r="S16" s="19" t="n">
        <v>0.0115776893939112</v>
      </c>
      <c r="T16" s="19" t="n">
        <v>0</v>
      </c>
      <c r="U16" s="19" t="n">
        <v>0</v>
      </c>
      <c r="V16" s="19" t="n">
        <v>0.0254976938348457</v>
      </c>
      <c r="W16" s="19" t="n">
        <v>0.0570608372181656</v>
      </c>
      <c r="X16" s="19" t="n">
        <v>0</v>
      </c>
      <c r="Y16" s="19" t="n">
        <v>0</v>
      </c>
      <c r="Z16" s="19"/>
      <c r="AA16" s="19" t="n">
        <v>0.0158727463079267</v>
      </c>
      <c r="AB16" s="19" t="n">
        <v>0.0113150691532113</v>
      </c>
      <c r="AC16" s="19" t="n">
        <v>0.00602003166540891</v>
      </c>
      <c r="AD16" s="19" t="n">
        <v>0.0169293092491996</v>
      </c>
      <c r="AE16" s="19"/>
      <c r="AF16" s="19" t="n">
        <v>0</v>
      </c>
      <c r="AG16" s="19" t="n">
        <v>0.0212324647111631</v>
      </c>
      <c r="AH16" s="19" t="n">
        <v>0.0404843457021252</v>
      </c>
      <c r="AI16" s="19" t="n">
        <v>0</v>
      </c>
      <c r="AJ16" s="19" t="n">
        <v>0.0474711446714361</v>
      </c>
      <c r="AK16" s="19" t="n">
        <v>0</v>
      </c>
      <c r="AL16" s="19" t="n">
        <v>0</v>
      </c>
      <c r="AM16" s="19" t="n">
        <v>0</v>
      </c>
      <c r="AN16" s="19" t="n">
        <v>0</v>
      </c>
      <c r="AO16" s="19" t="n">
        <v>0</v>
      </c>
      <c r="AP16" s="19" t="n">
        <v>0</v>
      </c>
      <c r="AQ16" s="19" t="n">
        <v>0.0423417039225924</v>
      </c>
      <c r="AR16" s="19" t="n">
        <v>0</v>
      </c>
      <c r="AS16" s="19" t="n">
        <v>0</v>
      </c>
      <c r="AT16" s="19" t="n">
        <v>0</v>
      </c>
      <c r="AU16" s="19" t="n">
        <v>0</v>
      </c>
      <c r="AV16" s="19" t="n">
        <v>0</v>
      </c>
      <c r="AW16" s="19" t="n">
        <v>0</v>
      </c>
      <c r="AX16" s="19" t="n">
        <v>0</v>
      </c>
    </row>
    <row r="17">
      <c r="B17" s="20" t="s">
        <v>77</v>
      </c>
      <c r="C17" s="21" t="n">
        <v>0.0221186912764054</v>
      </c>
      <c r="D17" s="21" t="n">
        <v>0.00744654675158024</v>
      </c>
      <c r="E17" s="21" t="n">
        <v>0.0106422707199358</v>
      </c>
      <c r="F17" s="21" t="n">
        <v>0.0266572535497805</v>
      </c>
      <c r="G17" s="21" t="n">
        <v>0.0284694500398841</v>
      </c>
      <c r="H17" s="21" t="n">
        <v>0.0438195146735169</v>
      </c>
      <c r="I17" s="21" t="n">
        <v>0.0369288893921118</v>
      </c>
      <c r="J17" s="21"/>
      <c r="K17" s="21" t="n">
        <v>0.0215087045434586</v>
      </c>
      <c r="L17" s="21" t="n">
        <v>0.0227272385344109</v>
      </c>
      <c r="M17" s="21"/>
      <c r="N17" s="21" t="n">
        <v>0.0220290898331876</v>
      </c>
      <c r="O17" s="21" t="n">
        <v>0.0137621086926446</v>
      </c>
      <c r="P17" s="21" t="n">
        <v>0.0315255136990877</v>
      </c>
      <c r="Q17" s="21" t="n">
        <v>0.0150455398745152</v>
      </c>
      <c r="R17" s="21" t="n">
        <v>0</v>
      </c>
      <c r="S17" s="21" t="n">
        <v>0.0217746162527063</v>
      </c>
      <c r="T17" s="21" t="n">
        <v>0.0330974413896594</v>
      </c>
      <c r="U17" s="21" t="n">
        <v>0</v>
      </c>
      <c r="V17" s="21" t="n">
        <v>0.0122417909934326</v>
      </c>
      <c r="W17" s="21" t="n">
        <v>0.0720051644695166</v>
      </c>
      <c r="X17" s="21" t="n">
        <v>0</v>
      </c>
      <c r="Y17" s="21" t="n">
        <v>0.0452282677132599</v>
      </c>
      <c r="Z17" s="21"/>
      <c r="AA17" s="21" t="n">
        <v>0.0286459751893901</v>
      </c>
      <c r="AB17" s="21" t="n">
        <v>0.0388165378692763</v>
      </c>
      <c r="AC17" s="21" t="n">
        <v>0</v>
      </c>
      <c r="AD17" s="21" t="n">
        <v>0.0219105089543637</v>
      </c>
      <c r="AE17" s="21"/>
      <c r="AF17" s="21" t="n">
        <v>0.0256431376549852</v>
      </c>
      <c r="AG17" s="21" t="n">
        <v>0.0354520231669779</v>
      </c>
      <c r="AH17" s="21" t="n">
        <v>0.0204621661219532</v>
      </c>
      <c r="AI17" s="21" t="n">
        <v>0</v>
      </c>
      <c r="AJ17" s="21" t="n">
        <v>0.0375462554481604</v>
      </c>
      <c r="AK17" s="21" t="n">
        <v>0</v>
      </c>
      <c r="AL17" s="21" t="n">
        <v>0.0131714772801688</v>
      </c>
      <c r="AM17" s="21" t="n">
        <v>0</v>
      </c>
      <c r="AN17" s="21" t="n">
        <v>0</v>
      </c>
      <c r="AO17" s="21" t="n">
        <v>0.0234468873039448</v>
      </c>
      <c r="AP17" s="21" t="n">
        <v>0</v>
      </c>
      <c r="AQ17" s="21" t="n">
        <v>0.0600066592871539</v>
      </c>
      <c r="AR17" s="21" t="n">
        <v>0</v>
      </c>
      <c r="AS17" s="21" t="n">
        <v>0</v>
      </c>
      <c r="AT17" s="21" t="n">
        <v>0</v>
      </c>
      <c r="AU17" s="21" t="n">
        <v>0</v>
      </c>
      <c r="AV17" s="21" t="n">
        <v>0</v>
      </c>
      <c r="AW17" s="21" t="n">
        <v>0</v>
      </c>
      <c r="AX17" s="21" t="n">
        <v>0</v>
      </c>
    </row>
    <row r="18">
      <c r="B18" s="18" t="s">
        <v>277</v>
      </c>
    </row>
    <row r="19">
      <c r="B19" t="s">
        <v>80</v>
      </c>
    </row>
    <row r="20">
      <c r="B20" t="s">
        <v>81</v>
      </c>
    </row>
    <row r="22">
      <c r="B22" s="9" t="str">
        <f>=HYPERLINK("#'Contents'!A1", "Return to Contents")</f>
      </c>
    </row>
  </sheetData>
  <mergeCells count="6">
    <mergeCell ref="D5:I5"/>
    <mergeCell ref="K5:L5"/>
    <mergeCell ref="N5:Y5"/>
    <mergeCell ref="AA5:AD5"/>
    <mergeCell ref="AF5:AX5"/>
    <mergeCell ref="D2:AU2"/>
  </mergeCells>
  <pageMargins left="0.7" right="0.7" top="0.75" bottom="0.75" header="0.3" footer="0.3"/>
  <pageSetup paperSize="9" orientation="portrait" horizontalDpi="300" verticalDpi="300" r:id="rId2"/>
  <drawing r:id="rId1"/>
</worksheet>
</file>

<file path=xl/worksheets/sheet7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10.71" hidden="0" customWidth="1"/>
    <col min="8" max="8" width="10.71" hidden="0" customWidth="1"/>
    <col min="9" max="9" width="10.71" hidden="0" customWidth="1"/>
    <col min="10" max="10" width="2.2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10.71" hidden="0" customWidth="1"/>
    <col min="19" max="19" width="10.71" hidden="0" customWidth="1"/>
    <col min="20" max="20" width="10.71" hidden="0" customWidth="1"/>
    <col min="21" max="21" width="10.71" hidden="0" customWidth="1"/>
    <col min="22" max="22" width="10.71" hidden="0" customWidth="1"/>
    <col min="23" max="23" width="10.71" hidden="0" customWidth="1"/>
    <col min="24" max="24" width="10.71" hidden="0" customWidth="1"/>
    <col min="25" max="25" width="10.71" hidden="0" customWidth="1"/>
    <col min="26" max="26" width="2.2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10.71" hidden="0" customWidth="1"/>
    <col min="34" max="34" width="10.71" hidden="0" customWidth="1"/>
    <col min="35" max="35" width="10.7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10.71" hidden="0" customWidth="1"/>
    <col min="44" max="44" width="10.71" hidden="0" customWidth="1"/>
    <col min="45" max="45" width="10.71" hidden="0" customWidth="1"/>
    <col min="46" max="46" width="10.71" hidden="0" customWidth="1"/>
    <col min="47" max="47" width="10.71" hidden="0" customWidth="1"/>
    <col min="48" max="48" width="10.71" hidden="0" customWidth="1"/>
    <col min="49" max="49" width="10.71" hidden="0" customWidth="1"/>
    <col min="50" max="50" width="10.71" hidden="0" customWidth="1"/>
    <col min="51" max="51" width="2.21" hidden="0" customWidth="1"/>
  </cols>
  <sheetData>
    <row r="2" ht="40" customHeight="1">
      <c r="D2" s="16" t="s">
        <v>338</v>
      </c>
    </row>
    <row r="5" ht="30" customHeight="1">
      <c r="B5" s="17"/>
      <c r="C5" s="17"/>
      <c r="D5" s="17" t="s">
        <v>62</v>
      </c>
      <c r="E5" s="17"/>
      <c r="F5" s="17"/>
      <c r="G5" s="17"/>
      <c r="H5" s="17"/>
      <c r="I5" s="17"/>
      <c r="J5" s="17"/>
      <c r="K5" s="17" t="s">
        <v>63</v>
      </c>
      <c r="L5" s="17"/>
      <c r="M5" s="17"/>
      <c r="N5" s="17" t="s">
        <v>64</v>
      </c>
      <c r="O5" s="17"/>
      <c r="P5" s="17"/>
      <c r="Q5" s="17"/>
      <c r="R5" s="17"/>
      <c r="S5" s="17"/>
      <c r="T5" s="17"/>
      <c r="U5" s="17"/>
      <c r="V5" s="17"/>
      <c r="W5" s="17"/>
      <c r="X5" s="17"/>
      <c r="Y5" s="17"/>
      <c r="Z5" s="17"/>
      <c r="AA5" s="17" t="s">
        <v>65</v>
      </c>
      <c r="AB5" s="17"/>
      <c r="AC5" s="17"/>
      <c r="AD5" s="17"/>
      <c r="AE5" s="17"/>
      <c r="AF5" s="17" t="s">
        <v>66</v>
      </c>
      <c r="AG5" s="17"/>
      <c r="AH5" s="17"/>
      <c r="AI5" s="17"/>
      <c r="AJ5" s="17"/>
      <c r="AK5" s="17"/>
      <c r="AL5" s="17"/>
      <c r="AM5" s="17"/>
      <c r="AN5" s="17"/>
      <c r="AO5" s="17"/>
      <c r="AP5" s="17"/>
      <c r="AQ5" s="17"/>
      <c r="AR5" s="17"/>
      <c r="AS5" s="17"/>
      <c r="AT5" s="17"/>
      <c r="AU5" s="17"/>
      <c r="AV5" s="17"/>
      <c r="AW5" s="17"/>
      <c r="AX5" s="17"/>
    </row>
    <row r="6">
      <c r="B6" t="s">
        <v>15</v>
      </c>
      <c r="C6" s="10" t="s">
        <v>16</v>
      </c>
      <c r="D6" s="13" t="s">
        <v>17</v>
      </c>
      <c r="E6" s="13" t="s">
        <v>18</v>
      </c>
      <c r="F6" s="13" t="s">
        <v>19</v>
      </c>
      <c r="G6" s="13" t="s">
        <v>20</v>
      </c>
      <c r="H6" s="13" t="s">
        <v>21</v>
      </c>
      <c r="I6" s="13" t="s">
        <v>22</v>
      </c>
      <c r="K6" s="13" t="s">
        <v>25</v>
      </c>
      <c r="L6" s="13" t="s">
        <v>26</v>
      </c>
      <c r="N6" s="13" t="s">
        <v>27</v>
      </c>
      <c r="O6" s="13" t="s">
        <v>28</v>
      </c>
      <c r="P6" s="13" t="s">
        <v>29</v>
      </c>
      <c r="Q6" s="13" t="s">
        <v>30</v>
      </c>
      <c r="R6" s="13" t="s">
        <v>31</v>
      </c>
      <c r="S6" s="13" t="s">
        <v>32</v>
      </c>
      <c r="T6" s="13" t="s">
        <v>33</v>
      </c>
      <c r="U6" s="13" t="s">
        <v>34</v>
      </c>
      <c r="V6" s="13" t="s">
        <v>35</v>
      </c>
      <c r="W6" s="13" t="s">
        <v>36</v>
      </c>
      <c r="X6" s="13" t="s">
        <v>37</v>
      </c>
      <c r="Y6" s="13" t="s">
        <v>38</v>
      </c>
      <c r="AA6" s="13" t="s">
        <v>39</v>
      </c>
      <c r="AB6" s="13" t="s">
        <v>40</v>
      </c>
      <c r="AC6" s="13" t="s">
        <v>41</v>
      </c>
      <c r="AD6" s="13" t="s">
        <v>42</v>
      </c>
      <c r="AF6" s="13" t="s">
        <v>43</v>
      </c>
      <c r="AG6" s="13" t="s">
        <v>44</v>
      </c>
      <c r="AH6" s="13" t="s">
        <v>45</v>
      </c>
      <c r="AI6" s="13" t="s">
        <v>46</v>
      </c>
      <c r="AJ6" s="13" t="s">
        <v>47</v>
      </c>
      <c r="AK6" s="13" t="s">
        <v>48</v>
      </c>
      <c r="AL6" s="13" t="s">
        <v>49</v>
      </c>
      <c r="AM6" s="13" t="s">
        <v>50</v>
      </c>
      <c r="AN6" s="13" t="s">
        <v>51</v>
      </c>
      <c r="AO6" s="13" t="s">
        <v>52</v>
      </c>
      <c r="AP6" s="13" t="s">
        <v>53</v>
      </c>
      <c r="AQ6" s="13" t="s">
        <v>54</v>
      </c>
      <c r="AR6" s="13" t="s">
        <v>55</v>
      </c>
      <c r="AS6" s="13" t="s">
        <v>56</v>
      </c>
      <c r="AT6" s="13" t="s">
        <v>57</v>
      </c>
      <c r="AU6" s="13" t="s">
        <v>58</v>
      </c>
      <c r="AV6" s="13" t="s">
        <v>59</v>
      </c>
      <c r="AW6" s="13" t="s">
        <v>60</v>
      </c>
      <c r="AX6" s="13" t="s">
        <v>61</v>
      </c>
    </row>
    <row r="7" ht="30" customHeight="1">
      <c r="B7" s="11" t="s">
        <v>23</v>
      </c>
      <c r="C7" s="11" t="n">
        <v>2053</v>
      </c>
      <c r="D7" s="11" t="n">
        <v>282</v>
      </c>
      <c r="E7" s="11" t="n">
        <v>347</v>
      </c>
      <c r="F7" s="11" t="n">
        <v>347</v>
      </c>
      <c r="G7" s="11" t="n">
        <v>347</v>
      </c>
      <c r="H7" s="11" t="n">
        <v>295</v>
      </c>
      <c r="I7" s="11" t="n">
        <v>435</v>
      </c>
      <c r="J7" s="11"/>
      <c r="K7" s="11" t="n">
        <v>1018</v>
      </c>
      <c r="L7" s="11" t="n">
        <v>1034</v>
      </c>
      <c r="M7" s="11"/>
      <c r="N7" s="11" t="n">
        <v>284</v>
      </c>
      <c r="O7" s="11" t="n">
        <v>278</v>
      </c>
      <c r="P7" s="11" t="n">
        <v>169</v>
      </c>
      <c r="Q7" s="11" t="n">
        <v>188</v>
      </c>
      <c r="R7" s="11" t="n">
        <v>160</v>
      </c>
      <c r="S7" s="11" t="n">
        <v>187</v>
      </c>
      <c r="T7" s="11" t="n">
        <v>166</v>
      </c>
      <c r="U7" s="11" t="n">
        <v>87</v>
      </c>
      <c r="V7" s="11" t="n">
        <v>211</v>
      </c>
      <c r="W7" s="11" t="n">
        <v>174</v>
      </c>
      <c r="X7" s="11" t="n">
        <v>98</v>
      </c>
      <c r="Y7" s="11" t="n">
        <v>51</v>
      </c>
      <c r="Z7" s="11"/>
      <c r="AA7" s="11" t="n">
        <v>570</v>
      </c>
      <c r="AB7" s="11" t="n">
        <v>547</v>
      </c>
      <c r="AC7" s="11" t="n">
        <v>406</v>
      </c>
      <c r="AD7" s="11" t="n">
        <v>517</v>
      </c>
      <c r="AE7" s="11"/>
      <c r="AF7" s="11" t="n">
        <v>148</v>
      </c>
      <c r="AG7" s="11" t="n">
        <v>872</v>
      </c>
      <c r="AH7" s="11" t="n">
        <v>132</v>
      </c>
      <c r="AI7" s="11" t="n">
        <v>108</v>
      </c>
      <c r="AJ7" s="11" t="n">
        <v>65</v>
      </c>
      <c r="AK7" s="11" t="n">
        <v>65</v>
      </c>
      <c r="AL7" s="11" t="n">
        <v>139</v>
      </c>
      <c r="AM7" s="11" t="n">
        <v>2</v>
      </c>
      <c r="AN7" s="11" t="n">
        <v>139</v>
      </c>
      <c r="AO7" s="11" t="n">
        <v>159</v>
      </c>
      <c r="AP7" s="11" t="n">
        <v>39</v>
      </c>
      <c r="AQ7" s="11" t="n">
        <v>148</v>
      </c>
      <c r="AR7" s="11" t="n">
        <v>10</v>
      </c>
      <c r="AS7" s="11" t="n">
        <v>10</v>
      </c>
      <c r="AT7" s="11" t="n">
        <v>3</v>
      </c>
      <c r="AU7" s="11" t="n">
        <v>2</v>
      </c>
      <c r="AV7" s="11" t="n">
        <v>5</v>
      </c>
      <c r="AW7" s="11" t="n">
        <v>3</v>
      </c>
      <c r="AX7" s="11" t="n">
        <v>4</v>
      </c>
    </row>
    <row r="8" ht="30" customHeight="1">
      <c r="B8" s="12" t="s">
        <v>24</v>
      </c>
      <c r="C8" s="12" t="n">
        <v>2053</v>
      </c>
      <c r="D8" s="12" t="n">
        <v>284</v>
      </c>
      <c r="E8" s="12" t="n">
        <v>350</v>
      </c>
      <c r="F8" s="12" t="n">
        <v>349</v>
      </c>
      <c r="G8" s="12" t="n">
        <v>350</v>
      </c>
      <c r="H8" s="12" t="n">
        <v>289</v>
      </c>
      <c r="I8" s="12" t="n">
        <v>431</v>
      </c>
      <c r="J8" s="12"/>
      <c r="K8" s="12" t="n">
        <v>1013</v>
      </c>
      <c r="L8" s="12" t="n">
        <v>1039</v>
      </c>
      <c r="M8" s="12"/>
      <c r="N8" s="12" t="n">
        <v>287</v>
      </c>
      <c r="O8" s="12" t="n">
        <v>267</v>
      </c>
      <c r="P8" s="12" t="n">
        <v>164</v>
      </c>
      <c r="Q8" s="12" t="n">
        <v>185</v>
      </c>
      <c r="R8" s="12" t="n">
        <v>144</v>
      </c>
      <c r="S8" s="12" t="n">
        <v>185</v>
      </c>
      <c r="T8" s="12" t="n">
        <v>164</v>
      </c>
      <c r="U8" s="12" t="n">
        <v>82</v>
      </c>
      <c r="V8" s="12" t="n">
        <v>226</v>
      </c>
      <c r="W8" s="12" t="n">
        <v>185</v>
      </c>
      <c r="X8" s="12" t="n">
        <v>103</v>
      </c>
      <c r="Y8" s="12" t="n">
        <v>61</v>
      </c>
      <c r="Z8" s="12"/>
      <c r="AA8" s="12" t="n">
        <v>551</v>
      </c>
      <c r="AB8" s="12" t="n">
        <v>530</v>
      </c>
      <c r="AC8" s="12" t="n">
        <v>449</v>
      </c>
      <c r="AD8" s="12" t="n">
        <v>510</v>
      </c>
      <c r="AE8" s="12"/>
      <c r="AF8" s="12" t="n">
        <v>150</v>
      </c>
      <c r="AG8" s="12" t="n">
        <v>866</v>
      </c>
      <c r="AH8" s="12" t="n">
        <v>133</v>
      </c>
      <c r="AI8" s="12" t="n">
        <v>107</v>
      </c>
      <c r="AJ8" s="12" t="n">
        <v>66</v>
      </c>
      <c r="AK8" s="12" t="n">
        <v>64</v>
      </c>
      <c r="AL8" s="12" t="n">
        <v>140</v>
      </c>
      <c r="AM8" s="12" t="n">
        <v>2</v>
      </c>
      <c r="AN8" s="12" t="n">
        <v>140</v>
      </c>
      <c r="AO8" s="12" t="n">
        <v>160</v>
      </c>
      <c r="AP8" s="12" t="n">
        <v>39</v>
      </c>
      <c r="AQ8" s="12" t="n">
        <v>149</v>
      </c>
      <c r="AR8" s="12" t="n">
        <v>10</v>
      </c>
      <c r="AS8" s="12" t="n">
        <v>11</v>
      </c>
      <c r="AT8" s="12" t="n">
        <v>3</v>
      </c>
      <c r="AU8" s="12" t="n">
        <v>2</v>
      </c>
      <c r="AV8" s="12" t="n">
        <v>5</v>
      </c>
      <c r="AW8" s="12" t="n">
        <v>3</v>
      </c>
      <c r="AX8" s="12" t="n">
        <v>3</v>
      </c>
    </row>
    <row r="9">
      <c r="B9" s="20" t="s">
        <v>328</v>
      </c>
      <c r="C9" s="19" t="n">
        <v>0.540214717710097</v>
      </c>
      <c r="D9" s="19" t="n">
        <v>0.357812340698684</v>
      </c>
      <c r="E9" s="19" t="n">
        <v>0.475359826604149</v>
      </c>
      <c r="F9" s="19" t="n">
        <v>0.48263564537762</v>
      </c>
      <c r="G9" s="19" t="n">
        <v>0.522212659884452</v>
      </c>
      <c r="H9" s="19" t="n">
        <v>0.636753483335095</v>
      </c>
      <c r="I9" s="19" t="n">
        <v>0.70969444833617</v>
      </c>
      <c r="J9" s="19"/>
      <c r="K9" s="19" t="n">
        <v>0.548861137721042</v>
      </c>
      <c r="L9" s="19" t="n">
        <v>0.532304388743739</v>
      </c>
      <c r="M9" s="19"/>
      <c r="N9" s="19" t="n">
        <v>0.514720711109824</v>
      </c>
      <c r="O9" s="19" t="n">
        <v>0.649052694539251</v>
      </c>
      <c r="P9" s="19" t="n">
        <v>0.559794889214945</v>
      </c>
      <c r="Q9" s="19" t="n">
        <v>0.537984980501926</v>
      </c>
      <c r="R9" s="19" t="n">
        <v>0.562138518732692</v>
      </c>
      <c r="S9" s="19" t="n">
        <v>0.444487154232829</v>
      </c>
      <c r="T9" s="19" t="n">
        <v>0.471863911952629</v>
      </c>
      <c r="U9" s="19" t="n">
        <v>0.583581365105077</v>
      </c>
      <c r="V9" s="19" t="n">
        <v>0.530013763688381</v>
      </c>
      <c r="W9" s="19" t="n">
        <v>0.587695501968063</v>
      </c>
      <c r="X9" s="19" t="n">
        <v>0.528671761812196</v>
      </c>
      <c r="Y9" s="19" t="n">
        <v>0.415343138143066</v>
      </c>
      <c r="Z9" s="19"/>
      <c r="AA9" s="19" t="n">
        <v>0.639733931445058</v>
      </c>
      <c r="AB9" s="19" t="n">
        <v>0.607011020150927</v>
      </c>
      <c r="AC9" s="19" t="n">
        <v>0.487566838832521</v>
      </c>
      <c r="AD9" s="19" t="n">
        <v>0.41167857326222</v>
      </c>
      <c r="AE9" s="19"/>
      <c r="AF9" s="19" t="n">
        <v>0.424080307850003</v>
      </c>
      <c r="AG9" s="19" t="n">
        <v>0.632930825628945</v>
      </c>
      <c r="AH9" s="19" t="n">
        <v>0.580216822464036</v>
      </c>
      <c r="AI9" s="19" t="n">
        <v>0.420655973324728</v>
      </c>
      <c r="AJ9" s="19" t="n">
        <v>0.381758582418925</v>
      </c>
      <c r="AK9" s="19" t="n">
        <v>0.487180447059806</v>
      </c>
      <c r="AL9" s="19" t="n">
        <v>0.496726943305464</v>
      </c>
      <c r="AM9" s="19" t="n">
        <v>0.534445761093102</v>
      </c>
      <c r="AN9" s="19" t="n">
        <v>0.489601048305083</v>
      </c>
      <c r="AO9" s="19" t="n">
        <v>0.398736966902033</v>
      </c>
      <c r="AP9" s="19" t="n">
        <v>0.53468419995108</v>
      </c>
      <c r="AQ9" s="19" t="n">
        <v>0.564115825290909</v>
      </c>
      <c r="AR9" s="19" t="n">
        <v>0.618136681961168</v>
      </c>
      <c r="AS9" s="19" t="n">
        <v>0.204517317280528</v>
      </c>
      <c r="AT9" s="19" t="n">
        <v>0</v>
      </c>
      <c r="AU9" s="19" t="n">
        <v>0</v>
      </c>
      <c r="AV9" s="19" t="n">
        <v>0.387566684837043</v>
      </c>
      <c r="AW9" s="19" t="n">
        <v>0</v>
      </c>
      <c r="AX9" s="19" t="n">
        <v>0.242293032388405</v>
      </c>
    </row>
    <row r="10">
      <c r="B10" s="20" t="s">
        <v>329</v>
      </c>
      <c r="C10" s="19" t="n">
        <v>0.450473380040721</v>
      </c>
      <c r="D10" s="19" t="n">
        <v>0.371809623616846</v>
      </c>
      <c r="E10" s="19" t="n">
        <v>0.344387700025979</v>
      </c>
      <c r="F10" s="19" t="n">
        <v>0.388917164700559</v>
      </c>
      <c r="G10" s="19" t="n">
        <v>0.463922899872348</v>
      </c>
      <c r="H10" s="19" t="n">
        <v>0.47944286725257</v>
      </c>
      <c r="I10" s="19" t="n">
        <v>0.608044435012073</v>
      </c>
      <c r="J10" s="19"/>
      <c r="K10" s="19" t="n">
        <v>0.470776045980645</v>
      </c>
      <c r="L10" s="19" t="n">
        <v>0.431111490374724</v>
      </c>
      <c r="M10" s="19"/>
      <c r="N10" s="19" t="n">
        <v>0.388895587913422</v>
      </c>
      <c r="O10" s="19" t="n">
        <v>0.534007612280818</v>
      </c>
      <c r="P10" s="19" t="n">
        <v>0.432335697231794</v>
      </c>
      <c r="Q10" s="19" t="n">
        <v>0.470831869091336</v>
      </c>
      <c r="R10" s="19" t="n">
        <v>0.500109720796883</v>
      </c>
      <c r="S10" s="19" t="n">
        <v>0.379237659897873</v>
      </c>
      <c r="T10" s="19" t="n">
        <v>0.450781912844373</v>
      </c>
      <c r="U10" s="19" t="n">
        <v>0.51458612927567</v>
      </c>
      <c r="V10" s="19" t="n">
        <v>0.4010540122044</v>
      </c>
      <c r="W10" s="19" t="n">
        <v>0.492671093318513</v>
      </c>
      <c r="X10" s="19" t="n">
        <v>0.438112214932231</v>
      </c>
      <c r="Y10" s="19" t="n">
        <v>0.449507901867443</v>
      </c>
      <c r="Z10" s="19"/>
      <c r="AA10" s="19" t="n">
        <v>0.492539192819763</v>
      </c>
      <c r="AB10" s="19" t="n">
        <v>0.446668035449621</v>
      </c>
      <c r="AC10" s="19" t="n">
        <v>0.420433084652231</v>
      </c>
      <c r="AD10" s="19" t="n">
        <v>0.437169845580634</v>
      </c>
      <c r="AE10" s="19"/>
      <c r="AF10" s="19" t="n">
        <v>0.35966045201041</v>
      </c>
      <c r="AG10" s="19" t="n">
        <v>0.520723796128268</v>
      </c>
      <c r="AH10" s="19" t="n">
        <v>0.490857383004829</v>
      </c>
      <c r="AI10" s="19" t="n">
        <v>0.339312492628365</v>
      </c>
      <c r="AJ10" s="19" t="n">
        <v>0.344419939874863</v>
      </c>
      <c r="AK10" s="19" t="n">
        <v>0.416245899170096</v>
      </c>
      <c r="AL10" s="19" t="n">
        <v>0.378665377942526</v>
      </c>
      <c r="AM10" s="19" t="n">
        <v>1</v>
      </c>
      <c r="AN10" s="19" t="n">
        <v>0.394832987243452</v>
      </c>
      <c r="AO10" s="19" t="n">
        <v>0.315040563691687</v>
      </c>
      <c r="AP10" s="19" t="n">
        <v>0.348873065481004</v>
      </c>
      <c r="AQ10" s="19" t="n">
        <v>0.531363049170333</v>
      </c>
      <c r="AR10" s="19" t="n">
        <v>0.527646097950157</v>
      </c>
      <c r="AS10" s="19" t="n">
        <v>0.299518097650752</v>
      </c>
      <c r="AT10" s="19" t="n">
        <v>0</v>
      </c>
      <c r="AU10" s="19" t="n">
        <v>0.495619982425437</v>
      </c>
      <c r="AV10" s="19" t="n">
        <v>0.643565374444318</v>
      </c>
      <c r="AW10" s="19" t="n">
        <v>0.381473957467181</v>
      </c>
      <c r="AX10" s="19" t="n">
        <v>0.479792883083338</v>
      </c>
    </row>
    <row r="11">
      <c r="B11" s="20" t="s">
        <v>330</v>
      </c>
      <c r="C11" s="19" t="n">
        <v>0.375675542414108</v>
      </c>
      <c r="D11" s="19" t="n">
        <v>0.173438475309257</v>
      </c>
      <c r="E11" s="19" t="n">
        <v>0.240951078339536</v>
      </c>
      <c r="F11" s="19" t="n">
        <v>0.306404313712657</v>
      </c>
      <c r="G11" s="19" t="n">
        <v>0.375217087099415</v>
      </c>
      <c r="H11" s="19" t="n">
        <v>0.499392546101301</v>
      </c>
      <c r="I11" s="19" t="n">
        <v>0.591996393593559</v>
      </c>
      <c r="J11" s="19"/>
      <c r="K11" s="19" t="n">
        <v>0.386592195255802</v>
      </c>
      <c r="L11" s="19" t="n">
        <v>0.36539324463879</v>
      </c>
      <c r="M11" s="19"/>
      <c r="N11" s="19" t="n">
        <v>0.321538267202519</v>
      </c>
      <c r="O11" s="19" t="n">
        <v>0.418917010955812</v>
      </c>
      <c r="P11" s="19" t="n">
        <v>0.407747728301553</v>
      </c>
      <c r="Q11" s="19" t="n">
        <v>0.406275832713795</v>
      </c>
      <c r="R11" s="19" t="n">
        <v>0.41592361721669</v>
      </c>
      <c r="S11" s="19" t="n">
        <v>0.287321137097198</v>
      </c>
      <c r="T11" s="19" t="n">
        <v>0.333962206708252</v>
      </c>
      <c r="U11" s="19" t="n">
        <v>0.469813031382907</v>
      </c>
      <c r="V11" s="19" t="n">
        <v>0.345455617597269</v>
      </c>
      <c r="W11" s="19" t="n">
        <v>0.417053306379443</v>
      </c>
      <c r="X11" s="19" t="n">
        <v>0.419209929899104</v>
      </c>
      <c r="Y11" s="19" t="n">
        <v>0.333706100148004</v>
      </c>
      <c r="Z11" s="19"/>
      <c r="AA11" s="19" t="n">
        <v>0.460730430131333</v>
      </c>
      <c r="AB11" s="19" t="n">
        <v>0.467429530983401</v>
      </c>
      <c r="AC11" s="19" t="n">
        <v>0.327801895050648</v>
      </c>
      <c r="AD11" s="19" t="n">
        <v>0.236123564760886</v>
      </c>
      <c r="AE11" s="19"/>
      <c r="AF11" s="19" t="n">
        <v>0.2360897251682</v>
      </c>
      <c r="AG11" s="19" t="n">
        <v>0.518202104723423</v>
      </c>
      <c r="AH11" s="19" t="n">
        <v>0.378843944475709</v>
      </c>
      <c r="AI11" s="19" t="n">
        <v>0.251162250649549</v>
      </c>
      <c r="AJ11" s="19" t="n">
        <v>0.17426670905915</v>
      </c>
      <c r="AK11" s="19" t="n">
        <v>0.327549690550338</v>
      </c>
      <c r="AL11" s="19" t="n">
        <v>0.235851477945323</v>
      </c>
      <c r="AM11" s="19" t="n">
        <v>0.534445761093102</v>
      </c>
      <c r="AN11" s="19" t="n">
        <v>0.286014935614284</v>
      </c>
      <c r="AO11" s="19" t="n">
        <v>0.204659961263167</v>
      </c>
      <c r="AP11" s="19" t="n">
        <v>0.174157318637666</v>
      </c>
      <c r="AQ11" s="19" t="n">
        <v>0.380670106635879</v>
      </c>
      <c r="AR11" s="19" t="n">
        <v>0.194464594338712</v>
      </c>
      <c r="AS11" s="19" t="n">
        <v>0.393833396721408</v>
      </c>
      <c r="AT11" s="19" t="n">
        <v>0</v>
      </c>
      <c r="AU11" s="19" t="n">
        <v>0</v>
      </c>
      <c r="AV11" s="19" t="n">
        <v>0</v>
      </c>
      <c r="AW11" s="19" t="n">
        <v>0.323798654447605</v>
      </c>
      <c r="AX11" s="19" t="n">
        <v>0</v>
      </c>
    </row>
    <row r="12">
      <c r="B12" s="20" t="s">
        <v>331</v>
      </c>
      <c r="C12" s="19" t="n">
        <v>0.270616280577718</v>
      </c>
      <c r="D12" s="19" t="n">
        <v>0.376401515696431</v>
      </c>
      <c r="E12" s="19" t="n">
        <v>0.338544448666489</v>
      </c>
      <c r="F12" s="19" t="n">
        <v>0.305598621241481</v>
      </c>
      <c r="G12" s="19" t="n">
        <v>0.219058546715706</v>
      </c>
      <c r="H12" s="19" t="n">
        <v>0.192003249647535</v>
      </c>
      <c r="I12" s="19" t="n">
        <v>0.21193820249853</v>
      </c>
      <c r="J12" s="19"/>
      <c r="K12" s="19" t="n">
        <v>0.280459478684858</v>
      </c>
      <c r="L12" s="19" t="n">
        <v>0.261279470489865</v>
      </c>
      <c r="M12" s="19"/>
      <c r="N12" s="19" t="n">
        <v>0.36152668755238</v>
      </c>
      <c r="O12" s="19" t="n">
        <v>0.230113952568319</v>
      </c>
      <c r="P12" s="19" t="n">
        <v>0.307661452661689</v>
      </c>
      <c r="Q12" s="19" t="n">
        <v>0.308735636877584</v>
      </c>
      <c r="R12" s="19" t="n">
        <v>0.31868033571864</v>
      </c>
      <c r="S12" s="19" t="n">
        <v>0.224238560306926</v>
      </c>
      <c r="T12" s="19" t="n">
        <v>0.186290026137264</v>
      </c>
      <c r="U12" s="19" t="n">
        <v>0.292122654440739</v>
      </c>
      <c r="V12" s="19" t="n">
        <v>0.260473545984853</v>
      </c>
      <c r="W12" s="19" t="n">
        <v>0.235964431608041</v>
      </c>
      <c r="X12" s="19" t="n">
        <v>0.131167065581161</v>
      </c>
      <c r="Y12" s="19" t="n">
        <v>0.40808583836311</v>
      </c>
      <c r="Z12" s="19"/>
      <c r="AA12" s="19" t="n">
        <v>0.352980524850723</v>
      </c>
      <c r="AB12" s="19" t="n">
        <v>0.274387953206822</v>
      </c>
      <c r="AC12" s="19" t="n">
        <v>0.263041675035848</v>
      </c>
      <c r="AD12" s="19" t="n">
        <v>0.185337229823169</v>
      </c>
      <c r="AE12" s="19"/>
      <c r="AF12" s="19" t="n">
        <v>0.380717595808202</v>
      </c>
      <c r="AG12" s="19" t="n">
        <v>0.199518194411759</v>
      </c>
      <c r="AH12" s="19" t="n">
        <v>0.235240539276317</v>
      </c>
      <c r="AI12" s="19" t="n">
        <v>0.352940369254977</v>
      </c>
      <c r="AJ12" s="19" t="n">
        <v>0.290587803525653</v>
      </c>
      <c r="AK12" s="19" t="n">
        <v>0.305845571821467</v>
      </c>
      <c r="AL12" s="19" t="n">
        <v>0.34561288907202</v>
      </c>
      <c r="AM12" s="19" t="n">
        <v>0.465554238906898</v>
      </c>
      <c r="AN12" s="19" t="n">
        <v>0.361041780127451</v>
      </c>
      <c r="AO12" s="19" t="n">
        <v>0.343198394172327</v>
      </c>
      <c r="AP12" s="19" t="n">
        <v>0.372429944199785</v>
      </c>
      <c r="AQ12" s="19" t="n">
        <v>0.229608530854314</v>
      </c>
      <c r="AR12" s="19" t="n">
        <v>0</v>
      </c>
      <c r="AS12" s="19" t="n">
        <v>0.606800942352082</v>
      </c>
      <c r="AT12" s="19" t="n">
        <v>0.389102592068026</v>
      </c>
      <c r="AU12" s="19" t="n">
        <v>0.495619982425437</v>
      </c>
      <c r="AV12" s="19" t="n">
        <v>0.620824482762103</v>
      </c>
      <c r="AW12" s="19" t="n">
        <v>0.294727388085214</v>
      </c>
      <c r="AX12" s="19" t="n">
        <v>0.498462815928417</v>
      </c>
    </row>
    <row r="13">
      <c r="B13" s="20" t="s">
        <v>332</v>
      </c>
      <c r="C13" s="19" t="n">
        <v>0.208302427671753</v>
      </c>
      <c r="D13" s="19" t="n">
        <v>0.193846368289611</v>
      </c>
      <c r="E13" s="19" t="n">
        <v>0.213356955694477</v>
      </c>
      <c r="F13" s="19" t="n">
        <v>0.205442836430848</v>
      </c>
      <c r="G13" s="19" t="n">
        <v>0.202264642356478</v>
      </c>
      <c r="H13" s="19" t="n">
        <v>0.169459959209043</v>
      </c>
      <c r="I13" s="19" t="n">
        <v>0.246995757912664</v>
      </c>
      <c r="J13" s="19"/>
      <c r="K13" s="19" t="n">
        <v>0.267286078010697</v>
      </c>
      <c r="L13" s="19" t="n">
        <v>0.150992365254994</v>
      </c>
      <c r="M13" s="19"/>
      <c r="N13" s="19" t="n">
        <v>0.26950344910594</v>
      </c>
      <c r="O13" s="19" t="n">
        <v>0.235547291431899</v>
      </c>
      <c r="P13" s="19" t="n">
        <v>0.19271831657082</v>
      </c>
      <c r="Q13" s="19" t="n">
        <v>0.222085117758735</v>
      </c>
      <c r="R13" s="19" t="n">
        <v>0.229701786524659</v>
      </c>
      <c r="S13" s="19" t="n">
        <v>0.0848908540782805</v>
      </c>
      <c r="T13" s="19" t="n">
        <v>0.165968595085624</v>
      </c>
      <c r="U13" s="19" t="n">
        <v>0.129206105092214</v>
      </c>
      <c r="V13" s="19" t="n">
        <v>0.207780429628368</v>
      </c>
      <c r="W13" s="19" t="n">
        <v>0.264981497047576</v>
      </c>
      <c r="X13" s="19" t="n">
        <v>0.182723483249619</v>
      </c>
      <c r="Y13" s="19" t="n">
        <v>0.218390221606128</v>
      </c>
      <c r="Z13" s="19"/>
      <c r="AA13" s="19" t="n">
        <v>0.32499995286967</v>
      </c>
      <c r="AB13" s="19" t="n">
        <v>0.216019193058828</v>
      </c>
      <c r="AC13" s="19" t="n">
        <v>0.165976254156723</v>
      </c>
      <c r="AD13" s="19" t="n">
        <v>0.11293529353361</v>
      </c>
      <c r="AE13" s="19"/>
      <c r="AF13" s="19" t="n">
        <v>0.198548453871143</v>
      </c>
      <c r="AG13" s="19" t="n">
        <v>0.195150340965954</v>
      </c>
      <c r="AH13" s="19" t="n">
        <v>0.210789116923323</v>
      </c>
      <c r="AI13" s="19" t="n">
        <v>0.271073457993542</v>
      </c>
      <c r="AJ13" s="19" t="n">
        <v>0.193802305898016</v>
      </c>
      <c r="AK13" s="19" t="n">
        <v>0.16336648940372</v>
      </c>
      <c r="AL13" s="19" t="n">
        <v>0.154833507866863</v>
      </c>
      <c r="AM13" s="19" t="n">
        <v>0</v>
      </c>
      <c r="AN13" s="19" t="n">
        <v>0.277024186332837</v>
      </c>
      <c r="AO13" s="19" t="n">
        <v>0.175909299924936</v>
      </c>
      <c r="AP13" s="19" t="n">
        <v>0.389305932541708</v>
      </c>
      <c r="AQ13" s="19" t="n">
        <v>0.247098384041377</v>
      </c>
      <c r="AR13" s="19" t="n">
        <v>0.100638579105013</v>
      </c>
      <c r="AS13" s="19" t="n">
        <v>0.204517317280528</v>
      </c>
      <c r="AT13" s="19" t="n">
        <v>0</v>
      </c>
      <c r="AU13" s="19" t="n">
        <v>0.504380017574563</v>
      </c>
      <c r="AV13" s="19" t="n">
        <v>0.197100656412845</v>
      </c>
      <c r="AW13" s="19" t="n">
        <v>0.323798654447605</v>
      </c>
      <c r="AX13" s="19" t="n">
        <v>0.520207116916662</v>
      </c>
    </row>
    <row r="14">
      <c r="B14" s="20" t="s">
        <v>333</v>
      </c>
      <c r="C14" s="19" t="n">
        <v>0.143676037889354</v>
      </c>
      <c r="D14" s="19" t="n">
        <v>0.122446640977828</v>
      </c>
      <c r="E14" s="19" t="n">
        <v>0.127443554854877</v>
      </c>
      <c r="F14" s="19" t="n">
        <v>0.120886130545434</v>
      </c>
      <c r="G14" s="19" t="n">
        <v>0.121175215303107</v>
      </c>
      <c r="H14" s="19" t="n">
        <v>0.139230718566083</v>
      </c>
      <c r="I14" s="19" t="n">
        <v>0.210580593582612</v>
      </c>
      <c r="J14" s="19"/>
      <c r="K14" s="19" t="n">
        <v>0.191357052034823</v>
      </c>
      <c r="L14" s="19" t="n">
        <v>0.0973241198725669</v>
      </c>
      <c r="M14" s="19"/>
      <c r="N14" s="19" t="n">
        <v>0.17715343602013</v>
      </c>
      <c r="O14" s="19" t="n">
        <v>0.149218992434846</v>
      </c>
      <c r="P14" s="19" t="n">
        <v>0.145737063607223</v>
      </c>
      <c r="Q14" s="19" t="n">
        <v>0.160517780250395</v>
      </c>
      <c r="R14" s="19" t="n">
        <v>0.148438290220714</v>
      </c>
      <c r="S14" s="19" t="n">
        <v>0.1056266878976</v>
      </c>
      <c r="T14" s="19" t="n">
        <v>0.106690039964921</v>
      </c>
      <c r="U14" s="19" t="n">
        <v>0.104685242337963</v>
      </c>
      <c r="V14" s="19" t="n">
        <v>0.127479113727571</v>
      </c>
      <c r="W14" s="19" t="n">
        <v>0.188196834532742</v>
      </c>
      <c r="X14" s="19" t="n">
        <v>0.0994473814340065</v>
      </c>
      <c r="Y14" s="19" t="n">
        <v>0.160982504579421</v>
      </c>
      <c r="Z14" s="19"/>
      <c r="AA14" s="19" t="n">
        <v>0.222791099564604</v>
      </c>
      <c r="AB14" s="19" t="n">
        <v>0.145284399654134</v>
      </c>
      <c r="AC14" s="19" t="n">
        <v>0.109335728123017</v>
      </c>
      <c r="AD14" s="19" t="n">
        <v>0.084810972053539</v>
      </c>
      <c r="AE14" s="19"/>
      <c r="AF14" s="19" t="n">
        <v>0.146063913068198</v>
      </c>
      <c r="AG14" s="19" t="n">
        <v>0.153465990436242</v>
      </c>
      <c r="AH14" s="19" t="n">
        <v>0.107454637328883</v>
      </c>
      <c r="AI14" s="19" t="n">
        <v>0.150479580648334</v>
      </c>
      <c r="AJ14" s="19" t="n">
        <v>0.126258386628675</v>
      </c>
      <c r="AK14" s="19" t="n">
        <v>0.181458653945368</v>
      </c>
      <c r="AL14" s="19" t="n">
        <v>0.133288498615547</v>
      </c>
      <c r="AM14" s="19" t="n">
        <v>0</v>
      </c>
      <c r="AN14" s="19" t="n">
        <v>0.167375570198102</v>
      </c>
      <c r="AO14" s="19" t="n">
        <v>0.0906566209684433</v>
      </c>
      <c r="AP14" s="19" t="n">
        <v>0.172496741425646</v>
      </c>
      <c r="AQ14" s="19" t="n">
        <v>0.117842001276449</v>
      </c>
      <c r="AR14" s="19" t="n">
        <v>0.195057352885268</v>
      </c>
      <c r="AS14" s="19" t="n">
        <v>0.180544521857877</v>
      </c>
      <c r="AT14" s="19" t="n">
        <v>0.296096190633258</v>
      </c>
      <c r="AU14" s="19" t="n">
        <v>0</v>
      </c>
      <c r="AV14" s="19" t="n">
        <v>0.197100656412845</v>
      </c>
      <c r="AW14" s="19" t="n">
        <v>0.705272611914786</v>
      </c>
      <c r="AX14" s="19" t="n">
        <v>0.277914084528257</v>
      </c>
    </row>
    <row r="15">
      <c r="B15" s="20" t="s">
        <v>334</v>
      </c>
      <c r="C15" s="19" t="n">
        <v>0.130980371636532</v>
      </c>
      <c r="D15" s="19" t="n">
        <v>0.147845611914204</v>
      </c>
      <c r="E15" s="19" t="n">
        <v>0.282781994617622</v>
      </c>
      <c r="F15" s="19" t="n">
        <v>0.229738131200095</v>
      </c>
      <c r="G15" s="19" t="n">
        <v>0.0883586078314827</v>
      </c>
      <c r="H15" s="19" t="n">
        <v>0.0312053655720063</v>
      </c>
      <c r="I15" s="19" t="n">
        <v>0.0180524961408445</v>
      </c>
      <c r="J15" s="19"/>
      <c r="K15" s="19" t="n">
        <v>0.181747212214479</v>
      </c>
      <c r="L15" s="19" t="n">
        <v>0.0816074661545405</v>
      </c>
      <c r="M15" s="19"/>
      <c r="N15" s="19" t="n">
        <v>0.263590325504243</v>
      </c>
      <c r="O15" s="19" t="n">
        <v>0.074095623508019</v>
      </c>
      <c r="P15" s="19" t="n">
        <v>0.0949140934441258</v>
      </c>
      <c r="Q15" s="19" t="n">
        <v>0.138445248245365</v>
      </c>
      <c r="R15" s="19" t="n">
        <v>0.126835868760807</v>
      </c>
      <c r="S15" s="19" t="n">
        <v>0.120393489845195</v>
      </c>
      <c r="T15" s="19" t="n">
        <v>0.132719315679486</v>
      </c>
      <c r="U15" s="19" t="n">
        <v>0.0619303723328335</v>
      </c>
      <c r="V15" s="19" t="n">
        <v>0.120004467603525</v>
      </c>
      <c r="W15" s="19" t="n">
        <v>0.101413223734247</v>
      </c>
      <c r="X15" s="19" t="n">
        <v>0.0901187761198469</v>
      </c>
      <c r="Y15" s="19" t="n">
        <v>0.159685832105612</v>
      </c>
      <c r="Z15" s="19"/>
      <c r="AA15" s="19" t="n">
        <v>0.226910013213507</v>
      </c>
      <c r="AB15" s="19" t="n">
        <v>0.0757330314024561</v>
      </c>
      <c r="AC15" s="19" t="n">
        <v>0.139213695531396</v>
      </c>
      <c r="AD15" s="19" t="n">
        <v>0.0789311102043107</v>
      </c>
      <c r="AE15" s="19"/>
      <c r="AF15" s="19" t="n">
        <v>0.222288941490275</v>
      </c>
      <c r="AG15" s="19" t="n">
        <v>0.023554595843212</v>
      </c>
      <c r="AH15" s="19" t="n">
        <v>0.073022012190416</v>
      </c>
      <c r="AI15" s="19" t="n">
        <v>0.471092137335485</v>
      </c>
      <c r="AJ15" s="19" t="n">
        <v>0.148597415286407</v>
      </c>
      <c r="AK15" s="19" t="n">
        <v>0.305288879462807</v>
      </c>
      <c r="AL15" s="19" t="n">
        <v>0.183022791277212</v>
      </c>
      <c r="AM15" s="19" t="n">
        <v>0</v>
      </c>
      <c r="AN15" s="19" t="n">
        <v>0.240182694816913</v>
      </c>
      <c r="AO15" s="19" t="n">
        <v>0.12720805996782</v>
      </c>
      <c r="AP15" s="19" t="n">
        <v>0.306787981714793</v>
      </c>
      <c r="AQ15" s="19" t="n">
        <v>0.140349446179424</v>
      </c>
      <c r="AR15" s="19" t="n">
        <v>0.093885666242706</v>
      </c>
      <c r="AS15" s="19" t="n">
        <v>0.282296311717604</v>
      </c>
      <c r="AT15" s="19" t="n">
        <v>0.296096190633258</v>
      </c>
      <c r="AU15" s="19" t="n">
        <v>0.504380017574563</v>
      </c>
      <c r="AV15" s="19" t="n">
        <v>0.78015845190494</v>
      </c>
      <c r="AW15" s="19" t="n">
        <v>0.705272611914786</v>
      </c>
      <c r="AX15" s="19" t="n">
        <v>0.259244151683178</v>
      </c>
    </row>
    <row r="16">
      <c r="B16" s="20" t="s">
        <v>335</v>
      </c>
      <c r="C16" s="19" t="n">
        <v>0.105472974873319</v>
      </c>
      <c r="D16" s="19" t="n">
        <v>0.119999282693876</v>
      </c>
      <c r="E16" s="19" t="n">
        <v>0.170723037812843</v>
      </c>
      <c r="F16" s="19" t="n">
        <v>0.0733130038345727</v>
      </c>
      <c r="G16" s="19" t="n">
        <v>0.0825104250487651</v>
      </c>
      <c r="H16" s="19" t="n">
        <v>0.0818988811044131</v>
      </c>
      <c r="I16" s="19" t="n">
        <v>0.103393236348634</v>
      </c>
      <c r="J16" s="19"/>
      <c r="K16" s="19" t="n">
        <v>0.118918527571678</v>
      </c>
      <c r="L16" s="19" t="n">
        <v>0.0924647600239715</v>
      </c>
      <c r="M16" s="19"/>
      <c r="N16" s="19" t="n">
        <v>0.159278242382698</v>
      </c>
      <c r="O16" s="19" t="n">
        <v>0.0833031943902323</v>
      </c>
      <c r="P16" s="19" t="n">
        <v>0.0990558150913366</v>
      </c>
      <c r="Q16" s="19" t="n">
        <v>0.0905472691032874</v>
      </c>
      <c r="R16" s="19" t="n">
        <v>0.145629155971758</v>
      </c>
      <c r="S16" s="19" t="n">
        <v>0.102229171592771</v>
      </c>
      <c r="T16" s="19" t="n">
        <v>0.078979930048329</v>
      </c>
      <c r="U16" s="19" t="n">
        <v>0.113676948367704</v>
      </c>
      <c r="V16" s="19" t="n">
        <v>0.0998548195825622</v>
      </c>
      <c r="W16" s="19" t="n">
        <v>0.111787541671265</v>
      </c>
      <c r="X16" s="19" t="n">
        <v>0.0391132402970618</v>
      </c>
      <c r="Y16" s="19" t="n">
        <v>0.10083582682239</v>
      </c>
      <c r="Z16" s="19"/>
      <c r="AA16" s="19" t="n">
        <v>0.148756047853498</v>
      </c>
      <c r="AB16" s="19" t="n">
        <v>0.0976029716595324</v>
      </c>
      <c r="AC16" s="19" t="n">
        <v>0.105619346301348</v>
      </c>
      <c r="AD16" s="19" t="n">
        <v>0.0655647521583585</v>
      </c>
      <c r="AE16" s="19"/>
      <c r="AF16" s="19" t="n">
        <v>0.213116953857327</v>
      </c>
      <c r="AG16" s="19" t="n">
        <v>0.0753769436539438</v>
      </c>
      <c r="AH16" s="19" t="n">
        <v>0.0884307642943258</v>
      </c>
      <c r="AI16" s="19" t="n">
        <v>0.141995627696135</v>
      </c>
      <c r="AJ16" s="19" t="n">
        <v>0.155357705788047</v>
      </c>
      <c r="AK16" s="19" t="n">
        <v>0.119818906096594</v>
      </c>
      <c r="AL16" s="19" t="n">
        <v>0.160865922522069</v>
      </c>
      <c r="AM16" s="19" t="n">
        <v>0</v>
      </c>
      <c r="AN16" s="19" t="n">
        <v>0.13321425417557</v>
      </c>
      <c r="AO16" s="19" t="n">
        <v>0.050004426281987</v>
      </c>
      <c r="AP16" s="19" t="n">
        <v>0.212136927429642</v>
      </c>
      <c r="AQ16" s="19" t="n">
        <v>0.0726586500196541</v>
      </c>
      <c r="AR16" s="19" t="n">
        <v>0</v>
      </c>
      <c r="AS16" s="19" t="n">
        <v>0.204517317280528</v>
      </c>
      <c r="AT16" s="19" t="n">
        <v>0</v>
      </c>
      <c r="AU16" s="19" t="n">
        <v>0</v>
      </c>
      <c r="AV16" s="19" t="n">
        <v>0.415332658750111</v>
      </c>
      <c r="AW16" s="19" t="n">
        <v>0.294727388085214</v>
      </c>
      <c r="AX16" s="19" t="n">
        <v>0.259244151683178</v>
      </c>
    </row>
    <row r="17">
      <c r="B17" s="20" t="s">
        <v>336</v>
      </c>
      <c r="C17" s="19" t="n">
        <v>0.0889705969205119</v>
      </c>
      <c r="D17" s="19" t="n">
        <v>0.1018531618276</v>
      </c>
      <c r="E17" s="19" t="n">
        <v>0.146982136442511</v>
      </c>
      <c r="F17" s="19" t="n">
        <v>0.094148811613864</v>
      </c>
      <c r="G17" s="19" t="n">
        <v>0.0527659617357088</v>
      </c>
      <c r="H17" s="19" t="n">
        <v>0.043479465648022</v>
      </c>
      <c r="I17" s="19" t="n">
        <v>0.0890627551519607</v>
      </c>
      <c r="J17" s="19"/>
      <c r="K17" s="19" t="n">
        <v>0.119280444347999</v>
      </c>
      <c r="L17" s="19" t="n">
        <v>0.0595033551007431</v>
      </c>
      <c r="M17" s="19"/>
      <c r="N17" s="19" t="n">
        <v>0.113193239084048</v>
      </c>
      <c r="O17" s="19" t="n">
        <v>0.0781489369563672</v>
      </c>
      <c r="P17" s="19" t="n">
        <v>0.0861172409203204</v>
      </c>
      <c r="Q17" s="19" t="n">
        <v>0.0535820901013863</v>
      </c>
      <c r="R17" s="19" t="n">
        <v>0.100182452535678</v>
      </c>
      <c r="S17" s="19" t="n">
        <v>0.0987050210061441</v>
      </c>
      <c r="T17" s="19" t="n">
        <v>0.0705515940612144</v>
      </c>
      <c r="U17" s="19" t="n">
        <v>0.0829011551151619</v>
      </c>
      <c r="V17" s="19" t="n">
        <v>0.0794612918075283</v>
      </c>
      <c r="W17" s="19" t="n">
        <v>0.0880286271528675</v>
      </c>
      <c r="X17" s="19" t="n">
        <v>0.101447410328057</v>
      </c>
      <c r="Y17" s="19" t="n">
        <v>0.156065224099406</v>
      </c>
      <c r="Z17" s="19"/>
      <c r="AA17" s="19" t="n">
        <v>0.144988119463651</v>
      </c>
      <c r="AB17" s="19" t="n">
        <v>0.0690964054571208</v>
      </c>
      <c r="AC17" s="19" t="n">
        <v>0.0890751685898311</v>
      </c>
      <c r="AD17" s="19" t="n">
        <v>0.0493801156732246</v>
      </c>
      <c r="AE17" s="19"/>
      <c r="AF17" s="19" t="n">
        <v>0.169880037875882</v>
      </c>
      <c r="AG17" s="19" t="n">
        <v>0.0599702104005183</v>
      </c>
      <c r="AH17" s="19" t="n">
        <v>0.051930861103294</v>
      </c>
      <c r="AI17" s="19" t="n">
        <v>0.165179832874682</v>
      </c>
      <c r="AJ17" s="19" t="n">
        <v>0.107685497402813</v>
      </c>
      <c r="AK17" s="19" t="n">
        <v>0.124279375727082</v>
      </c>
      <c r="AL17" s="19" t="n">
        <v>0.117833738966529</v>
      </c>
      <c r="AM17" s="19" t="n">
        <v>0</v>
      </c>
      <c r="AN17" s="19" t="n">
        <v>0.115829906434969</v>
      </c>
      <c r="AO17" s="19" t="n">
        <v>0.0593310484390945</v>
      </c>
      <c r="AP17" s="19" t="n">
        <v>0.267133089050809</v>
      </c>
      <c r="AQ17" s="19" t="n">
        <v>0.0350010811702774</v>
      </c>
      <c r="AR17" s="19" t="n">
        <v>0</v>
      </c>
      <c r="AS17" s="19" t="n">
        <v>0.31330658260086</v>
      </c>
      <c r="AT17" s="19" t="n">
        <v>0.296096190633258</v>
      </c>
      <c r="AU17" s="19" t="n">
        <v>0</v>
      </c>
      <c r="AV17" s="19" t="n">
        <v>0</v>
      </c>
      <c r="AW17" s="19" t="n">
        <v>0.294727388085214</v>
      </c>
      <c r="AX17" s="19" t="n">
        <v>0.77945126859984</v>
      </c>
    </row>
    <row r="18">
      <c r="B18" s="20" t="s">
        <v>337</v>
      </c>
      <c r="C18" s="19" t="n">
        <v>0.0792016685034023</v>
      </c>
      <c r="D18" s="19" t="n">
        <v>0.0966479518053378</v>
      </c>
      <c r="E18" s="19" t="n">
        <v>0.0623101655366651</v>
      </c>
      <c r="F18" s="19" t="n">
        <v>0.121040563928314</v>
      </c>
      <c r="G18" s="19" t="n">
        <v>0.0960790690058751</v>
      </c>
      <c r="H18" s="19" t="n">
        <v>0.0818790253944934</v>
      </c>
      <c r="I18" s="19" t="n">
        <v>0.0320263098527482</v>
      </c>
      <c r="J18" s="19"/>
      <c r="K18" s="19" t="n">
        <v>0.0640178177638515</v>
      </c>
      <c r="L18" s="19" t="n">
        <v>0.0931197110005389</v>
      </c>
      <c r="M18" s="19"/>
      <c r="N18" s="19" t="n">
        <v>0.053600167883851</v>
      </c>
      <c r="O18" s="19" t="n">
        <v>0.0504779254807449</v>
      </c>
      <c r="P18" s="19" t="n">
        <v>0.0813869784351635</v>
      </c>
      <c r="Q18" s="19" t="n">
        <v>0.0838274332350224</v>
      </c>
      <c r="R18" s="19" t="n">
        <v>0.0693019048262739</v>
      </c>
      <c r="S18" s="19" t="n">
        <v>0.105736814877538</v>
      </c>
      <c r="T18" s="19" t="n">
        <v>0.128197221112873</v>
      </c>
      <c r="U18" s="19" t="n">
        <v>0.079916386313328</v>
      </c>
      <c r="V18" s="19" t="n">
        <v>0.0842866004771145</v>
      </c>
      <c r="W18" s="19" t="n">
        <v>0.108555135640385</v>
      </c>
      <c r="X18" s="19" t="n">
        <v>0.0512913897063383</v>
      </c>
      <c r="Y18" s="19" t="n">
        <v>0.0549256854318008</v>
      </c>
      <c r="Z18" s="19"/>
      <c r="AA18" s="19" t="n">
        <v>0.0271611717837348</v>
      </c>
      <c r="AB18" s="19" t="n">
        <v>0.053213687562177</v>
      </c>
      <c r="AC18" s="19" t="n">
        <v>0.0801924528842148</v>
      </c>
      <c r="AD18" s="19" t="n">
        <v>0.161500965496774</v>
      </c>
      <c r="AE18" s="19"/>
      <c r="AF18" s="19" t="n">
        <v>0.0135818638572814</v>
      </c>
      <c r="AG18" s="19" t="n">
        <v>0.0703246372026034</v>
      </c>
      <c r="AH18" s="19" t="n">
        <v>0.0919795493096129</v>
      </c>
      <c r="AI18" s="19" t="n">
        <v>0.0278529913373312</v>
      </c>
      <c r="AJ18" s="19" t="n">
        <v>0.108317339394836</v>
      </c>
      <c r="AK18" s="19" t="n">
        <v>0.0800520630743485</v>
      </c>
      <c r="AL18" s="19" t="n">
        <v>0.0866255830932749</v>
      </c>
      <c r="AM18" s="19" t="n">
        <v>0</v>
      </c>
      <c r="AN18" s="19" t="n">
        <v>0.0786327936798461</v>
      </c>
      <c r="AO18" s="19" t="n">
        <v>0.142603433488124</v>
      </c>
      <c r="AP18" s="19" t="n">
        <v>0.0504502907171198</v>
      </c>
      <c r="AQ18" s="19" t="n">
        <v>0.142824915558551</v>
      </c>
      <c r="AR18" s="19" t="n">
        <v>0.0931682180630158</v>
      </c>
      <c r="AS18" s="19" t="n">
        <v>0.203882978207038</v>
      </c>
      <c r="AT18" s="19" t="n">
        <v>0</v>
      </c>
      <c r="AU18" s="19" t="n">
        <v>0</v>
      </c>
      <c r="AV18" s="19" t="n">
        <v>0</v>
      </c>
      <c r="AW18" s="19" t="n">
        <v>0</v>
      </c>
      <c r="AX18" s="19" t="n">
        <v>0</v>
      </c>
    </row>
    <row r="19">
      <c r="B19" s="20" t="s">
        <v>102</v>
      </c>
      <c r="C19" s="19" t="n">
        <v>0.0189949517897306</v>
      </c>
      <c r="D19" s="19" t="n">
        <v>0.00365518096212863</v>
      </c>
      <c r="E19" s="19" t="n">
        <v>0.00590948058291555</v>
      </c>
      <c r="F19" s="19" t="n">
        <v>0.00270749234209586</v>
      </c>
      <c r="G19" s="19" t="n">
        <v>0.0114301609263334</v>
      </c>
      <c r="H19" s="19" t="n">
        <v>0.0355269469304888</v>
      </c>
      <c r="I19" s="19" t="n">
        <v>0.0479925016286155</v>
      </c>
      <c r="J19" s="19"/>
      <c r="K19" s="19" t="n">
        <v>0.0207690852464781</v>
      </c>
      <c r="L19" s="19" t="n">
        <v>0.017283414179602</v>
      </c>
      <c r="M19" s="19"/>
      <c r="N19" s="19" t="n">
        <v>0.0101831504408047</v>
      </c>
      <c r="O19" s="19" t="n">
        <v>0.0279761750772234</v>
      </c>
      <c r="P19" s="19" t="n">
        <v>0.0224548605333007</v>
      </c>
      <c r="Q19" s="19" t="n">
        <v>0.0206916988971252</v>
      </c>
      <c r="R19" s="19" t="n">
        <v>0.0137616982455885</v>
      </c>
      <c r="S19" s="19" t="n">
        <v>0.0052944377339506</v>
      </c>
      <c r="T19" s="19" t="n">
        <v>0.0124580284553501</v>
      </c>
      <c r="U19" s="19" t="n">
        <v>0.0212645053372658</v>
      </c>
      <c r="V19" s="19" t="n">
        <v>0.0183250390770749</v>
      </c>
      <c r="W19" s="19" t="n">
        <v>0.0330008965090062</v>
      </c>
      <c r="X19" s="19" t="n">
        <v>0.0282387342063832</v>
      </c>
      <c r="Y19" s="19" t="n">
        <v>0.0195340439115779</v>
      </c>
      <c r="Z19" s="19"/>
      <c r="AA19" s="19" t="n">
        <v>0.0195869475075273</v>
      </c>
      <c r="AB19" s="19" t="n">
        <v>0.0276929355700218</v>
      </c>
      <c r="AC19" s="19" t="n">
        <v>0.00925608673117276</v>
      </c>
      <c r="AD19" s="19" t="n">
        <v>0.01443950267873</v>
      </c>
      <c r="AE19" s="19"/>
      <c r="AF19" s="19" t="n">
        <v>0.00658554509022572</v>
      </c>
      <c r="AG19" s="19" t="n">
        <v>0.0346903823477979</v>
      </c>
      <c r="AH19" s="19" t="n">
        <v>0.0292970707590026</v>
      </c>
      <c r="AI19" s="19" t="n">
        <v>0.0100431353805447</v>
      </c>
      <c r="AJ19" s="19" t="n">
        <v>0.0157767263893245</v>
      </c>
      <c r="AK19" s="19" t="n">
        <v>0.0305893557089532</v>
      </c>
      <c r="AL19" s="19" t="n">
        <v>0</v>
      </c>
      <c r="AM19" s="19" t="n">
        <v>0</v>
      </c>
      <c r="AN19" s="19" t="n">
        <v>0</v>
      </c>
      <c r="AO19" s="19" t="n">
        <v>0</v>
      </c>
      <c r="AP19" s="19" t="n">
        <v>0</v>
      </c>
      <c r="AQ19" s="19" t="n">
        <v>0</v>
      </c>
      <c r="AR19" s="19" t="n">
        <v>0</v>
      </c>
      <c r="AS19" s="19" t="n">
        <v>0</v>
      </c>
      <c r="AT19" s="19" t="n">
        <v>0</v>
      </c>
      <c r="AU19" s="19" t="n">
        <v>0</v>
      </c>
      <c r="AV19" s="19" t="n">
        <v>0</v>
      </c>
      <c r="AW19" s="19" t="n">
        <v>0</v>
      </c>
      <c r="AX19" s="19" t="n">
        <v>0</v>
      </c>
    </row>
    <row r="20">
      <c r="B20" s="20" t="s">
        <v>77</v>
      </c>
      <c r="C20" s="21" t="n">
        <v>0.0164273950600119</v>
      </c>
      <c r="D20" s="21" t="n">
        <v>0.0378129960695069</v>
      </c>
      <c r="E20" s="21" t="n">
        <v>0.0122825055645408</v>
      </c>
      <c r="F20" s="21" t="n">
        <v>0.0138551608622402</v>
      </c>
      <c r="G20" s="21" t="n">
        <v>0.00562326453539779</v>
      </c>
      <c r="H20" s="21" t="n">
        <v>0.0335037446884274</v>
      </c>
      <c r="I20" s="21" t="n">
        <v>0.00510298827529218</v>
      </c>
      <c r="J20" s="21"/>
      <c r="K20" s="21" t="n">
        <v>0.011236503709956</v>
      </c>
      <c r="L20" s="21" t="n">
        <v>0.0215044701701999</v>
      </c>
      <c r="M20" s="21"/>
      <c r="N20" s="21" t="n">
        <v>0.0214283903984976</v>
      </c>
      <c r="O20" s="21" t="n">
        <v>0.0134430722234366</v>
      </c>
      <c r="P20" s="21" t="n">
        <v>0.00472603583524095</v>
      </c>
      <c r="Q20" s="21" t="n">
        <v>0.0112620811416509</v>
      </c>
      <c r="R20" s="21" t="n">
        <v>0.00669500951543262</v>
      </c>
      <c r="S20" s="21" t="n">
        <v>0.0156373980817647</v>
      </c>
      <c r="T20" s="21" t="n">
        <v>0.0166131939794777</v>
      </c>
      <c r="U20" s="21" t="n">
        <v>0.0216221854598616</v>
      </c>
      <c r="V20" s="21" t="n">
        <v>0.0194775649148138</v>
      </c>
      <c r="W20" s="21" t="n">
        <v>0.0333563145260717</v>
      </c>
      <c r="X20" s="21" t="n">
        <v>0.0101856036139488</v>
      </c>
      <c r="Y20" s="21" t="n">
        <v>0.0188711872740681</v>
      </c>
      <c r="Z20" s="21"/>
      <c r="AA20" s="21" t="n">
        <v>0.00995965128646551</v>
      </c>
      <c r="AB20" s="21" t="n">
        <v>0.0170620157230526</v>
      </c>
      <c r="AC20" s="21" t="n">
        <v>0.0127108498792986</v>
      </c>
      <c r="AD20" s="21" t="n">
        <v>0.026446341706547</v>
      </c>
      <c r="AE20" s="21"/>
      <c r="AF20" s="21" t="n">
        <v>0.00673267041059269</v>
      </c>
      <c r="AG20" s="21" t="n">
        <v>0.0139932120862976</v>
      </c>
      <c r="AH20" s="21" t="n">
        <v>0.00694838583747999</v>
      </c>
      <c r="AI20" s="21" t="n">
        <v>0</v>
      </c>
      <c r="AJ20" s="21" t="n">
        <v>0.107563824313167</v>
      </c>
      <c r="AK20" s="21" t="n">
        <v>0.0416067513461142</v>
      </c>
      <c r="AL20" s="21" t="n">
        <v>0.0072990686866036</v>
      </c>
      <c r="AM20" s="21" t="n">
        <v>0</v>
      </c>
      <c r="AN20" s="21" t="n">
        <v>0</v>
      </c>
      <c r="AO20" s="21" t="n">
        <v>0.0314403583655545</v>
      </c>
      <c r="AP20" s="21" t="n">
        <v>0</v>
      </c>
      <c r="AQ20" s="21" t="n">
        <v>0.0199625547083332</v>
      </c>
      <c r="AR20" s="21" t="n">
        <v>0</v>
      </c>
      <c r="AS20" s="21" t="n">
        <v>0</v>
      </c>
      <c r="AT20" s="21" t="n">
        <v>0.314801217298716</v>
      </c>
      <c r="AU20" s="21" t="n">
        <v>0</v>
      </c>
      <c r="AV20" s="21" t="n">
        <v>0</v>
      </c>
      <c r="AW20" s="21" t="n">
        <v>0</v>
      </c>
      <c r="AX20" s="21" t="n">
        <v>0</v>
      </c>
    </row>
    <row r="21">
      <c r="B21" s="18"/>
    </row>
    <row r="22">
      <c r="B22" t="s">
        <v>80</v>
      </c>
    </row>
    <row r="23">
      <c r="B23" t="s">
        <v>81</v>
      </c>
    </row>
    <row r="25">
      <c r="B25" s="9" t="str">
        <f>=HYPERLINK("#'Contents'!A1", "Return to Contents")</f>
      </c>
    </row>
  </sheetData>
  <mergeCells count="6">
    <mergeCell ref="D5:I5"/>
    <mergeCell ref="K5:L5"/>
    <mergeCell ref="N5:Y5"/>
    <mergeCell ref="AA5:AD5"/>
    <mergeCell ref="AF5:AX5"/>
    <mergeCell ref="D2:AU2"/>
  </mergeCells>
  <pageMargins left="0.7" right="0.7" top="0.75" bottom="0.75" header="0.3" footer="0.3"/>
  <pageSetup paperSize="9" orientation="portrait" horizontalDpi="300" verticalDpi="300" r:id="rId2"/>
  <drawing r:id="rId1"/>
</worksheet>
</file>

<file path=xl/worksheets/sheet8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20.71" hidden="0" customWidth="1"/>
    <col min="4" max="4" width="20.71" hidden="0" customWidth="1"/>
    <col min="5" max="5" width="20.71" hidden="0" customWidth="1"/>
    <col min="6" max="6" width="20.71" hidden="0" customWidth="1"/>
    <col min="7" max="7" width="20.71" hidden="0" customWidth="1"/>
    <col min="8" max="8" width="20.71" hidden="0" customWidth="1"/>
    <col min="9" max="9" width="20.71" hidden="0" customWidth="1"/>
    <col min="10" max="10" width="20.71" hidden="0" customWidth="1"/>
    <col min="11" max="11" width="20.71" hidden="0" customWidth="1"/>
    <col min="12" max="12" width="20.71" hidden="0" customWidth="1"/>
  </cols>
  <sheetData>
    <row r="2" ht="40" customHeight="1">
      <c r="D2" s="16" t="s">
        <v>352</v>
      </c>
    </row>
    <row r="6" ht="50" customHeight="1">
      <c r="B6" s="22" t="s">
        <v>15</v>
      </c>
      <c r="C6" s="22" t="s">
        <v>251</v>
      </c>
      <c r="D6" s="22" t="s">
        <v>339</v>
      </c>
      <c r="E6" s="22" t="s">
        <v>340</v>
      </c>
      <c r="F6" s="22" t="s">
        <v>341</v>
      </c>
      <c r="G6" s="22" t="s">
        <v>342</v>
      </c>
      <c r="H6" s="22" t="s">
        <v>343</v>
      </c>
      <c r="I6" s="22" t="s">
        <v>344</v>
      </c>
      <c r="J6" s="22" t="s">
        <v>345</v>
      </c>
      <c r="K6" s="22" t="s">
        <v>346</v>
      </c>
    </row>
    <row r="7">
      <c r="B7" s="20" t="s">
        <v>347</v>
      </c>
      <c r="C7" s="19" t="n">
        <v>0.0590574995424083</v>
      </c>
      <c r="D7" s="19" t="n">
        <v>0.18482098070764</v>
      </c>
      <c r="E7" s="19" t="n">
        <v>0.107512083841884</v>
      </c>
      <c r="F7" s="19" t="n">
        <v>0.229109577575715</v>
      </c>
      <c r="G7" s="19" t="n">
        <v>0.129335640475985</v>
      </c>
      <c r="H7" s="19" t="n">
        <v>0.0823743856682181</v>
      </c>
      <c r="I7" s="19" t="n">
        <v>0.095187577522855</v>
      </c>
      <c r="J7" s="19" t="n">
        <v>0.0901746289265889</v>
      </c>
      <c r="K7" s="19" t="n">
        <v>0.0815027542400431</v>
      </c>
    </row>
    <row r="8">
      <c r="B8" s="20" t="s">
        <v>348</v>
      </c>
      <c r="C8" s="19" t="n">
        <v>0.0973554189313665</v>
      </c>
      <c r="D8" s="19" t="n">
        <v>0.292137951959651</v>
      </c>
      <c r="E8" s="19" t="n">
        <v>0.215301505230751</v>
      </c>
      <c r="F8" s="19" t="n">
        <v>0.290840641726096</v>
      </c>
      <c r="G8" s="19" t="n">
        <v>0.262536288793933</v>
      </c>
      <c r="H8" s="19" t="n">
        <v>0.205640274581503</v>
      </c>
      <c r="I8" s="19" t="n">
        <v>0.181521759852256</v>
      </c>
      <c r="J8" s="19" t="n">
        <v>0.171062291385355</v>
      </c>
      <c r="K8" s="19" t="n">
        <v>0.209765001782601</v>
      </c>
    </row>
    <row r="9">
      <c r="B9" s="20" t="s">
        <v>349</v>
      </c>
      <c r="C9" s="19" t="n">
        <v>0.178079821836543</v>
      </c>
      <c r="D9" s="19" t="n">
        <v>0.279239877675978</v>
      </c>
      <c r="E9" s="19" t="n">
        <v>0.272027236732228</v>
      </c>
      <c r="F9" s="19" t="n">
        <v>0.24520445114645</v>
      </c>
      <c r="G9" s="19" t="n">
        <v>0.293180565155478</v>
      </c>
      <c r="H9" s="19" t="n">
        <v>0.249398814623547</v>
      </c>
      <c r="I9" s="19" t="n">
        <v>0.227716410641668</v>
      </c>
      <c r="J9" s="19" t="n">
        <v>0.23450237696542</v>
      </c>
      <c r="K9" s="19" t="n">
        <v>0.274244709310705</v>
      </c>
    </row>
    <row r="10">
      <c r="B10" s="20" t="s">
        <v>350</v>
      </c>
      <c r="C10" s="19" t="n">
        <v>0.134952247367911</v>
      </c>
      <c r="D10" s="19" t="n">
        <v>0.0948581361060069</v>
      </c>
      <c r="E10" s="19" t="n">
        <v>0.160813990090278</v>
      </c>
      <c r="F10" s="19" t="n">
        <v>0.128146772833776</v>
      </c>
      <c r="G10" s="19" t="n">
        <v>0.117860479570254</v>
      </c>
      <c r="H10" s="19" t="n">
        <v>0.176216267548094</v>
      </c>
      <c r="I10" s="19" t="n">
        <v>0.18249929644292</v>
      </c>
      <c r="J10" s="19" t="n">
        <v>0.17601984147576</v>
      </c>
      <c r="K10" s="19" t="n">
        <v>0.149905855517158</v>
      </c>
    </row>
    <row r="11">
      <c r="B11" s="20" t="s">
        <v>351</v>
      </c>
      <c r="C11" s="19" t="n">
        <v>0.481404376889025</v>
      </c>
      <c r="D11" s="19" t="n">
        <v>0.0740103230552228</v>
      </c>
      <c r="E11" s="19" t="n">
        <v>0.187934055695496</v>
      </c>
      <c r="F11" s="19" t="n">
        <v>0.0678107362476322</v>
      </c>
      <c r="G11" s="19" t="n">
        <v>0.105186765527492</v>
      </c>
      <c r="H11" s="19" t="n">
        <v>0.217764978538903</v>
      </c>
      <c r="I11" s="19" t="n">
        <v>0.240466196888698</v>
      </c>
      <c r="J11" s="19" t="n">
        <v>0.234351607799163</v>
      </c>
      <c r="K11" s="19" t="n">
        <v>0.19028951943222</v>
      </c>
    </row>
    <row r="12">
      <c r="B12" s="20" t="s">
        <v>242</v>
      </c>
      <c r="C12" s="19" t="n">
        <v>0.0491506354327461</v>
      </c>
      <c r="D12" s="19" t="n">
        <v>0.0749327304955012</v>
      </c>
      <c r="E12" s="19" t="n">
        <v>0.0564111284093629</v>
      </c>
      <c r="F12" s="19" t="n">
        <v>0.0388878204703313</v>
      </c>
      <c r="G12" s="19" t="n">
        <v>0.0919002604768575</v>
      </c>
      <c r="H12" s="19" t="n">
        <v>0.0686052790397345</v>
      </c>
      <c r="I12" s="19" t="n">
        <v>0.0726087586516029</v>
      </c>
      <c r="J12" s="19" t="n">
        <v>0.0938892534477126</v>
      </c>
      <c r="K12" s="19" t="n">
        <v>0.0942921597172731</v>
      </c>
    </row>
    <row r="13">
      <c r="B13" s="18" t="s">
        <v>353</v>
      </c>
      <c r="C13" s="18"/>
      <c r="D13" s="18"/>
      <c r="E13" s="18"/>
      <c r="F13" s="18"/>
      <c r="G13" s="18"/>
      <c r="H13" s="18"/>
      <c r="I13" s="18"/>
      <c r="J13" s="18"/>
      <c r="K13" s="18"/>
    </row>
    <row r="14">
      <c r="B14" t="s">
        <v>80</v>
      </c>
    </row>
    <row r="15">
      <c r="B15" t="s">
        <v>81</v>
      </c>
    </row>
    <row r="19">
      <c r="B19" s="9" t="str">
        <f>=HYPERLINK("#'Contents'!A1", "Return to Contents")</f>
      </c>
    </row>
  </sheetData>
  <mergeCells count="1">
    <mergeCell ref="D2:L2"/>
  </mergeCells>
  <pageMargins left="0.7" right="0.7" top="0.75" bottom="0.75" header="0.3" footer="0.3"/>
  <pageSetup paperSize="9" orientation="portrait" horizontalDpi="300" verticalDpi="300" r:id="rId2"/>
  <drawing r:id="rId1"/>
</worksheet>
</file>

<file path=xl/worksheets/sheet8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10.71" hidden="0" customWidth="1"/>
    <col min="8" max="8" width="10.71" hidden="0" customWidth="1"/>
    <col min="9" max="9" width="10.71" hidden="0" customWidth="1"/>
    <col min="10" max="10" width="2.2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10.71" hidden="0" customWidth="1"/>
    <col min="19" max="19" width="10.71" hidden="0" customWidth="1"/>
    <col min="20" max="20" width="10.71" hidden="0" customWidth="1"/>
    <col min="21" max="21" width="10.71" hidden="0" customWidth="1"/>
    <col min="22" max="22" width="10.71" hidden="0" customWidth="1"/>
    <col min="23" max="23" width="10.71" hidden="0" customWidth="1"/>
    <col min="24" max="24" width="10.71" hidden="0" customWidth="1"/>
    <col min="25" max="25" width="10.71" hidden="0" customWidth="1"/>
    <col min="26" max="26" width="2.2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10.71" hidden="0" customWidth="1"/>
    <col min="34" max="34" width="10.71" hidden="0" customWidth="1"/>
    <col min="35" max="35" width="10.7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10.71" hidden="0" customWidth="1"/>
    <col min="44" max="44" width="10.71" hidden="0" customWidth="1"/>
    <col min="45" max="45" width="10.71" hidden="0" customWidth="1"/>
    <col min="46" max="46" width="10.71" hidden="0" customWidth="1"/>
    <col min="47" max="47" width="10.71" hidden="0" customWidth="1"/>
    <col min="48" max="48" width="10.71" hidden="0" customWidth="1"/>
    <col min="49" max="49" width="10.71" hidden="0" customWidth="1"/>
    <col min="50" max="50" width="10.71" hidden="0" customWidth="1"/>
    <col min="51" max="51" width="2.21" hidden="0" customWidth="1"/>
  </cols>
  <sheetData>
    <row r="2" ht="40" customHeight="1">
      <c r="D2" s="16" t="s">
        <v>354</v>
      </c>
    </row>
    <row r="5" ht="30" customHeight="1">
      <c r="B5" s="17"/>
      <c r="C5" s="17"/>
      <c r="D5" s="17" t="s">
        <v>62</v>
      </c>
      <c r="E5" s="17"/>
      <c r="F5" s="17"/>
      <c r="G5" s="17"/>
      <c r="H5" s="17"/>
      <c r="I5" s="17"/>
      <c r="J5" s="17"/>
      <c r="K5" s="17" t="s">
        <v>63</v>
      </c>
      <c r="L5" s="17"/>
      <c r="M5" s="17"/>
      <c r="N5" s="17" t="s">
        <v>64</v>
      </c>
      <c r="O5" s="17"/>
      <c r="P5" s="17"/>
      <c r="Q5" s="17"/>
      <c r="R5" s="17"/>
      <c r="S5" s="17"/>
      <c r="T5" s="17"/>
      <c r="U5" s="17"/>
      <c r="V5" s="17"/>
      <c r="W5" s="17"/>
      <c r="X5" s="17"/>
      <c r="Y5" s="17"/>
      <c r="Z5" s="17"/>
      <c r="AA5" s="17" t="s">
        <v>65</v>
      </c>
      <c r="AB5" s="17"/>
      <c r="AC5" s="17"/>
      <c r="AD5" s="17"/>
      <c r="AE5" s="17"/>
      <c r="AF5" s="17" t="s">
        <v>66</v>
      </c>
      <c r="AG5" s="17"/>
      <c r="AH5" s="17"/>
      <c r="AI5" s="17"/>
      <c r="AJ5" s="17"/>
      <c r="AK5" s="17"/>
      <c r="AL5" s="17"/>
      <c r="AM5" s="17"/>
      <c r="AN5" s="17"/>
      <c r="AO5" s="17"/>
      <c r="AP5" s="17"/>
      <c r="AQ5" s="17"/>
      <c r="AR5" s="17"/>
      <c r="AS5" s="17"/>
      <c r="AT5" s="17"/>
      <c r="AU5" s="17"/>
      <c r="AV5" s="17"/>
      <c r="AW5" s="17"/>
      <c r="AX5" s="17"/>
    </row>
    <row r="6">
      <c r="B6" t="s">
        <v>15</v>
      </c>
      <c r="C6" s="10" t="s">
        <v>16</v>
      </c>
      <c r="D6" s="13" t="s">
        <v>17</v>
      </c>
      <c r="E6" s="13" t="s">
        <v>18</v>
      </c>
      <c r="F6" s="13" t="s">
        <v>19</v>
      </c>
      <c r="G6" s="13" t="s">
        <v>20</v>
      </c>
      <c r="H6" s="13" t="s">
        <v>21</v>
      </c>
      <c r="I6" s="13" t="s">
        <v>22</v>
      </c>
      <c r="K6" s="13" t="s">
        <v>25</v>
      </c>
      <c r="L6" s="13" t="s">
        <v>26</v>
      </c>
      <c r="N6" s="13" t="s">
        <v>27</v>
      </c>
      <c r="O6" s="13" t="s">
        <v>28</v>
      </c>
      <c r="P6" s="13" t="s">
        <v>29</v>
      </c>
      <c r="Q6" s="13" t="s">
        <v>30</v>
      </c>
      <c r="R6" s="13" t="s">
        <v>31</v>
      </c>
      <c r="S6" s="13" t="s">
        <v>32</v>
      </c>
      <c r="T6" s="13" t="s">
        <v>33</v>
      </c>
      <c r="U6" s="13" t="s">
        <v>34</v>
      </c>
      <c r="V6" s="13" t="s">
        <v>35</v>
      </c>
      <c r="W6" s="13" t="s">
        <v>36</v>
      </c>
      <c r="X6" s="13" t="s">
        <v>37</v>
      </c>
      <c r="Y6" s="13" t="s">
        <v>38</v>
      </c>
      <c r="AA6" s="13" t="s">
        <v>39</v>
      </c>
      <c r="AB6" s="13" t="s">
        <v>40</v>
      </c>
      <c r="AC6" s="13" t="s">
        <v>41</v>
      </c>
      <c r="AD6" s="13" t="s">
        <v>42</v>
      </c>
      <c r="AF6" s="13" t="s">
        <v>43</v>
      </c>
      <c r="AG6" s="13" t="s">
        <v>44</v>
      </c>
      <c r="AH6" s="13" t="s">
        <v>45</v>
      </c>
      <c r="AI6" s="13" t="s">
        <v>46</v>
      </c>
      <c r="AJ6" s="13" t="s">
        <v>47</v>
      </c>
      <c r="AK6" s="13" t="s">
        <v>48</v>
      </c>
      <c r="AL6" s="13" t="s">
        <v>49</v>
      </c>
      <c r="AM6" s="13" t="s">
        <v>50</v>
      </c>
      <c r="AN6" s="13" t="s">
        <v>51</v>
      </c>
      <c r="AO6" s="13" t="s">
        <v>52</v>
      </c>
      <c r="AP6" s="13" t="s">
        <v>53</v>
      </c>
      <c r="AQ6" s="13" t="s">
        <v>54</v>
      </c>
      <c r="AR6" s="13" t="s">
        <v>55</v>
      </c>
      <c r="AS6" s="13" t="s">
        <v>56</v>
      </c>
      <c r="AT6" s="13" t="s">
        <v>57</v>
      </c>
      <c r="AU6" s="13" t="s">
        <v>58</v>
      </c>
      <c r="AV6" s="13" t="s">
        <v>59</v>
      </c>
      <c r="AW6" s="13" t="s">
        <v>60</v>
      </c>
      <c r="AX6" s="13" t="s">
        <v>61</v>
      </c>
    </row>
    <row r="7" ht="30" customHeight="1">
      <c r="B7" s="11" t="s">
        <v>23</v>
      </c>
      <c r="C7" s="11" t="n">
        <v>1782</v>
      </c>
      <c r="D7" s="11" t="n">
        <v>241</v>
      </c>
      <c r="E7" s="11" t="n">
        <v>247</v>
      </c>
      <c r="F7" s="11" t="n">
        <v>266</v>
      </c>
      <c r="G7" s="11" t="n">
        <v>315</v>
      </c>
      <c r="H7" s="11" t="n">
        <v>286</v>
      </c>
      <c r="I7" s="11" t="n">
        <v>427</v>
      </c>
      <c r="J7" s="11"/>
      <c r="K7" s="11" t="n">
        <v>833</v>
      </c>
      <c r="L7" s="11" t="n">
        <v>948</v>
      </c>
      <c r="M7" s="11"/>
      <c r="N7" s="11" t="n">
        <v>207</v>
      </c>
      <c r="O7" s="11" t="n">
        <v>257</v>
      </c>
      <c r="P7" s="11" t="n">
        <v>153</v>
      </c>
      <c r="Q7" s="11" t="n">
        <v>161</v>
      </c>
      <c r="R7" s="11" t="n">
        <v>140</v>
      </c>
      <c r="S7" s="11" t="n">
        <v>164</v>
      </c>
      <c r="T7" s="11" t="n">
        <v>144</v>
      </c>
      <c r="U7" s="11" t="n">
        <v>82</v>
      </c>
      <c r="V7" s="11" t="n">
        <v>185</v>
      </c>
      <c r="W7" s="11" t="n">
        <v>157</v>
      </c>
      <c r="X7" s="11" t="n">
        <v>89</v>
      </c>
      <c r="Y7" s="11" t="n">
        <v>43</v>
      </c>
      <c r="Z7" s="11"/>
      <c r="AA7" s="11" t="n">
        <v>437</v>
      </c>
      <c r="AB7" s="11" t="n">
        <v>506</v>
      </c>
      <c r="AC7" s="11" t="n">
        <v>349</v>
      </c>
      <c r="AD7" s="11" t="n">
        <v>478</v>
      </c>
      <c r="AE7" s="11"/>
      <c r="AF7" s="11" t="n">
        <v>115</v>
      </c>
      <c r="AG7" s="11" t="n">
        <v>851</v>
      </c>
      <c r="AH7" s="11" t="n">
        <v>122</v>
      </c>
      <c r="AI7" s="11" t="n">
        <v>57</v>
      </c>
      <c r="AJ7" s="11" t="n">
        <v>55</v>
      </c>
      <c r="AK7" s="11" t="n">
        <v>45</v>
      </c>
      <c r="AL7" s="11" t="n">
        <v>113</v>
      </c>
      <c r="AM7" s="11" t="n">
        <v>2</v>
      </c>
      <c r="AN7" s="11" t="n">
        <v>105</v>
      </c>
      <c r="AO7" s="11" t="n">
        <v>139</v>
      </c>
      <c r="AP7" s="11" t="n">
        <v>27</v>
      </c>
      <c r="AQ7" s="11" t="n">
        <v>127</v>
      </c>
      <c r="AR7" s="11" t="n">
        <v>9</v>
      </c>
      <c r="AS7" s="11" t="n">
        <v>7</v>
      </c>
      <c r="AT7" s="11" t="n">
        <v>2</v>
      </c>
      <c r="AU7" s="11" t="n">
        <v>1</v>
      </c>
      <c r="AV7" s="11" t="n">
        <v>1</v>
      </c>
      <c r="AW7" s="11" t="n">
        <v>1</v>
      </c>
      <c r="AX7" s="11" t="n">
        <v>3</v>
      </c>
    </row>
    <row r="8" ht="30" customHeight="1">
      <c r="B8" s="12" t="s">
        <v>24</v>
      </c>
      <c r="C8" s="12" t="n">
        <v>1784</v>
      </c>
      <c r="D8" s="12" t="n">
        <v>242</v>
      </c>
      <c r="E8" s="12" t="n">
        <v>251</v>
      </c>
      <c r="F8" s="12" t="n">
        <v>269</v>
      </c>
      <c r="G8" s="12" t="n">
        <v>319</v>
      </c>
      <c r="H8" s="12" t="n">
        <v>280</v>
      </c>
      <c r="I8" s="12" t="n">
        <v>423</v>
      </c>
      <c r="J8" s="12"/>
      <c r="K8" s="12" t="n">
        <v>829</v>
      </c>
      <c r="L8" s="12" t="n">
        <v>954</v>
      </c>
      <c r="M8" s="12"/>
      <c r="N8" s="12" t="n">
        <v>211</v>
      </c>
      <c r="O8" s="12" t="n">
        <v>247</v>
      </c>
      <c r="P8" s="12" t="n">
        <v>148</v>
      </c>
      <c r="Q8" s="12" t="n">
        <v>159</v>
      </c>
      <c r="R8" s="12" t="n">
        <v>126</v>
      </c>
      <c r="S8" s="12" t="n">
        <v>163</v>
      </c>
      <c r="T8" s="12" t="n">
        <v>142</v>
      </c>
      <c r="U8" s="12" t="n">
        <v>77</v>
      </c>
      <c r="V8" s="12" t="n">
        <v>199</v>
      </c>
      <c r="W8" s="12" t="n">
        <v>166</v>
      </c>
      <c r="X8" s="12" t="n">
        <v>94</v>
      </c>
      <c r="Y8" s="12" t="n">
        <v>51</v>
      </c>
      <c r="Z8" s="12"/>
      <c r="AA8" s="12" t="n">
        <v>426</v>
      </c>
      <c r="AB8" s="12" t="n">
        <v>490</v>
      </c>
      <c r="AC8" s="12" t="n">
        <v>386</v>
      </c>
      <c r="AD8" s="12" t="n">
        <v>470</v>
      </c>
      <c r="AE8" s="12"/>
      <c r="AF8" s="12" t="n">
        <v>117</v>
      </c>
      <c r="AG8" s="12" t="n">
        <v>845</v>
      </c>
      <c r="AH8" s="12" t="n">
        <v>123</v>
      </c>
      <c r="AI8" s="12" t="n">
        <v>57</v>
      </c>
      <c r="AJ8" s="12" t="n">
        <v>56</v>
      </c>
      <c r="AK8" s="12" t="n">
        <v>45</v>
      </c>
      <c r="AL8" s="12" t="n">
        <v>114</v>
      </c>
      <c r="AM8" s="12" t="n">
        <v>2</v>
      </c>
      <c r="AN8" s="12" t="n">
        <v>106</v>
      </c>
      <c r="AO8" s="12" t="n">
        <v>139</v>
      </c>
      <c r="AP8" s="12" t="n">
        <v>27</v>
      </c>
      <c r="AQ8" s="12" t="n">
        <v>128</v>
      </c>
      <c r="AR8" s="12" t="n">
        <v>9</v>
      </c>
      <c r="AS8" s="12" t="n">
        <v>8</v>
      </c>
      <c r="AT8" s="12" t="n">
        <v>2</v>
      </c>
      <c r="AU8" s="12" t="n">
        <v>1</v>
      </c>
      <c r="AV8" s="12" t="n">
        <v>1</v>
      </c>
      <c r="AW8" s="12" t="n">
        <v>1</v>
      </c>
      <c r="AX8" s="12" t="n">
        <v>2</v>
      </c>
    </row>
    <row r="9">
      <c r="B9" s="20" t="s">
        <v>347</v>
      </c>
      <c r="C9" s="19" t="n">
        <v>0.0590574995424083</v>
      </c>
      <c r="D9" s="19" t="n">
        <v>0.101084450477996</v>
      </c>
      <c r="E9" s="19" t="n">
        <v>0.0991107950456185</v>
      </c>
      <c r="F9" s="19" t="n">
        <v>0.063677756554283</v>
      </c>
      <c r="G9" s="19" t="n">
        <v>0.0430534912296399</v>
      </c>
      <c r="H9" s="19" t="n">
        <v>0.0468693490948787</v>
      </c>
      <c r="I9" s="19" t="n">
        <v>0.0284383971730819</v>
      </c>
      <c r="J9" s="19"/>
      <c r="K9" s="19" t="n">
        <v>0.0662584428572343</v>
      </c>
      <c r="L9" s="19" t="n">
        <v>0.0528638743802417</v>
      </c>
      <c r="M9" s="19"/>
      <c r="N9" s="19" t="n">
        <v>0.085762776605899</v>
      </c>
      <c r="O9" s="19" t="n">
        <v>0.0195268989100344</v>
      </c>
      <c r="P9" s="19" t="n">
        <v>0.0653120977948783</v>
      </c>
      <c r="Q9" s="19" t="n">
        <v>0.0571353992066451</v>
      </c>
      <c r="R9" s="19" t="n">
        <v>0.0481540694874745</v>
      </c>
      <c r="S9" s="19" t="n">
        <v>0.0992131360168151</v>
      </c>
      <c r="T9" s="19" t="n">
        <v>0.0743016686955869</v>
      </c>
      <c r="U9" s="19" t="n">
        <v>0.0491006371361474</v>
      </c>
      <c r="V9" s="19" t="n">
        <v>0.060698097584183</v>
      </c>
      <c r="W9" s="19" t="n">
        <v>0.0490907959120288</v>
      </c>
      <c r="X9" s="19" t="n">
        <v>0.0332613832130642</v>
      </c>
      <c r="Y9" s="19" t="n">
        <v>0.0724499633067071</v>
      </c>
      <c r="Z9" s="19"/>
      <c r="AA9" s="19" t="n">
        <v>0.0681014165383233</v>
      </c>
      <c r="AB9" s="19" t="n">
        <v>0.051507014252109</v>
      </c>
      <c r="AC9" s="19" t="n">
        <v>0.0596623939163925</v>
      </c>
      <c r="AD9" s="19" t="n">
        <v>0.0577126447849538</v>
      </c>
      <c r="AE9" s="19"/>
      <c r="AF9" s="19" t="n">
        <v>0.110018163728836</v>
      </c>
      <c r="AG9" s="19" t="n">
        <v>0.0333596790223787</v>
      </c>
      <c r="AH9" s="19" t="n">
        <v>0.0414338220542323</v>
      </c>
      <c r="AI9" s="19" t="n">
        <v>0.332540359445925</v>
      </c>
      <c r="AJ9" s="19" t="n">
        <v>0.0622402104130572</v>
      </c>
      <c r="AK9" s="19" t="n">
        <v>0.1536907330894</v>
      </c>
      <c r="AL9" s="19" t="n">
        <v>0.0810930818940354</v>
      </c>
      <c r="AM9" s="19" t="n">
        <v>0.465554238906898</v>
      </c>
      <c r="AN9" s="19" t="n">
        <v>0.0586495836776292</v>
      </c>
      <c r="AO9" s="19" t="n">
        <v>0.0516587453318472</v>
      </c>
      <c r="AP9" s="19" t="n">
        <v>0.0279122396718137</v>
      </c>
      <c r="AQ9" s="19" t="n">
        <v>0.0313595579095621</v>
      </c>
      <c r="AR9" s="19" t="n">
        <v>0</v>
      </c>
      <c r="AS9" s="19" t="n">
        <v>0</v>
      </c>
      <c r="AT9" s="19" t="n">
        <v>0</v>
      </c>
      <c r="AU9" s="19" t="n">
        <v>0</v>
      </c>
      <c r="AV9" s="19" t="n">
        <v>0</v>
      </c>
      <c r="AW9" s="19" t="n">
        <v>0</v>
      </c>
      <c r="AX9" s="19" t="n">
        <v>0.624823637694194</v>
      </c>
    </row>
    <row r="10">
      <c r="B10" s="20" t="s">
        <v>348</v>
      </c>
      <c r="C10" s="19" t="n">
        <v>0.0973554189313665</v>
      </c>
      <c r="D10" s="19" t="n">
        <v>0.200167629753722</v>
      </c>
      <c r="E10" s="19" t="n">
        <v>0.171241807413047</v>
      </c>
      <c r="F10" s="19" t="n">
        <v>0.117229844480456</v>
      </c>
      <c r="G10" s="19" t="n">
        <v>0.0959021264776618</v>
      </c>
      <c r="H10" s="19" t="n">
        <v>0.0433417962181862</v>
      </c>
      <c r="I10" s="19" t="n">
        <v>0.0188862410640453</v>
      </c>
      <c r="J10" s="19"/>
      <c r="K10" s="19" t="n">
        <v>0.119137714557272</v>
      </c>
      <c r="L10" s="19" t="n">
        <v>0.078534956176213</v>
      </c>
      <c r="M10" s="19"/>
      <c r="N10" s="19" t="n">
        <v>0.163653599638286</v>
      </c>
      <c r="O10" s="19" t="n">
        <v>0.0706753062644216</v>
      </c>
      <c r="P10" s="19" t="n">
        <v>0.101990481045819</v>
      </c>
      <c r="Q10" s="19" t="n">
        <v>0.121570691315725</v>
      </c>
      <c r="R10" s="19" t="n">
        <v>0.107898938574231</v>
      </c>
      <c r="S10" s="19" t="n">
        <v>0.127038656773825</v>
      </c>
      <c r="T10" s="19" t="n">
        <v>0.0729395298494802</v>
      </c>
      <c r="U10" s="19" t="n">
        <v>0.0485628136628235</v>
      </c>
      <c r="V10" s="19" t="n">
        <v>0.110837929966754</v>
      </c>
      <c r="W10" s="19" t="n">
        <v>0.0585772474934823</v>
      </c>
      <c r="X10" s="19" t="n">
        <v>0.0229006006667095</v>
      </c>
      <c r="Y10" s="19" t="n">
        <v>0.0943658942029249</v>
      </c>
      <c r="Z10" s="19"/>
      <c r="AA10" s="19" t="n">
        <v>0.107722253649332</v>
      </c>
      <c r="AB10" s="19" t="n">
        <v>0.0535941528966361</v>
      </c>
      <c r="AC10" s="19" t="n">
        <v>0.159514255622298</v>
      </c>
      <c r="AD10" s="19" t="n">
        <v>0.0849395709140569</v>
      </c>
      <c r="AE10" s="19"/>
      <c r="AF10" s="19" t="n">
        <v>0.322309176299071</v>
      </c>
      <c r="AG10" s="19" t="n">
        <v>0.0251425866982314</v>
      </c>
      <c r="AH10" s="19" t="n">
        <v>0.139530207330398</v>
      </c>
      <c r="AI10" s="19" t="n">
        <v>0.197790922912259</v>
      </c>
      <c r="AJ10" s="19" t="n">
        <v>0.0967798169977267</v>
      </c>
      <c r="AK10" s="19" t="n">
        <v>0.151883712245675</v>
      </c>
      <c r="AL10" s="19" t="n">
        <v>0.16098259735199</v>
      </c>
      <c r="AM10" s="19" t="n">
        <v>0</v>
      </c>
      <c r="AN10" s="19" t="n">
        <v>0.232006145599371</v>
      </c>
      <c r="AO10" s="19" t="n">
        <v>0.128300431413337</v>
      </c>
      <c r="AP10" s="19" t="n">
        <v>0.154074336085049</v>
      </c>
      <c r="AQ10" s="19" t="n">
        <v>0.0371894250068195</v>
      </c>
      <c r="AR10" s="19" t="n">
        <v>0.102394942510329</v>
      </c>
      <c r="AS10" s="19" t="n">
        <v>0.294825582039843</v>
      </c>
      <c r="AT10" s="19" t="n">
        <v>0</v>
      </c>
      <c r="AU10" s="19" t="n">
        <v>1</v>
      </c>
      <c r="AV10" s="19" t="n">
        <v>0</v>
      </c>
      <c r="AW10" s="19" t="n">
        <v>0</v>
      </c>
      <c r="AX10" s="19" t="n">
        <v>0</v>
      </c>
    </row>
    <row r="11">
      <c r="B11" s="20" t="s">
        <v>349</v>
      </c>
      <c r="C11" s="19" t="n">
        <v>0.178079821836543</v>
      </c>
      <c r="D11" s="19" t="n">
        <v>0.236276006741304</v>
      </c>
      <c r="E11" s="19" t="n">
        <v>0.289727947608758</v>
      </c>
      <c r="F11" s="19" t="n">
        <v>0.260845033404772</v>
      </c>
      <c r="G11" s="19" t="n">
        <v>0.215069962077117</v>
      </c>
      <c r="H11" s="19" t="n">
        <v>0.125890333576805</v>
      </c>
      <c r="I11" s="19" t="n">
        <v>0.0325684834234587</v>
      </c>
      <c r="J11" s="19"/>
      <c r="K11" s="19" t="n">
        <v>0.196500702796858</v>
      </c>
      <c r="L11" s="19" t="n">
        <v>0.162264093775448</v>
      </c>
      <c r="M11" s="19"/>
      <c r="N11" s="19" t="n">
        <v>0.245683298284403</v>
      </c>
      <c r="O11" s="19" t="n">
        <v>0.148789849471597</v>
      </c>
      <c r="P11" s="19" t="n">
        <v>0.16383262841767</v>
      </c>
      <c r="Q11" s="19" t="n">
        <v>0.180182094445223</v>
      </c>
      <c r="R11" s="19" t="n">
        <v>0.12378558856773</v>
      </c>
      <c r="S11" s="19" t="n">
        <v>0.191060653207054</v>
      </c>
      <c r="T11" s="19" t="n">
        <v>0.164589743085824</v>
      </c>
      <c r="U11" s="19" t="n">
        <v>0.19923515227459</v>
      </c>
      <c r="V11" s="19" t="n">
        <v>0.156789684517672</v>
      </c>
      <c r="W11" s="19" t="n">
        <v>0.163657590949797</v>
      </c>
      <c r="X11" s="19" t="n">
        <v>0.20216314982162</v>
      </c>
      <c r="Y11" s="19" t="n">
        <v>0.25829233871987</v>
      </c>
      <c r="Z11" s="19"/>
      <c r="AA11" s="19" t="n">
        <v>0.181212879118657</v>
      </c>
      <c r="AB11" s="19" t="n">
        <v>0.161465671119529</v>
      </c>
      <c r="AC11" s="19" t="n">
        <v>0.202670219008882</v>
      </c>
      <c r="AD11" s="19" t="n">
        <v>0.176890740666194</v>
      </c>
      <c r="AE11" s="19"/>
      <c r="AF11" s="19" t="n">
        <v>0.389530064287864</v>
      </c>
      <c r="AG11" s="19" t="n">
        <v>0.0880118332785817</v>
      </c>
      <c r="AH11" s="19" t="n">
        <v>0.206000903620166</v>
      </c>
      <c r="AI11" s="19" t="n">
        <v>0.161175642793299</v>
      </c>
      <c r="AJ11" s="19" t="n">
        <v>0.286742105210144</v>
      </c>
      <c r="AK11" s="19" t="n">
        <v>0.187574019043991</v>
      </c>
      <c r="AL11" s="19" t="n">
        <v>0.189632573937339</v>
      </c>
      <c r="AM11" s="19" t="n">
        <v>0</v>
      </c>
      <c r="AN11" s="19" t="n">
        <v>0.331707465491719</v>
      </c>
      <c r="AO11" s="19" t="n">
        <v>0.244034465556108</v>
      </c>
      <c r="AP11" s="19" t="n">
        <v>0.382047715810315</v>
      </c>
      <c r="AQ11" s="19" t="n">
        <v>0.238617494710841</v>
      </c>
      <c r="AR11" s="19" t="n">
        <v>0.318089627556301</v>
      </c>
      <c r="AS11" s="19" t="n">
        <v>0.417328352272449</v>
      </c>
      <c r="AT11" s="19" t="n">
        <v>0</v>
      </c>
      <c r="AU11" s="19" t="n">
        <v>0</v>
      </c>
      <c r="AV11" s="19" t="n">
        <v>0</v>
      </c>
      <c r="AW11" s="19" t="n">
        <v>0</v>
      </c>
      <c r="AX11" s="19" t="n">
        <v>0.375176362305806</v>
      </c>
    </row>
    <row r="12">
      <c r="B12" s="20" t="s">
        <v>350</v>
      </c>
      <c r="C12" s="19" t="n">
        <v>0.134952247367911</v>
      </c>
      <c r="D12" s="19" t="n">
        <v>0.161181366926177</v>
      </c>
      <c r="E12" s="19" t="n">
        <v>0.152047579298673</v>
      </c>
      <c r="F12" s="19" t="n">
        <v>0.14865171832364</v>
      </c>
      <c r="G12" s="19" t="n">
        <v>0.13960459465069</v>
      </c>
      <c r="H12" s="19" t="n">
        <v>0.128334621106993</v>
      </c>
      <c r="I12" s="19" t="n">
        <v>0.101964580267509</v>
      </c>
      <c r="J12" s="19"/>
      <c r="K12" s="19" t="n">
        <v>0.13243639468752</v>
      </c>
      <c r="L12" s="19" t="n">
        <v>0.136230848087438</v>
      </c>
      <c r="M12" s="19"/>
      <c r="N12" s="19" t="n">
        <v>0.13892526028887</v>
      </c>
      <c r="O12" s="19" t="n">
        <v>0.146790670069878</v>
      </c>
      <c r="P12" s="19" t="n">
        <v>0.132941544709967</v>
      </c>
      <c r="Q12" s="19" t="n">
        <v>0.105612251607448</v>
      </c>
      <c r="R12" s="19" t="n">
        <v>0.146819049070914</v>
      </c>
      <c r="S12" s="19" t="n">
        <v>0.159835270889464</v>
      </c>
      <c r="T12" s="19" t="n">
        <v>0.0983205984166202</v>
      </c>
      <c r="U12" s="19" t="n">
        <v>0.148082050679163</v>
      </c>
      <c r="V12" s="19" t="n">
        <v>0.171397618965154</v>
      </c>
      <c r="W12" s="19" t="n">
        <v>0.102357996847217</v>
      </c>
      <c r="X12" s="19" t="n">
        <v>0.125282708476944</v>
      </c>
      <c r="Y12" s="19" t="n">
        <v>0.11435323142436</v>
      </c>
      <c r="Z12" s="19"/>
      <c r="AA12" s="19" t="n">
        <v>0.138681762673873</v>
      </c>
      <c r="AB12" s="19" t="n">
        <v>0.135856900456573</v>
      </c>
      <c r="AC12" s="19" t="n">
        <v>0.145702486007532</v>
      </c>
      <c r="AD12" s="19" t="n">
        <v>0.118916756696461</v>
      </c>
      <c r="AE12" s="19"/>
      <c r="AF12" s="19" t="n">
        <v>0.0837869915254946</v>
      </c>
      <c r="AG12" s="19" t="n">
        <v>0.123082836757143</v>
      </c>
      <c r="AH12" s="19" t="n">
        <v>0.126182718275202</v>
      </c>
      <c r="AI12" s="19" t="n">
        <v>0.126789222041991</v>
      </c>
      <c r="AJ12" s="19" t="n">
        <v>0.110688763670349</v>
      </c>
      <c r="AK12" s="19" t="n">
        <v>0.11193454421758</v>
      </c>
      <c r="AL12" s="19" t="n">
        <v>0.232736405805945</v>
      </c>
      <c r="AM12" s="19" t="n">
        <v>0.534445761093102</v>
      </c>
      <c r="AN12" s="19" t="n">
        <v>0.115073760541962</v>
      </c>
      <c r="AO12" s="19" t="n">
        <v>0.176355834348537</v>
      </c>
      <c r="AP12" s="19" t="n">
        <v>0.147148050467056</v>
      </c>
      <c r="AQ12" s="19" t="n">
        <v>0.160377540859766</v>
      </c>
      <c r="AR12" s="19" t="n">
        <v>0.2146137491638</v>
      </c>
      <c r="AS12" s="19" t="n">
        <v>0</v>
      </c>
      <c r="AT12" s="19" t="n">
        <v>0</v>
      </c>
      <c r="AU12" s="19" t="n">
        <v>0</v>
      </c>
      <c r="AV12" s="19" t="n">
        <v>1</v>
      </c>
      <c r="AW12" s="19" t="n">
        <v>1</v>
      </c>
      <c r="AX12" s="19" t="n">
        <v>0</v>
      </c>
    </row>
    <row r="13">
      <c r="B13" s="20" t="s">
        <v>351</v>
      </c>
      <c r="C13" s="19" t="n">
        <v>0.481404376889025</v>
      </c>
      <c r="D13" s="19" t="n">
        <v>0.19167792290276</v>
      </c>
      <c r="E13" s="19" t="n">
        <v>0.232967808310724</v>
      </c>
      <c r="F13" s="19" t="n">
        <v>0.330677826115501</v>
      </c>
      <c r="G13" s="19" t="n">
        <v>0.482538583326003</v>
      </c>
      <c r="H13" s="19" t="n">
        <v>0.610391949251338</v>
      </c>
      <c r="I13" s="19" t="n">
        <v>0.804190009305353</v>
      </c>
      <c r="J13" s="19"/>
      <c r="K13" s="19" t="n">
        <v>0.452642704775157</v>
      </c>
      <c r="L13" s="19" t="n">
        <v>0.506894699659486</v>
      </c>
      <c r="M13" s="19"/>
      <c r="N13" s="19" t="n">
        <v>0.301344118928625</v>
      </c>
      <c r="O13" s="19" t="n">
        <v>0.56767407232503</v>
      </c>
      <c r="P13" s="19" t="n">
        <v>0.488666073530894</v>
      </c>
      <c r="Q13" s="19" t="n">
        <v>0.486707288004765</v>
      </c>
      <c r="R13" s="19" t="n">
        <v>0.532888644724037</v>
      </c>
      <c r="S13" s="19" t="n">
        <v>0.361818178911536</v>
      </c>
      <c r="T13" s="19" t="n">
        <v>0.54189523011594</v>
      </c>
      <c r="U13" s="19" t="n">
        <v>0.483243002988847</v>
      </c>
      <c r="V13" s="19" t="n">
        <v>0.463528619538435</v>
      </c>
      <c r="W13" s="19" t="n">
        <v>0.575288964546532</v>
      </c>
      <c r="X13" s="19" t="n">
        <v>0.605282527943336</v>
      </c>
      <c r="Y13" s="19" t="n">
        <v>0.391487963593407</v>
      </c>
      <c r="Z13" s="19"/>
      <c r="AA13" s="19" t="n">
        <v>0.47972971503345</v>
      </c>
      <c r="AB13" s="19" t="n">
        <v>0.566188747555585</v>
      </c>
      <c r="AC13" s="19" t="n">
        <v>0.388917759739892</v>
      </c>
      <c r="AD13" s="19" t="n">
        <v>0.472255687262716</v>
      </c>
      <c r="AE13" s="19"/>
      <c r="AF13" s="19" t="n">
        <v>0.0772743074925822</v>
      </c>
      <c r="AG13" s="19" t="n">
        <v>0.706628084695432</v>
      </c>
      <c r="AH13" s="19" t="n">
        <v>0.435500155822934</v>
      </c>
      <c r="AI13" s="19" t="n">
        <v>0.143014419260608</v>
      </c>
      <c r="AJ13" s="19" t="n">
        <v>0.259861808359143</v>
      </c>
      <c r="AK13" s="19" t="n">
        <v>0.394916991403354</v>
      </c>
      <c r="AL13" s="19" t="n">
        <v>0.26617626217829</v>
      </c>
      <c r="AM13" s="19" t="n">
        <v>0</v>
      </c>
      <c r="AN13" s="19" t="n">
        <v>0.243321023471059</v>
      </c>
      <c r="AO13" s="19" t="n">
        <v>0.291530228687544</v>
      </c>
      <c r="AP13" s="19" t="n">
        <v>0.258160266538938</v>
      </c>
      <c r="AQ13" s="19" t="n">
        <v>0.39271457728435</v>
      </c>
      <c r="AR13" s="19" t="n">
        <v>0.36490168076957</v>
      </c>
      <c r="AS13" s="19" t="n">
        <v>0.155408265033073</v>
      </c>
      <c r="AT13" s="19" t="n">
        <v>0</v>
      </c>
      <c r="AU13" s="19" t="n">
        <v>0</v>
      </c>
      <c r="AV13" s="19" t="n">
        <v>0</v>
      </c>
      <c r="AW13" s="19" t="n">
        <v>0</v>
      </c>
      <c r="AX13" s="19" t="n">
        <v>0</v>
      </c>
    </row>
    <row r="14">
      <c r="B14" s="20" t="s">
        <v>242</v>
      </c>
      <c r="C14" s="21" t="n">
        <v>0.0491506354327461</v>
      </c>
      <c r="D14" s="21" t="n">
        <v>0.109612623198041</v>
      </c>
      <c r="E14" s="21" t="n">
        <v>0.0549040623231793</v>
      </c>
      <c r="F14" s="21" t="n">
        <v>0.078917821121348</v>
      </c>
      <c r="G14" s="21" t="n">
        <v>0.023831242238889</v>
      </c>
      <c r="H14" s="21" t="n">
        <v>0.0451719507517985</v>
      </c>
      <c r="I14" s="21" t="n">
        <v>0.0139522887665519</v>
      </c>
      <c r="J14" s="21"/>
      <c r="K14" s="21" t="n">
        <v>0.0330240403259593</v>
      </c>
      <c r="L14" s="21" t="n">
        <v>0.0632115279211732</v>
      </c>
      <c r="M14" s="21"/>
      <c r="N14" s="21" t="n">
        <v>0.0646309462539174</v>
      </c>
      <c r="O14" s="21" t="n">
        <v>0.0465432029590384</v>
      </c>
      <c r="P14" s="21" t="n">
        <v>0.0472571745007718</v>
      </c>
      <c r="Q14" s="21" t="n">
        <v>0.0487922754201948</v>
      </c>
      <c r="R14" s="21" t="n">
        <v>0.0404537095756134</v>
      </c>
      <c r="S14" s="21" t="n">
        <v>0.0610341042013049</v>
      </c>
      <c r="T14" s="21" t="n">
        <v>0.0479532298365485</v>
      </c>
      <c r="U14" s="21" t="n">
        <v>0.0717763432584294</v>
      </c>
      <c r="V14" s="21" t="n">
        <v>0.0367480494278015</v>
      </c>
      <c r="W14" s="21" t="n">
        <v>0.0510274042509431</v>
      </c>
      <c r="X14" s="21" t="n">
        <v>0.011109629878327</v>
      </c>
      <c r="Y14" s="21" t="n">
        <v>0.0690506087527312</v>
      </c>
      <c r="Z14" s="21"/>
      <c r="AA14" s="21" t="n">
        <v>0.0245519729863651</v>
      </c>
      <c r="AB14" s="21" t="n">
        <v>0.0313875137195673</v>
      </c>
      <c r="AC14" s="21" t="n">
        <v>0.0435328857050025</v>
      </c>
      <c r="AD14" s="21" t="n">
        <v>0.089284599675619</v>
      </c>
      <c r="AE14" s="21"/>
      <c r="AF14" s="21" t="n">
        <v>0.0170812966661523</v>
      </c>
      <c r="AG14" s="21" t="n">
        <v>0.0237749795482326</v>
      </c>
      <c r="AH14" s="21" t="n">
        <v>0.0513521928970679</v>
      </c>
      <c r="AI14" s="21" t="n">
        <v>0.0386894335459179</v>
      </c>
      <c r="AJ14" s="21" t="n">
        <v>0.183687295349581</v>
      </c>
      <c r="AK14" s="21" t="n">
        <v>0</v>
      </c>
      <c r="AL14" s="21" t="n">
        <v>0.0693790788324003</v>
      </c>
      <c r="AM14" s="21" t="n">
        <v>0</v>
      </c>
      <c r="AN14" s="21" t="n">
        <v>0.0192420212182603</v>
      </c>
      <c r="AO14" s="21" t="n">
        <v>0.108120294662626</v>
      </c>
      <c r="AP14" s="21" t="n">
        <v>0.0306573914268284</v>
      </c>
      <c r="AQ14" s="21" t="n">
        <v>0.139741404228661</v>
      </c>
      <c r="AR14" s="21" t="n">
        <v>0</v>
      </c>
      <c r="AS14" s="21" t="n">
        <v>0.132437800654636</v>
      </c>
      <c r="AT14" s="21" t="n">
        <v>1</v>
      </c>
      <c r="AU14" s="21" t="n">
        <v>0</v>
      </c>
      <c r="AV14" s="21" t="n">
        <v>0</v>
      </c>
      <c r="AW14" s="21" t="n">
        <v>0</v>
      </c>
      <c r="AX14" s="21" t="n">
        <v>0</v>
      </c>
    </row>
    <row r="15">
      <c r="B15" s="18" t="s">
        <v>353</v>
      </c>
    </row>
    <row r="16">
      <c r="B16" t="s">
        <v>80</v>
      </c>
    </row>
    <row r="17">
      <c r="B17" t="s">
        <v>81</v>
      </c>
    </row>
    <row r="19">
      <c r="B19" s="9" t="str">
        <f>=HYPERLINK("#'Contents'!A1", "Return to Contents")</f>
      </c>
    </row>
  </sheetData>
  <mergeCells count="6">
    <mergeCell ref="D5:I5"/>
    <mergeCell ref="K5:L5"/>
    <mergeCell ref="N5:Y5"/>
    <mergeCell ref="AA5:AD5"/>
    <mergeCell ref="AF5:AX5"/>
    <mergeCell ref="D2:AU2"/>
  </mergeCells>
  <pageMargins left="0.7" right="0.7" top="0.75" bottom="0.75" header="0.3" footer="0.3"/>
  <pageSetup paperSize="9" orientation="portrait" horizontalDpi="300" verticalDpi="300" r:id="rId2"/>
  <drawing r:id="rId1"/>
</worksheet>
</file>

<file path=xl/worksheets/sheet8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10.71" hidden="0" customWidth="1"/>
    <col min="8" max="8" width="10.71" hidden="0" customWidth="1"/>
    <col min="9" max="9" width="10.71" hidden="0" customWidth="1"/>
    <col min="10" max="10" width="2.2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10.71" hidden="0" customWidth="1"/>
    <col min="19" max="19" width="10.71" hidden="0" customWidth="1"/>
    <col min="20" max="20" width="10.71" hidden="0" customWidth="1"/>
    <col min="21" max="21" width="10.71" hidden="0" customWidth="1"/>
    <col min="22" max="22" width="10.71" hidden="0" customWidth="1"/>
    <col min="23" max="23" width="10.71" hidden="0" customWidth="1"/>
    <col min="24" max="24" width="10.71" hidden="0" customWidth="1"/>
    <col min="25" max="25" width="10.71" hidden="0" customWidth="1"/>
    <col min="26" max="26" width="2.2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10.71" hidden="0" customWidth="1"/>
    <col min="34" max="34" width="10.71" hidden="0" customWidth="1"/>
    <col min="35" max="35" width="10.7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10.71" hidden="0" customWidth="1"/>
    <col min="44" max="44" width="10.71" hidden="0" customWidth="1"/>
    <col min="45" max="45" width="10.71" hidden="0" customWidth="1"/>
    <col min="46" max="46" width="10.71" hidden="0" customWidth="1"/>
    <col min="47" max="47" width="10.71" hidden="0" customWidth="1"/>
    <col min="48" max="48" width="10.71" hidden="0" customWidth="1"/>
    <col min="49" max="49" width="10.71" hidden="0" customWidth="1"/>
    <col min="50" max="50" width="10.71" hidden="0" customWidth="1"/>
    <col min="51" max="51" width="2.21" hidden="0" customWidth="1"/>
  </cols>
  <sheetData>
    <row r="2" ht="40" customHeight="1">
      <c r="D2" s="16" t="s">
        <v>355</v>
      </c>
    </row>
    <row r="5" ht="30" customHeight="1">
      <c r="B5" s="17"/>
      <c r="C5" s="17"/>
      <c r="D5" s="17" t="s">
        <v>62</v>
      </c>
      <c r="E5" s="17"/>
      <c r="F5" s="17"/>
      <c r="G5" s="17"/>
      <c r="H5" s="17"/>
      <c r="I5" s="17"/>
      <c r="J5" s="17"/>
      <c r="K5" s="17" t="s">
        <v>63</v>
      </c>
      <c r="L5" s="17"/>
      <c r="M5" s="17"/>
      <c r="N5" s="17" t="s">
        <v>64</v>
      </c>
      <c r="O5" s="17"/>
      <c r="P5" s="17"/>
      <c r="Q5" s="17"/>
      <c r="R5" s="17"/>
      <c r="S5" s="17"/>
      <c r="T5" s="17"/>
      <c r="U5" s="17"/>
      <c r="V5" s="17"/>
      <c r="W5" s="17"/>
      <c r="X5" s="17"/>
      <c r="Y5" s="17"/>
      <c r="Z5" s="17"/>
      <c r="AA5" s="17" t="s">
        <v>65</v>
      </c>
      <c r="AB5" s="17"/>
      <c r="AC5" s="17"/>
      <c r="AD5" s="17"/>
      <c r="AE5" s="17"/>
      <c r="AF5" s="17" t="s">
        <v>66</v>
      </c>
      <c r="AG5" s="17"/>
      <c r="AH5" s="17"/>
      <c r="AI5" s="17"/>
      <c r="AJ5" s="17"/>
      <c r="AK5" s="17"/>
      <c r="AL5" s="17"/>
      <c r="AM5" s="17"/>
      <c r="AN5" s="17"/>
      <c r="AO5" s="17"/>
      <c r="AP5" s="17"/>
      <c r="AQ5" s="17"/>
      <c r="AR5" s="17"/>
      <c r="AS5" s="17"/>
      <c r="AT5" s="17"/>
      <c r="AU5" s="17"/>
      <c r="AV5" s="17"/>
      <c r="AW5" s="17"/>
      <c r="AX5" s="17"/>
    </row>
    <row r="6">
      <c r="B6" t="s">
        <v>15</v>
      </c>
      <c r="C6" s="10" t="s">
        <v>16</v>
      </c>
      <c r="D6" s="13" t="s">
        <v>17</v>
      </c>
      <c r="E6" s="13" t="s">
        <v>18</v>
      </c>
      <c r="F6" s="13" t="s">
        <v>19</v>
      </c>
      <c r="G6" s="13" t="s">
        <v>20</v>
      </c>
      <c r="H6" s="13" t="s">
        <v>21</v>
      </c>
      <c r="I6" s="13" t="s">
        <v>22</v>
      </c>
      <c r="K6" s="13" t="s">
        <v>25</v>
      </c>
      <c r="L6" s="13" t="s">
        <v>26</v>
      </c>
      <c r="N6" s="13" t="s">
        <v>27</v>
      </c>
      <c r="O6" s="13" t="s">
        <v>28</v>
      </c>
      <c r="P6" s="13" t="s">
        <v>29</v>
      </c>
      <c r="Q6" s="13" t="s">
        <v>30</v>
      </c>
      <c r="R6" s="13" t="s">
        <v>31</v>
      </c>
      <c r="S6" s="13" t="s">
        <v>32</v>
      </c>
      <c r="T6" s="13" t="s">
        <v>33</v>
      </c>
      <c r="U6" s="13" t="s">
        <v>34</v>
      </c>
      <c r="V6" s="13" t="s">
        <v>35</v>
      </c>
      <c r="W6" s="13" t="s">
        <v>36</v>
      </c>
      <c r="X6" s="13" t="s">
        <v>37</v>
      </c>
      <c r="Y6" s="13" t="s">
        <v>38</v>
      </c>
      <c r="AA6" s="13" t="s">
        <v>39</v>
      </c>
      <c r="AB6" s="13" t="s">
        <v>40</v>
      </c>
      <c r="AC6" s="13" t="s">
        <v>41</v>
      </c>
      <c r="AD6" s="13" t="s">
        <v>42</v>
      </c>
      <c r="AF6" s="13" t="s">
        <v>43</v>
      </c>
      <c r="AG6" s="13" t="s">
        <v>44</v>
      </c>
      <c r="AH6" s="13" t="s">
        <v>45</v>
      </c>
      <c r="AI6" s="13" t="s">
        <v>46</v>
      </c>
      <c r="AJ6" s="13" t="s">
        <v>47</v>
      </c>
      <c r="AK6" s="13" t="s">
        <v>48</v>
      </c>
      <c r="AL6" s="13" t="s">
        <v>49</v>
      </c>
      <c r="AM6" s="13" t="s">
        <v>50</v>
      </c>
      <c r="AN6" s="13" t="s">
        <v>51</v>
      </c>
      <c r="AO6" s="13" t="s">
        <v>52</v>
      </c>
      <c r="AP6" s="13" t="s">
        <v>53</v>
      </c>
      <c r="AQ6" s="13" t="s">
        <v>54</v>
      </c>
      <c r="AR6" s="13" t="s">
        <v>55</v>
      </c>
      <c r="AS6" s="13" t="s">
        <v>56</v>
      </c>
      <c r="AT6" s="13" t="s">
        <v>57</v>
      </c>
      <c r="AU6" s="13" t="s">
        <v>58</v>
      </c>
      <c r="AV6" s="13" t="s">
        <v>59</v>
      </c>
      <c r="AW6" s="13" t="s">
        <v>60</v>
      </c>
      <c r="AX6" s="13" t="s">
        <v>61</v>
      </c>
    </row>
    <row r="7" ht="30" customHeight="1">
      <c r="B7" s="11" t="s">
        <v>23</v>
      </c>
      <c r="C7" s="11" t="n">
        <v>940</v>
      </c>
      <c r="D7" s="11" t="n">
        <v>181</v>
      </c>
      <c r="E7" s="11" t="n">
        <v>181</v>
      </c>
      <c r="F7" s="11" t="n">
        <v>179</v>
      </c>
      <c r="G7" s="11" t="n">
        <v>166</v>
      </c>
      <c r="H7" s="11" t="n">
        <v>107</v>
      </c>
      <c r="I7" s="11" t="n">
        <v>126</v>
      </c>
      <c r="J7" s="11"/>
      <c r="K7" s="11" t="n">
        <v>457</v>
      </c>
      <c r="L7" s="11" t="n">
        <v>482</v>
      </c>
      <c r="M7" s="11"/>
      <c r="N7" s="11" t="n">
        <v>137</v>
      </c>
      <c r="O7" s="11" t="n">
        <v>97</v>
      </c>
      <c r="P7" s="11" t="n">
        <v>75</v>
      </c>
      <c r="Q7" s="11" t="n">
        <v>87</v>
      </c>
      <c r="R7" s="11" t="n">
        <v>69</v>
      </c>
      <c r="S7" s="11" t="n">
        <v>104</v>
      </c>
      <c r="T7" s="11" t="n">
        <v>88</v>
      </c>
      <c r="U7" s="11" t="n">
        <v>36</v>
      </c>
      <c r="V7" s="11" t="n">
        <v>99</v>
      </c>
      <c r="W7" s="11" t="n">
        <v>72</v>
      </c>
      <c r="X7" s="11" t="n">
        <v>46</v>
      </c>
      <c r="Y7" s="11" t="n">
        <v>30</v>
      </c>
      <c r="Z7" s="11"/>
      <c r="AA7" s="11" t="n">
        <v>206</v>
      </c>
      <c r="AB7" s="11" t="n">
        <v>215</v>
      </c>
      <c r="AC7" s="11" t="n">
        <v>209</v>
      </c>
      <c r="AD7" s="11" t="n">
        <v>303</v>
      </c>
      <c r="AE7" s="11"/>
      <c r="AF7" s="11" t="n">
        <v>85</v>
      </c>
      <c r="AG7" s="11" t="n">
        <v>320</v>
      </c>
      <c r="AH7" s="11" t="n">
        <v>55</v>
      </c>
      <c r="AI7" s="11" t="n">
        <v>61</v>
      </c>
      <c r="AJ7" s="11" t="n">
        <v>40</v>
      </c>
      <c r="AK7" s="11" t="n">
        <v>33</v>
      </c>
      <c r="AL7" s="11" t="n">
        <v>70</v>
      </c>
      <c r="AM7" s="11" t="n">
        <v>1</v>
      </c>
      <c r="AN7" s="11" t="n">
        <v>71</v>
      </c>
      <c r="AO7" s="11" t="n">
        <v>96</v>
      </c>
      <c r="AP7" s="11" t="n">
        <v>18</v>
      </c>
      <c r="AQ7" s="11" t="n">
        <v>64</v>
      </c>
      <c r="AR7" s="11" t="n">
        <v>4</v>
      </c>
      <c r="AS7" s="11" t="n">
        <v>8</v>
      </c>
      <c r="AT7" s="11" t="n">
        <v>3</v>
      </c>
      <c r="AU7" s="11" t="n">
        <v>2</v>
      </c>
      <c r="AV7" s="11" t="n">
        <v>3</v>
      </c>
      <c r="AW7" s="11" t="n">
        <v>3</v>
      </c>
      <c r="AX7" s="11" t="n">
        <v>3</v>
      </c>
    </row>
    <row r="8" ht="30" customHeight="1">
      <c r="B8" s="12" t="s">
        <v>24</v>
      </c>
      <c r="C8" s="12" t="n">
        <v>944</v>
      </c>
      <c r="D8" s="12" t="n">
        <v>182</v>
      </c>
      <c r="E8" s="12" t="n">
        <v>184</v>
      </c>
      <c r="F8" s="12" t="n">
        <v>181</v>
      </c>
      <c r="G8" s="12" t="n">
        <v>167</v>
      </c>
      <c r="H8" s="12" t="n">
        <v>105</v>
      </c>
      <c r="I8" s="12" t="n">
        <v>125</v>
      </c>
      <c r="J8" s="12"/>
      <c r="K8" s="12" t="n">
        <v>457</v>
      </c>
      <c r="L8" s="12" t="n">
        <v>486</v>
      </c>
      <c r="M8" s="12"/>
      <c r="N8" s="12" t="n">
        <v>139</v>
      </c>
      <c r="O8" s="12" t="n">
        <v>94</v>
      </c>
      <c r="P8" s="12" t="n">
        <v>72</v>
      </c>
      <c r="Q8" s="12" t="n">
        <v>85</v>
      </c>
      <c r="R8" s="12" t="n">
        <v>63</v>
      </c>
      <c r="S8" s="12" t="n">
        <v>103</v>
      </c>
      <c r="T8" s="12" t="n">
        <v>87</v>
      </c>
      <c r="U8" s="12" t="n">
        <v>34</v>
      </c>
      <c r="V8" s="12" t="n">
        <v>106</v>
      </c>
      <c r="W8" s="12" t="n">
        <v>76</v>
      </c>
      <c r="X8" s="12" t="n">
        <v>49</v>
      </c>
      <c r="Y8" s="12" t="n">
        <v>36</v>
      </c>
      <c r="Z8" s="12"/>
      <c r="AA8" s="12" t="n">
        <v>199</v>
      </c>
      <c r="AB8" s="12" t="n">
        <v>208</v>
      </c>
      <c r="AC8" s="12" t="n">
        <v>230</v>
      </c>
      <c r="AD8" s="12" t="n">
        <v>300</v>
      </c>
      <c r="AE8" s="12"/>
      <c r="AF8" s="12" t="n">
        <v>87</v>
      </c>
      <c r="AG8" s="12" t="n">
        <v>318</v>
      </c>
      <c r="AH8" s="12" t="n">
        <v>56</v>
      </c>
      <c r="AI8" s="12" t="n">
        <v>62</v>
      </c>
      <c r="AJ8" s="12" t="n">
        <v>41</v>
      </c>
      <c r="AK8" s="12" t="n">
        <v>33</v>
      </c>
      <c r="AL8" s="12" t="n">
        <v>70</v>
      </c>
      <c r="AM8" s="12" t="n">
        <v>1</v>
      </c>
      <c r="AN8" s="12" t="n">
        <v>72</v>
      </c>
      <c r="AO8" s="12" t="n">
        <v>96</v>
      </c>
      <c r="AP8" s="12" t="n">
        <v>18</v>
      </c>
      <c r="AQ8" s="12" t="n">
        <v>65</v>
      </c>
      <c r="AR8" s="12" t="n">
        <v>4</v>
      </c>
      <c r="AS8" s="12" t="n">
        <v>8</v>
      </c>
      <c r="AT8" s="12" t="n">
        <v>3</v>
      </c>
      <c r="AU8" s="12" t="n">
        <v>2</v>
      </c>
      <c r="AV8" s="12" t="n">
        <v>3</v>
      </c>
      <c r="AW8" s="12" t="n">
        <v>3</v>
      </c>
      <c r="AX8" s="12" t="n">
        <v>3</v>
      </c>
    </row>
    <row r="9">
      <c r="B9" s="20" t="s">
        <v>347</v>
      </c>
      <c r="C9" s="19" t="n">
        <v>0.18482098070764</v>
      </c>
      <c r="D9" s="19" t="n">
        <v>0.179480818588687</v>
      </c>
      <c r="E9" s="19" t="n">
        <v>0.184493257542471</v>
      </c>
      <c r="F9" s="19" t="n">
        <v>0.185078667580761</v>
      </c>
      <c r="G9" s="19" t="n">
        <v>0.242464210685638</v>
      </c>
      <c r="H9" s="19" t="n">
        <v>0.101382144274157</v>
      </c>
      <c r="I9" s="19" t="n">
        <v>0.185674921914196</v>
      </c>
      <c r="J9" s="19"/>
      <c r="K9" s="19" t="n">
        <v>0.176518801850827</v>
      </c>
      <c r="L9" s="19" t="n">
        <v>0.193009767616346</v>
      </c>
      <c r="M9" s="19"/>
      <c r="N9" s="19" t="n">
        <v>0.216145686716097</v>
      </c>
      <c r="O9" s="19" t="n">
        <v>0.121925945593342</v>
      </c>
      <c r="P9" s="19" t="n">
        <v>0.200349944598353</v>
      </c>
      <c r="Q9" s="19" t="n">
        <v>0.157280745093634</v>
      </c>
      <c r="R9" s="19" t="n">
        <v>0.158316541272831</v>
      </c>
      <c r="S9" s="19" t="n">
        <v>0.161813447065007</v>
      </c>
      <c r="T9" s="19" t="n">
        <v>0.215420881297638</v>
      </c>
      <c r="U9" s="19" t="n">
        <v>0.162911545788672</v>
      </c>
      <c r="V9" s="19" t="n">
        <v>0.26873293911507</v>
      </c>
      <c r="W9" s="19" t="n">
        <v>0.130383965057351</v>
      </c>
      <c r="X9" s="19" t="n">
        <v>0.127360842417225</v>
      </c>
      <c r="Y9" s="19" t="n">
        <v>0.26680589562152</v>
      </c>
      <c r="Z9" s="19"/>
      <c r="AA9" s="19" t="n">
        <v>0.263856604775858</v>
      </c>
      <c r="AB9" s="19" t="n">
        <v>0.177290862073428</v>
      </c>
      <c r="AC9" s="19" t="n">
        <v>0.148308065591247</v>
      </c>
      <c r="AD9" s="19" t="n">
        <v>0.166459500185522</v>
      </c>
      <c r="AE9" s="19"/>
      <c r="AF9" s="19" t="n">
        <v>0.210181658063014</v>
      </c>
      <c r="AG9" s="19" t="n">
        <v>0.175454388015674</v>
      </c>
      <c r="AH9" s="19" t="n">
        <v>0.271333526899251</v>
      </c>
      <c r="AI9" s="19" t="n">
        <v>0.30178997273697</v>
      </c>
      <c r="AJ9" s="19" t="n">
        <v>0.130744729413353</v>
      </c>
      <c r="AK9" s="19" t="n">
        <v>0.179226298484333</v>
      </c>
      <c r="AL9" s="19" t="n">
        <v>0.171095554537391</v>
      </c>
      <c r="AM9" s="19" t="n">
        <v>0</v>
      </c>
      <c r="AN9" s="19" t="n">
        <v>0.202407979673148</v>
      </c>
      <c r="AO9" s="19" t="n">
        <v>0.162742674316676</v>
      </c>
      <c r="AP9" s="19" t="n">
        <v>0.163187318477154</v>
      </c>
      <c r="AQ9" s="19" t="n">
        <v>0.0740001468013346</v>
      </c>
      <c r="AR9" s="19" t="n">
        <v>0.519694942515484</v>
      </c>
      <c r="AS9" s="19" t="n">
        <v>0.0977758487100899</v>
      </c>
      <c r="AT9" s="19" t="n">
        <v>0</v>
      </c>
      <c r="AU9" s="19" t="n">
        <v>0</v>
      </c>
      <c r="AV9" s="19" t="n">
        <v>0</v>
      </c>
      <c r="AW9" s="19" t="n">
        <v>0.323798654447605</v>
      </c>
      <c r="AX9" s="19" t="n">
        <v>0.633216934240049</v>
      </c>
    </row>
    <row r="10">
      <c r="B10" s="20" t="s">
        <v>348</v>
      </c>
      <c r="C10" s="19" t="n">
        <v>0.292137951959651</v>
      </c>
      <c r="D10" s="19" t="n">
        <v>0.238593192468399</v>
      </c>
      <c r="E10" s="19" t="n">
        <v>0.320837622486132</v>
      </c>
      <c r="F10" s="19" t="n">
        <v>0.372621515522904</v>
      </c>
      <c r="G10" s="19" t="n">
        <v>0.242776198767683</v>
      </c>
      <c r="H10" s="19" t="n">
        <v>0.315833327152062</v>
      </c>
      <c r="I10" s="19" t="n">
        <v>0.258003658324446</v>
      </c>
      <c r="J10" s="19"/>
      <c r="K10" s="19" t="n">
        <v>0.296624697394025</v>
      </c>
      <c r="L10" s="19" t="n">
        <v>0.286460796309178</v>
      </c>
      <c r="M10" s="19"/>
      <c r="N10" s="19" t="n">
        <v>0.345123000934366</v>
      </c>
      <c r="O10" s="19" t="n">
        <v>0.303615731911001</v>
      </c>
      <c r="P10" s="19" t="n">
        <v>0.317464970381195</v>
      </c>
      <c r="Q10" s="19" t="n">
        <v>0.291674270247266</v>
      </c>
      <c r="R10" s="19" t="n">
        <v>0.334076615192851</v>
      </c>
      <c r="S10" s="19" t="n">
        <v>0.310505602963131</v>
      </c>
      <c r="T10" s="19" t="n">
        <v>0.299223699663389</v>
      </c>
      <c r="U10" s="19" t="n">
        <v>0.162763680676835</v>
      </c>
      <c r="V10" s="19" t="n">
        <v>0.217539281643573</v>
      </c>
      <c r="W10" s="19" t="n">
        <v>0.183102791546373</v>
      </c>
      <c r="X10" s="19" t="n">
        <v>0.371570147513665</v>
      </c>
      <c r="Y10" s="19" t="n">
        <v>0.331703548510615</v>
      </c>
      <c r="Z10" s="19"/>
      <c r="AA10" s="19" t="n">
        <v>0.285253158273235</v>
      </c>
      <c r="AB10" s="19" t="n">
        <v>0.294642407979796</v>
      </c>
      <c r="AC10" s="19" t="n">
        <v>0.31890487508752</v>
      </c>
      <c r="AD10" s="19" t="n">
        <v>0.278220923718205</v>
      </c>
      <c r="AE10" s="19"/>
      <c r="AF10" s="19" t="n">
        <v>0.359550868465067</v>
      </c>
      <c r="AG10" s="19" t="n">
        <v>0.255263396615027</v>
      </c>
      <c r="AH10" s="19" t="n">
        <v>0.254938580731988</v>
      </c>
      <c r="AI10" s="19" t="n">
        <v>0.336905857164836</v>
      </c>
      <c r="AJ10" s="19" t="n">
        <v>0.236777942794571</v>
      </c>
      <c r="AK10" s="19" t="n">
        <v>0.422508064929817</v>
      </c>
      <c r="AL10" s="19" t="n">
        <v>0.265457985655946</v>
      </c>
      <c r="AM10" s="19" t="n">
        <v>0</v>
      </c>
      <c r="AN10" s="19" t="n">
        <v>0.340031506962521</v>
      </c>
      <c r="AO10" s="19" t="n">
        <v>0.23273265245583</v>
      </c>
      <c r="AP10" s="19" t="n">
        <v>0.228556344056058</v>
      </c>
      <c r="AQ10" s="19" t="n">
        <v>0.354113845576868</v>
      </c>
      <c r="AR10" s="19" t="n">
        <v>0.480305057484516</v>
      </c>
      <c r="AS10" s="19" t="n">
        <v>0.518379387393517</v>
      </c>
      <c r="AT10" s="19" t="n">
        <v>0.296096190633258</v>
      </c>
      <c r="AU10" s="19" t="n">
        <v>0.495619982425437</v>
      </c>
      <c r="AV10" s="19" t="n">
        <v>0.641035941951388</v>
      </c>
      <c r="AW10" s="19" t="n">
        <v>0.676201345552395</v>
      </c>
      <c r="AX10" s="19" t="n">
        <v>0</v>
      </c>
    </row>
    <row r="11">
      <c r="B11" s="20" t="s">
        <v>349</v>
      </c>
      <c r="C11" s="19" t="n">
        <v>0.279239877675978</v>
      </c>
      <c r="D11" s="19" t="n">
        <v>0.285096425615637</v>
      </c>
      <c r="E11" s="19" t="n">
        <v>0.329940410164722</v>
      </c>
      <c r="F11" s="19" t="n">
        <v>0.235138035966316</v>
      </c>
      <c r="G11" s="19" t="n">
        <v>0.260418111273869</v>
      </c>
      <c r="H11" s="19" t="n">
        <v>0.307187375791835</v>
      </c>
      <c r="I11" s="19" t="n">
        <v>0.261631831793542</v>
      </c>
      <c r="J11" s="19"/>
      <c r="K11" s="19" t="n">
        <v>0.283893677901414</v>
      </c>
      <c r="L11" s="19" t="n">
        <v>0.275437822982909</v>
      </c>
      <c r="M11" s="19"/>
      <c r="N11" s="19" t="n">
        <v>0.24573286079152</v>
      </c>
      <c r="O11" s="19" t="n">
        <v>0.245112862567882</v>
      </c>
      <c r="P11" s="19" t="n">
        <v>0.26349345433779</v>
      </c>
      <c r="Q11" s="19" t="n">
        <v>0.321583055153724</v>
      </c>
      <c r="R11" s="19" t="n">
        <v>0.279916657580112</v>
      </c>
      <c r="S11" s="19" t="n">
        <v>0.326817105094046</v>
      </c>
      <c r="T11" s="19" t="n">
        <v>0.252256307684575</v>
      </c>
      <c r="U11" s="19" t="n">
        <v>0.39082008348379</v>
      </c>
      <c r="V11" s="19" t="n">
        <v>0.23971796419227</v>
      </c>
      <c r="W11" s="19" t="n">
        <v>0.367430124695691</v>
      </c>
      <c r="X11" s="19" t="n">
        <v>0.283780366192298</v>
      </c>
      <c r="Y11" s="19" t="n">
        <v>0.173506160229472</v>
      </c>
      <c r="Z11" s="19"/>
      <c r="AA11" s="19" t="n">
        <v>0.235214240721617</v>
      </c>
      <c r="AB11" s="19" t="n">
        <v>0.298150758795158</v>
      </c>
      <c r="AC11" s="19" t="n">
        <v>0.285942522345612</v>
      </c>
      <c r="AD11" s="19" t="n">
        <v>0.286893883902411</v>
      </c>
      <c r="AE11" s="19"/>
      <c r="AF11" s="19" t="n">
        <v>0.302857678681624</v>
      </c>
      <c r="AG11" s="19" t="n">
        <v>0.273710961407767</v>
      </c>
      <c r="AH11" s="19" t="n">
        <v>0.247587032335443</v>
      </c>
      <c r="AI11" s="19" t="n">
        <v>0.243703713328346</v>
      </c>
      <c r="AJ11" s="19" t="n">
        <v>0.369107814875604</v>
      </c>
      <c r="AK11" s="19" t="n">
        <v>0.155436458416616</v>
      </c>
      <c r="AL11" s="19" t="n">
        <v>0.279457136383143</v>
      </c>
      <c r="AM11" s="19" t="n">
        <v>1</v>
      </c>
      <c r="AN11" s="19" t="n">
        <v>0.30793127575723</v>
      </c>
      <c r="AO11" s="19" t="n">
        <v>0.33346953887648</v>
      </c>
      <c r="AP11" s="19" t="n">
        <v>0.265520685236088</v>
      </c>
      <c r="AQ11" s="19" t="n">
        <v>0.270728912473592</v>
      </c>
      <c r="AR11" s="19" t="n">
        <v>0</v>
      </c>
      <c r="AS11" s="19" t="n">
        <v>0.136758810321828</v>
      </c>
      <c r="AT11" s="19" t="n">
        <v>0</v>
      </c>
      <c r="AU11" s="19" t="n">
        <v>0.504380017574563</v>
      </c>
      <c r="AV11" s="19" t="n">
        <v>0.358964058048612</v>
      </c>
      <c r="AW11" s="19" t="n">
        <v>0</v>
      </c>
      <c r="AX11" s="19" t="n">
        <v>0.366783065759951</v>
      </c>
    </row>
    <row r="12">
      <c r="B12" s="20" t="s">
        <v>350</v>
      </c>
      <c r="C12" s="19" t="n">
        <v>0.0948581361060069</v>
      </c>
      <c r="D12" s="19" t="n">
        <v>0.133861097062961</v>
      </c>
      <c r="E12" s="19" t="n">
        <v>0.0825702069401484</v>
      </c>
      <c r="F12" s="19" t="n">
        <v>0.0547502365638855</v>
      </c>
      <c r="G12" s="19" t="n">
        <v>0.0842831131372438</v>
      </c>
      <c r="H12" s="19" t="n">
        <v>0.0813262840118201</v>
      </c>
      <c r="I12" s="19" t="n">
        <v>0.13941010953638</v>
      </c>
      <c r="J12" s="19"/>
      <c r="K12" s="19" t="n">
        <v>0.108700179209255</v>
      </c>
      <c r="L12" s="19" t="n">
        <v>0.0820348466782896</v>
      </c>
      <c r="M12" s="19"/>
      <c r="N12" s="19" t="n">
        <v>0.0720050203574554</v>
      </c>
      <c r="O12" s="19" t="n">
        <v>0.186495040446983</v>
      </c>
      <c r="P12" s="19" t="n">
        <v>0.0967373424645527</v>
      </c>
      <c r="Q12" s="19" t="n">
        <v>0.104267455334434</v>
      </c>
      <c r="R12" s="19" t="n">
        <v>0.100941802622453</v>
      </c>
      <c r="S12" s="19" t="n">
        <v>0.088584377284157</v>
      </c>
      <c r="T12" s="19" t="n">
        <v>0.0705602069111258</v>
      </c>
      <c r="U12" s="19" t="n">
        <v>0.0886885976500251</v>
      </c>
      <c r="V12" s="19" t="n">
        <v>0.0942158663883455</v>
      </c>
      <c r="W12" s="19" t="n">
        <v>0.0652910075325791</v>
      </c>
      <c r="X12" s="19" t="n">
        <v>0.108708418485537</v>
      </c>
      <c r="Y12" s="19" t="n">
        <v>0.0355550002713521</v>
      </c>
      <c r="Z12" s="19"/>
      <c r="AA12" s="19" t="n">
        <v>0.112011312246283</v>
      </c>
      <c r="AB12" s="19" t="n">
        <v>0.0834968261355611</v>
      </c>
      <c r="AC12" s="19" t="n">
        <v>0.115025027461887</v>
      </c>
      <c r="AD12" s="19" t="n">
        <v>0.0781519417984093</v>
      </c>
      <c r="AE12" s="19"/>
      <c r="AF12" s="19" t="n">
        <v>0.0822312540427203</v>
      </c>
      <c r="AG12" s="19" t="n">
        <v>0.103313244183075</v>
      </c>
      <c r="AH12" s="19" t="n">
        <v>0.0384197342828385</v>
      </c>
      <c r="AI12" s="19" t="n">
        <v>0.0993463232618324</v>
      </c>
      <c r="AJ12" s="19" t="n">
        <v>0.0272960777751769</v>
      </c>
      <c r="AK12" s="19" t="n">
        <v>0.119157730947768</v>
      </c>
      <c r="AL12" s="19" t="n">
        <v>0.126686803291385</v>
      </c>
      <c r="AM12" s="19" t="n">
        <v>0</v>
      </c>
      <c r="AN12" s="19" t="n">
        <v>0.0670058454875755</v>
      </c>
      <c r="AO12" s="19" t="n">
        <v>0.136690251956085</v>
      </c>
      <c r="AP12" s="19" t="n">
        <v>0.112503994797838</v>
      </c>
      <c r="AQ12" s="19" t="n">
        <v>0.081943993220086</v>
      </c>
      <c r="AR12" s="19" t="n">
        <v>0</v>
      </c>
      <c r="AS12" s="19" t="n">
        <v>0.136812381430027</v>
      </c>
      <c r="AT12" s="19" t="n">
        <v>0.314801217298716</v>
      </c>
      <c r="AU12" s="19" t="n">
        <v>0</v>
      </c>
      <c r="AV12" s="19" t="n">
        <v>0</v>
      </c>
      <c r="AW12" s="19" t="n">
        <v>0</v>
      </c>
      <c r="AX12" s="19" t="n">
        <v>0</v>
      </c>
    </row>
    <row r="13">
      <c r="B13" s="20" t="s">
        <v>351</v>
      </c>
      <c r="C13" s="19" t="n">
        <v>0.0740103230552228</v>
      </c>
      <c r="D13" s="19" t="n">
        <v>0.0574728859310912</v>
      </c>
      <c r="E13" s="19" t="n">
        <v>0.0447535839017724</v>
      </c>
      <c r="F13" s="19" t="n">
        <v>0.0698504361982772</v>
      </c>
      <c r="G13" s="19" t="n">
        <v>0.116076661635432</v>
      </c>
      <c r="H13" s="19" t="n">
        <v>0.104455934079334</v>
      </c>
      <c r="I13" s="19" t="n">
        <v>0.0653118344887977</v>
      </c>
      <c r="J13" s="19"/>
      <c r="K13" s="19" t="n">
        <v>0.093055228320412</v>
      </c>
      <c r="L13" s="19" t="n">
        <v>0.0562507685703355</v>
      </c>
      <c r="M13" s="19"/>
      <c r="N13" s="19" t="n">
        <v>0.0496930826865348</v>
      </c>
      <c r="O13" s="19" t="n">
        <v>0.0823293558525713</v>
      </c>
      <c r="P13" s="19" t="n">
        <v>0.0261533482834644</v>
      </c>
      <c r="Q13" s="19" t="n">
        <v>0.0786518437504123</v>
      </c>
      <c r="R13" s="19" t="n">
        <v>0.0713716439754929</v>
      </c>
      <c r="S13" s="19" t="n">
        <v>0.0755618551355185</v>
      </c>
      <c r="T13" s="19" t="n">
        <v>0.064525414618918</v>
      </c>
      <c r="U13" s="19" t="n">
        <v>0.0793708997575472</v>
      </c>
      <c r="V13" s="19" t="n">
        <v>0.0824682887627428</v>
      </c>
      <c r="W13" s="19" t="n">
        <v>0.142742273440259</v>
      </c>
      <c r="X13" s="19" t="n">
        <v>0.062163305283941</v>
      </c>
      <c r="Y13" s="19" t="n">
        <v>0.0949133152592304</v>
      </c>
      <c r="Z13" s="19"/>
      <c r="AA13" s="19" t="n">
        <v>0.0542714823467372</v>
      </c>
      <c r="AB13" s="19" t="n">
        <v>0.0758466006472808</v>
      </c>
      <c r="AC13" s="19" t="n">
        <v>0.0680896978855668</v>
      </c>
      <c r="AD13" s="19" t="n">
        <v>0.0920668647584745</v>
      </c>
      <c r="AE13" s="19"/>
      <c r="AF13" s="19" t="n">
        <v>0.0226746766220871</v>
      </c>
      <c r="AG13" s="19" t="n">
        <v>0.107493315434045</v>
      </c>
      <c r="AH13" s="19" t="n">
        <v>0.131664262895606</v>
      </c>
      <c r="AI13" s="19" t="n">
        <v>0.0182541335080153</v>
      </c>
      <c r="AJ13" s="19" t="n">
        <v>0.092881908935031</v>
      </c>
      <c r="AK13" s="19" t="n">
        <v>0.0269511196950966</v>
      </c>
      <c r="AL13" s="19" t="n">
        <v>0.0568423301124008</v>
      </c>
      <c r="AM13" s="19" t="n">
        <v>0</v>
      </c>
      <c r="AN13" s="19" t="n">
        <v>0.0562679736327724</v>
      </c>
      <c r="AO13" s="19" t="n">
        <v>0.0492641874678877</v>
      </c>
      <c r="AP13" s="19" t="n">
        <v>0.171919131765598</v>
      </c>
      <c r="AQ13" s="19" t="n">
        <v>0.0730849172457612</v>
      </c>
      <c r="AR13" s="19" t="n">
        <v>0</v>
      </c>
      <c r="AS13" s="19" t="n">
        <v>0</v>
      </c>
      <c r="AT13" s="19" t="n">
        <v>0</v>
      </c>
      <c r="AU13" s="19" t="n">
        <v>0</v>
      </c>
      <c r="AV13" s="19" t="n">
        <v>0</v>
      </c>
      <c r="AW13" s="19" t="n">
        <v>0</v>
      </c>
      <c r="AX13" s="19" t="n">
        <v>0</v>
      </c>
    </row>
    <row r="14">
      <c r="B14" s="20" t="s">
        <v>242</v>
      </c>
      <c r="C14" s="21" t="n">
        <v>0.0749327304955012</v>
      </c>
      <c r="D14" s="21" t="n">
        <v>0.105495580333225</v>
      </c>
      <c r="E14" s="21" t="n">
        <v>0.0374049189647536</v>
      </c>
      <c r="F14" s="21" t="n">
        <v>0.0825611081678557</v>
      </c>
      <c r="G14" s="21" t="n">
        <v>0.053981704500134</v>
      </c>
      <c r="H14" s="21" t="n">
        <v>0.0898149346907922</v>
      </c>
      <c r="I14" s="21" t="n">
        <v>0.0899676439426395</v>
      </c>
      <c r="J14" s="21"/>
      <c r="K14" s="21" t="n">
        <v>0.0412074153240656</v>
      </c>
      <c r="L14" s="21" t="n">
        <v>0.106805997842941</v>
      </c>
      <c r="M14" s="21"/>
      <c r="N14" s="21" t="n">
        <v>0.0713003485140274</v>
      </c>
      <c r="O14" s="21" t="n">
        <v>0.0605210636282213</v>
      </c>
      <c r="P14" s="21" t="n">
        <v>0.0958009399346441</v>
      </c>
      <c r="Q14" s="21" t="n">
        <v>0.0465426304205293</v>
      </c>
      <c r="R14" s="21" t="n">
        <v>0.0553767393562609</v>
      </c>
      <c r="S14" s="21" t="n">
        <v>0.0367176124581401</v>
      </c>
      <c r="T14" s="21" t="n">
        <v>0.0980134898243542</v>
      </c>
      <c r="U14" s="21" t="n">
        <v>0.11544519264313</v>
      </c>
      <c r="V14" s="21" t="n">
        <v>0.0973256598979991</v>
      </c>
      <c r="W14" s="21" t="n">
        <v>0.111049837727747</v>
      </c>
      <c r="X14" s="21" t="n">
        <v>0.0464169201073347</v>
      </c>
      <c r="Y14" s="21" t="n">
        <v>0.0975160801078107</v>
      </c>
      <c r="Z14" s="21"/>
      <c r="AA14" s="21" t="n">
        <v>0.04939320163627</v>
      </c>
      <c r="AB14" s="21" t="n">
        <v>0.0705725443687752</v>
      </c>
      <c r="AC14" s="21" t="n">
        <v>0.0637298116281667</v>
      </c>
      <c r="AD14" s="21" t="n">
        <v>0.0982068856369791</v>
      </c>
      <c r="AE14" s="21"/>
      <c r="AF14" s="21" t="n">
        <v>0.0225038641254878</v>
      </c>
      <c r="AG14" s="21" t="n">
        <v>0.0847646943444125</v>
      </c>
      <c r="AH14" s="21" t="n">
        <v>0.0560568628548738</v>
      </c>
      <c r="AI14" s="21" t="n">
        <v>0</v>
      </c>
      <c r="AJ14" s="21" t="n">
        <v>0.143191526206263</v>
      </c>
      <c r="AK14" s="21" t="n">
        <v>0.0967203275263693</v>
      </c>
      <c r="AL14" s="21" t="n">
        <v>0.100460190019735</v>
      </c>
      <c r="AM14" s="21" t="n">
        <v>0</v>
      </c>
      <c r="AN14" s="21" t="n">
        <v>0.0263554184867531</v>
      </c>
      <c r="AO14" s="21" t="n">
        <v>0.0851006949270413</v>
      </c>
      <c r="AP14" s="21" t="n">
        <v>0.058312525667264</v>
      </c>
      <c r="AQ14" s="21" t="n">
        <v>0.146128184682358</v>
      </c>
      <c r="AR14" s="21" t="n">
        <v>0</v>
      </c>
      <c r="AS14" s="21" t="n">
        <v>0.110273572144538</v>
      </c>
      <c r="AT14" s="21" t="n">
        <v>0.389102592068026</v>
      </c>
      <c r="AU14" s="21" t="n">
        <v>0</v>
      </c>
      <c r="AV14" s="21" t="n">
        <v>0</v>
      </c>
      <c r="AW14" s="21" t="n">
        <v>0</v>
      </c>
      <c r="AX14" s="21" t="n">
        <v>0</v>
      </c>
    </row>
    <row r="15">
      <c r="B15" s="18" t="s">
        <v>353</v>
      </c>
    </row>
    <row r="16">
      <c r="B16" t="s">
        <v>80</v>
      </c>
    </row>
    <row r="17">
      <c r="B17" t="s">
        <v>81</v>
      </c>
    </row>
    <row r="19">
      <c r="B19" s="9" t="str">
        <f>=HYPERLINK("#'Contents'!A1", "Return to Contents")</f>
      </c>
    </row>
  </sheetData>
  <mergeCells count="6">
    <mergeCell ref="D5:I5"/>
    <mergeCell ref="K5:L5"/>
    <mergeCell ref="N5:Y5"/>
    <mergeCell ref="AA5:AD5"/>
    <mergeCell ref="AF5:AX5"/>
    <mergeCell ref="D2:AU2"/>
  </mergeCells>
  <pageMargins left="0.7" right="0.7" top="0.75" bottom="0.75" header="0.3" footer="0.3"/>
  <pageSetup paperSize="9" orientation="portrait" horizontalDpi="300" verticalDpi="300" r:id="rId2"/>
  <drawing r:id="rId1"/>
</worksheet>
</file>

<file path=xl/worksheets/sheet8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10.71" hidden="0" customWidth="1"/>
    <col min="8" max="8" width="10.71" hidden="0" customWidth="1"/>
    <col min="9" max="9" width="10.71" hidden="0" customWidth="1"/>
    <col min="10" max="10" width="2.2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10.71" hidden="0" customWidth="1"/>
    <col min="19" max="19" width="10.71" hidden="0" customWidth="1"/>
    <col min="20" max="20" width="10.71" hidden="0" customWidth="1"/>
    <col min="21" max="21" width="10.71" hidden="0" customWidth="1"/>
    <col min="22" max="22" width="10.71" hidden="0" customWidth="1"/>
    <col min="23" max="23" width="10.71" hidden="0" customWidth="1"/>
    <col min="24" max="24" width="10.71" hidden="0" customWidth="1"/>
    <col min="25" max="25" width="10.71" hidden="0" customWidth="1"/>
    <col min="26" max="26" width="2.2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10.71" hidden="0" customWidth="1"/>
    <col min="34" max="34" width="10.71" hidden="0" customWidth="1"/>
    <col min="35" max="35" width="10.7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10.71" hidden="0" customWidth="1"/>
    <col min="44" max="44" width="10.71" hidden="0" customWidth="1"/>
    <col min="45" max="45" width="10.71" hidden="0" customWidth="1"/>
    <col min="46" max="46" width="10.71" hidden="0" customWidth="1"/>
    <col min="47" max="47" width="10.71" hidden="0" customWidth="1"/>
    <col min="48" max="48" width="10.71" hidden="0" customWidth="1"/>
    <col min="49" max="49" width="10.71" hidden="0" customWidth="1"/>
    <col min="50" max="50" width="10.71" hidden="0" customWidth="1"/>
    <col min="51" max="51" width="2.21" hidden="0" customWidth="1"/>
  </cols>
  <sheetData>
    <row r="2" ht="40" customHeight="1">
      <c r="D2" s="16" t="s">
        <v>356</v>
      </c>
    </row>
    <row r="5" ht="30" customHeight="1">
      <c r="B5" s="17"/>
      <c r="C5" s="17"/>
      <c r="D5" s="17" t="s">
        <v>62</v>
      </c>
      <c r="E5" s="17"/>
      <c r="F5" s="17"/>
      <c r="G5" s="17"/>
      <c r="H5" s="17"/>
      <c r="I5" s="17"/>
      <c r="J5" s="17"/>
      <c r="K5" s="17" t="s">
        <v>63</v>
      </c>
      <c r="L5" s="17"/>
      <c r="M5" s="17"/>
      <c r="N5" s="17" t="s">
        <v>64</v>
      </c>
      <c r="O5" s="17"/>
      <c r="P5" s="17"/>
      <c r="Q5" s="17"/>
      <c r="R5" s="17"/>
      <c r="S5" s="17"/>
      <c r="T5" s="17"/>
      <c r="U5" s="17"/>
      <c r="V5" s="17"/>
      <c r="W5" s="17"/>
      <c r="X5" s="17"/>
      <c r="Y5" s="17"/>
      <c r="Z5" s="17"/>
      <c r="AA5" s="17" t="s">
        <v>65</v>
      </c>
      <c r="AB5" s="17"/>
      <c r="AC5" s="17"/>
      <c r="AD5" s="17"/>
      <c r="AE5" s="17"/>
      <c r="AF5" s="17" t="s">
        <v>66</v>
      </c>
      <c r="AG5" s="17"/>
      <c r="AH5" s="17"/>
      <c r="AI5" s="17"/>
      <c r="AJ5" s="17"/>
      <c r="AK5" s="17"/>
      <c r="AL5" s="17"/>
      <c r="AM5" s="17"/>
      <c r="AN5" s="17"/>
      <c r="AO5" s="17"/>
      <c r="AP5" s="17"/>
      <c r="AQ5" s="17"/>
      <c r="AR5" s="17"/>
      <c r="AS5" s="17"/>
      <c r="AT5" s="17"/>
      <c r="AU5" s="17"/>
      <c r="AV5" s="17"/>
      <c r="AW5" s="17"/>
      <c r="AX5" s="17"/>
    </row>
    <row r="6">
      <c r="B6" t="s">
        <v>15</v>
      </c>
      <c r="C6" s="10" t="s">
        <v>16</v>
      </c>
      <c r="D6" s="13" t="s">
        <v>17</v>
      </c>
      <c r="E6" s="13" t="s">
        <v>18</v>
      </c>
      <c r="F6" s="13" t="s">
        <v>19</v>
      </c>
      <c r="G6" s="13" t="s">
        <v>20</v>
      </c>
      <c r="H6" s="13" t="s">
        <v>21</v>
      </c>
      <c r="I6" s="13" t="s">
        <v>22</v>
      </c>
      <c r="K6" s="13" t="s">
        <v>25</v>
      </c>
      <c r="L6" s="13" t="s">
        <v>26</v>
      </c>
      <c r="N6" s="13" t="s">
        <v>27</v>
      </c>
      <c r="O6" s="13" t="s">
        <v>28</v>
      </c>
      <c r="P6" s="13" t="s">
        <v>29</v>
      </c>
      <c r="Q6" s="13" t="s">
        <v>30</v>
      </c>
      <c r="R6" s="13" t="s">
        <v>31</v>
      </c>
      <c r="S6" s="13" t="s">
        <v>32</v>
      </c>
      <c r="T6" s="13" t="s">
        <v>33</v>
      </c>
      <c r="U6" s="13" t="s">
        <v>34</v>
      </c>
      <c r="V6" s="13" t="s">
        <v>35</v>
      </c>
      <c r="W6" s="13" t="s">
        <v>36</v>
      </c>
      <c r="X6" s="13" t="s">
        <v>37</v>
      </c>
      <c r="Y6" s="13" t="s">
        <v>38</v>
      </c>
      <c r="AA6" s="13" t="s">
        <v>39</v>
      </c>
      <c r="AB6" s="13" t="s">
        <v>40</v>
      </c>
      <c r="AC6" s="13" t="s">
        <v>41</v>
      </c>
      <c r="AD6" s="13" t="s">
        <v>42</v>
      </c>
      <c r="AF6" s="13" t="s">
        <v>43</v>
      </c>
      <c r="AG6" s="13" t="s">
        <v>44</v>
      </c>
      <c r="AH6" s="13" t="s">
        <v>45</v>
      </c>
      <c r="AI6" s="13" t="s">
        <v>46</v>
      </c>
      <c r="AJ6" s="13" t="s">
        <v>47</v>
      </c>
      <c r="AK6" s="13" t="s">
        <v>48</v>
      </c>
      <c r="AL6" s="13" t="s">
        <v>49</v>
      </c>
      <c r="AM6" s="13" t="s">
        <v>50</v>
      </c>
      <c r="AN6" s="13" t="s">
        <v>51</v>
      </c>
      <c r="AO6" s="13" t="s">
        <v>52</v>
      </c>
      <c r="AP6" s="13" t="s">
        <v>53</v>
      </c>
      <c r="AQ6" s="13" t="s">
        <v>54</v>
      </c>
      <c r="AR6" s="13" t="s">
        <v>55</v>
      </c>
      <c r="AS6" s="13" t="s">
        <v>56</v>
      </c>
      <c r="AT6" s="13" t="s">
        <v>57</v>
      </c>
      <c r="AU6" s="13" t="s">
        <v>58</v>
      </c>
      <c r="AV6" s="13" t="s">
        <v>59</v>
      </c>
      <c r="AW6" s="13" t="s">
        <v>60</v>
      </c>
      <c r="AX6" s="13" t="s">
        <v>61</v>
      </c>
    </row>
    <row r="7" ht="30" customHeight="1">
      <c r="B7" s="11" t="s">
        <v>23</v>
      </c>
      <c r="C7" s="11" t="n">
        <v>1496</v>
      </c>
      <c r="D7" s="11" t="n">
        <v>176</v>
      </c>
      <c r="E7" s="11" t="n">
        <v>229</v>
      </c>
      <c r="F7" s="11" t="n">
        <v>240</v>
      </c>
      <c r="G7" s="11" t="n">
        <v>271</v>
      </c>
      <c r="H7" s="11" t="n">
        <v>237</v>
      </c>
      <c r="I7" s="11" t="n">
        <v>343</v>
      </c>
      <c r="J7" s="11"/>
      <c r="K7" s="11" t="n">
        <v>732</v>
      </c>
      <c r="L7" s="11" t="n">
        <v>763</v>
      </c>
      <c r="M7" s="11"/>
      <c r="N7" s="11" t="n">
        <v>181</v>
      </c>
      <c r="O7" s="11" t="n">
        <v>214</v>
      </c>
      <c r="P7" s="11" t="n">
        <v>117</v>
      </c>
      <c r="Q7" s="11" t="n">
        <v>130</v>
      </c>
      <c r="R7" s="11" t="n">
        <v>108</v>
      </c>
      <c r="S7" s="11" t="n">
        <v>145</v>
      </c>
      <c r="T7" s="11" t="n">
        <v>135</v>
      </c>
      <c r="U7" s="11" t="n">
        <v>62</v>
      </c>
      <c r="V7" s="11" t="n">
        <v>156</v>
      </c>
      <c r="W7" s="11" t="n">
        <v>133</v>
      </c>
      <c r="X7" s="11" t="n">
        <v>85</v>
      </c>
      <c r="Y7" s="11" t="n">
        <v>30</v>
      </c>
      <c r="Z7" s="11"/>
      <c r="AA7" s="11" t="n">
        <v>369</v>
      </c>
      <c r="AB7" s="11" t="n">
        <v>396</v>
      </c>
      <c r="AC7" s="11" t="n">
        <v>300</v>
      </c>
      <c r="AD7" s="11" t="n">
        <v>421</v>
      </c>
      <c r="AE7" s="11"/>
      <c r="AF7" s="11" t="n">
        <v>91</v>
      </c>
      <c r="AG7" s="11" t="n">
        <v>697</v>
      </c>
      <c r="AH7" s="11" t="n">
        <v>101</v>
      </c>
      <c r="AI7" s="11" t="n">
        <v>70</v>
      </c>
      <c r="AJ7" s="11" t="n">
        <v>46</v>
      </c>
      <c r="AK7" s="11" t="n">
        <v>45</v>
      </c>
      <c r="AL7" s="11" t="n">
        <v>91</v>
      </c>
      <c r="AM7" s="11" t="n">
        <v>1</v>
      </c>
      <c r="AN7" s="11" t="n">
        <v>89</v>
      </c>
      <c r="AO7" s="11" t="n">
        <v>104</v>
      </c>
      <c r="AP7" s="11" t="n">
        <v>25</v>
      </c>
      <c r="AQ7" s="11" t="n">
        <v>113</v>
      </c>
      <c r="AR7" s="11" t="n">
        <v>10</v>
      </c>
      <c r="AS7" s="11" t="n">
        <v>4</v>
      </c>
      <c r="AT7" s="11" t="n">
        <v>2</v>
      </c>
      <c r="AU7" s="11" t="n">
        <v>1</v>
      </c>
      <c r="AV7" s="11" t="n">
        <v>2</v>
      </c>
      <c r="AW7" s="11" t="n">
        <v>2</v>
      </c>
      <c r="AX7" s="11" t="n">
        <v>2</v>
      </c>
    </row>
    <row r="8" ht="30" customHeight="1">
      <c r="B8" s="12" t="s">
        <v>24</v>
      </c>
      <c r="C8" s="12" t="n">
        <v>1497</v>
      </c>
      <c r="D8" s="12" t="n">
        <v>177</v>
      </c>
      <c r="E8" s="12" t="n">
        <v>232</v>
      </c>
      <c r="F8" s="12" t="n">
        <v>242</v>
      </c>
      <c r="G8" s="12" t="n">
        <v>273</v>
      </c>
      <c r="H8" s="12" t="n">
        <v>233</v>
      </c>
      <c r="I8" s="12" t="n">
        <v>340</v>
      </c>
      <c r="J8" s="12"/>
      <c r="K8" s="12" t="n">
        <v>729</v>
      </c>
      <c r="L8" s="12" t="n">
        <v>768</v>
      </c>
      <c r="M8" s="12"/>
      <c r="N8" s="12" t="n">
        <v>183</v>
      </c>
      <c r="O8" s="12" t="n">
        <v>206</v>
      </c>
      <c r="P8" s="12" t="n">
        <v>114</v>
      </c>
      <c r="Q8" s="12" t="n">
        <v>128</v>
      </c>
      <c r="R8" s="12" t="n">
        <v>98</v>
      </c>
      <c r="S8" s="12" t="n">
        <v>144</v>
      </c>
      <c r="T8" s="12" t="n">
        <v>133</v>
      </c>
      <c r="U8" s="12" t="n">
        <v>58</v>
      </c>
      <c r="V8" s="12" t="n">
        <v>167</v>
      </c>
      <c r="W8" s="12" t="n">
        <v>141</v>
      </c>
      <c r="X8" s="12" t="n">
        <v>89</v>
      </c>
      <c r="Y8" s="12" t="n">
        <v>36</v>
      </c>
      <c r="Z8" s="12"/>
      <c r="AA8" s="12" t="n">
        <v>357</v>
      </c>
      <c r="AB8" s="12" t="n">
        <v>385</v>
      </c>
      <c r="AC8" s="12" t="n">
        <v>331</v>
      </c>
      <c r="AD8" s="12" t="n">
        <v>415</v>
      </c>
      <c r="AE8" s="12"/>
      <c r="AF8" s="12" t="n">
        <v>93</v>
      </c>
      <c r="AG8" s="12" t="n">
        <v>693</v>
      </c>
      <c r="AH8" s="12" t="n">
        <v>102</v>
      </c>
      <c r="AI8" s="12" t="n">
        <v>69</v>
      </c>
      <c r="AJ8" s="12" t="n">
        <v>47</v>
      </c>
      <c r="AK8" s="12" t="n">
        <v>45</v>
      </c>
      <c r="AL8" s="12" t="n">
        <v>92</v>
      </c>
      <c r="AM8" s="12" t="n">
        <v>1</v>
      </c>
      <c r="AN8" s="12" t="n">
        <v>90</v>
      </c>
      <c r="AO8" s="12" t="n">
        <v>105</v>
      </c>
      <c r="AP8" s="12" t="n">
        <v>24</v>
      </c>
      <c r="AQ8" s="12" t="n">
        <v>115</v>
      </c>
      <c r="AR8" s="12" t="n">
        <v>10</v>
      </c>
      <c r="AS8" s="12" t="n">
        <v>4</v>
      </c>
      <c r="AT8" s="12" t="n">
        <v>2</v>
      </c>
      <c r="AU8" s="12" t="n">
        <v>1</v>
      </c>
      <c r="AV8" s="12" t="n">
        <v>2</v>
      </c>
      <c r="AW8" s="12" t="n">
        <v>2</v>
      </c>
      <c r="AX8" s="12" t="n">
        <v>2</v>
      </c>
    </row>
    <row r="9">
      <c r="B9" s="20" t="s">
        <v>347</v>
      </c>
      <c r="C9" s="19" t="n">
        <v>0.107512083841884</v>
      </c>
      <c r="D9" s="19" t="n">
        <v>0.135714656732544</v>
      </c>
      <c r="E9" s="19" t="n">
        <v>0.17652491792975</v>
      </c>
      <c r="F9" s="19" t="n">
        <v>0.113798689065192</v>
      </c>
      <c r="G9" s="19" t="n">
        <v>0.128765666536158</v>
      </c>
      <c r="H9" s="19" t="n">
        <v>0.0906867206184811</v>
      </c>
      <c r="I9" s="19" t="n">
        <v>0.0357085081502043</v>
      </c>
      <c r="J9" s="19"/>
      <c r="K9" s="19" t="n">
        <v>0.113124164728348</v>
      </c>
      <c r="L9" s="19" t="n">
        <v>0.102322363112827</v>
      </c>
      <c r="M9" s="19"/>
      <c r="N9" s="19" t="n">
        <v>0.161639259544082</v>
      </c>
      <c r="O9" s="19" t="n">
        <v>0.0874442411033197</v>
      </c>
      <c r="P9" s="19" t="n">
        <v>0.119427278728296</v>
      </c>
      <c r="Q9" s="19" t="n">
        <v>0.0477028858909492</v>
      </c>
      <c r="R9" s="19" t="n">
        <v>0.0633429640462982</v>
      </c>
      <c r="S9" s="19" t="n">
        <v>0.142710448169544</v>
      </c>
      <c r="T9" s="19" t="n">
        <v>0.0752342681083635</v>
      </c>
      <c r="U9" s="19" t="n">
        <v>0.164424968024993</v>
      </c>
      <c r="V9" s="19" t="n">
        <v>0.12646105209171</v>
      </c>
      <c r="W9" s="19" t="n">
        <v>0.118744760871787</v>
      </c>
      <c r="X9" s="19" t="n">
        <v>0.0249232792783764</v>
      </c>
      <c r="Y9" s="19" t="n">
        <v>0.20232331068529</v>
      </c>
      <c r="Z9" s="19"/>
      <c r="AA9" s="19" t="n">
        <v>0.141003117089811</v>
      </c>
      <c r="AB9" s="19" t="n">
        <v>0.115676331871861</v>
      </c>
      <c r="AC9" s="19" t="n">
        <v>0.0976216455497379</v>
      </c>
      <c r="AD9" s="19" t="n">
        <v>0.079175289588947</v>
      </c>
      <c r="AE9" s="19"/>
      <c r="AF9" s="19" t="n">
        <v>0.187598583813817</v>
      </c>
      <c r="AG9" s="19" t="n">
        <v>0.0626757120072738</v>
      </c>
      <c r="AH9" s="19" t="n">
        <v>0.128302435572547</v>
      </c>
      <c r="AI9" s="19" t="n">
        <v>0.237042315074026</v>
      </c>
      <c r="AJ9" s="19" t="n">
        <v>0.156977213207508</v>
      </c>
      <c r="AK9" s="19" t="n">
        <v>0.219345186528323</v>
      </c>
      <c r="AL9" s="19" t="n">
        <v>0.179793609630885</v>
      </c>
      <c r="AM9" s="19" t="n">
        <v>0</v>
      </c>
      <c r="AN9" s="19" t="n">
        <v>0.178857414309388</v>
      </c>
      <c r="AO9" s="19" t="n">
        <v>0.0893294749815381</v>
      </c>
      <c r="AP9" s="19" t="n">
        <v>0.0383157034655342</v>
      </c>
      <c r="AQ9" s="19" t="n">
        <v>0.0594828223340862</v>
      </c>
      <c r="AR9" s="19" t="n">
        <v>0</v>
      </c>
      <c r="AS9" s="19" t="n">
        <v>0.474596444260479</v>
      </c>
      <c r="AT9" s="19" t="n">
        <v>0.484690533612855</v>
      </c>
      <c r="AU9" s="19" t="n">
        <v>0</v>
      </c>
      <c r="AV9" s="19" t="n">
        <v>0</v>
      </c>
      <c r="AW9" s="19" t="n">
        <v>0.459111340745963</v>
      </c>
      <c r="AX9" s="19" t="n">
        <v>0</v>
      </c>
    </row>
    <row r="10">
      <c r="B10" s="20" t="s">
        <v>348</v>
      </c>
      <c r="C10" s="19" t="n">
        <v>0.215301505230751</v>
      </c>
      <c r="D10" s="19" t="n">
        <v>0.272577783255495</v>
      </c>
      <c r="E10" s="19" t="n">
        <v>0.299082458689695</v>
      </c>
      <c r="F10" s="19" t="n">
        <v>0.283083167024415</v>
      </c>
      <c r="G10" s="19" t="n">
        <v>0.222419765420379</v>
      </c>
      <c r="H10" s="19" t="n">
        <v>0.167450585451242</v>
      </c>
      <c r="I10" s="19" t="n">
        <v>0.107073347100635</v>
      </c>
      <c r="J10" s="19"/>
      <c r="K10" s="19" t="n">
        <v>0.244406495058439</v>
      </c>
      <c r="L10" s="19" t="n">
        <v>0.187940801625387</v>
      </c>
      <c r="M10" s="19"/>
      <c r="N10" s="19" t="n">
        <v>0.300710312897384</v>
      </c>
      <c r="O10" s="19" t="n">
        <v>0.171304230208967</v>
      </c>
      <c r="P10" s="19" t="n">
        <v>0.224975457632129</v>
      </c>
      <c r="Q10" s="19" t="n">
        <v>0.247688684468498</v>
      </c>
      <c r="R10" s="19" t="n">
        <v>0.173806542883953</v>
      </c>
      <c r="S10" s="19" t="n">
        <v>0.209791872428652</v>
      </c>
      <c r="T10" s="19" t="n">
        <v>0.26591041977893</v>
      </c>
      <c r="U10" s="19" t="n">
        <v>0.226298815267193</v>
      </c>
      <c r="V10" s="19" t="n">
        <v>0.199130631852652</v>
      </c>
      <c r="W10" s="19" t="n">
        <v>0.13728964268534</v>
      </c>
      <c r="X10" s="19" t="n">
        <v>0.212400943333192</v>
      </c>
      <c r="Y10" s="19" t="n">
        <v>0.204488415122756</v>
      </c>
      <c r="Z10" s="19"/>
      <c r="AA10" s="19" t="n">
        <v>0.263930524204614</v>
      </c>
      <c r="AB10" s="19" t="n">
        <v>0.184283088106128</v>
      </c>
      <c r="AC10" s="19" t="n">
        <v>0.223664353715036</v>
      </c>
      <c r="AD10" s="19" t="n">
        <v>0.198445543651336</v>
      </c>
      <c r="AE10" s="19"/>
      <c r="AF10" s="19" t="n">
        <v>0.321821183651114</v>
      </c>
      <c r="AG10" s="19" t="n">
        <v>0.142914542517454</v>
      </c>
      <c r="AH10" s="19" t="n">
        <v>0.185571945177802</v>
      </c>
      <c r="AI10" s="19" t="n">
        <v>0.352429207157996</v>
      </c>
      <c r="AJ10" s="19" t="n">
        <v>0.218128505847764</v>
      </c>
      <c r="AK10" s="19" t="n">
        <v>0.331668149625722</v>
      </c>
      <c r="AL10" s="19" t="n">
        <v>0.28900768322843</v>
      </c>
      <c r="AM10" s="19" t="n">
        <v>0</v>
      </c>
      <c r="AN10" s="19" t="n">
        <v>0.313011569338116</v>
      </c>
      <c r="AO10" s="19" t="n">
        <v>0.242025452793943</v>
      </c>
      <c r="AP10" s="19" t="n">
        <v>0.425439486133081</v>
      </c>
      <c r="AQ10" s="19" t="n">
        <v>0.235392200128329</v>
      </c>
      <c r="AR10" s="19" t="n">
        <v>0.193806797168028</v>
      </c>
      <c r="AS10" s="19" t="n">
        <v>0.525403555739521</v>
      </c>
      <c r="AT10" s="19" t="n">
        <v>0</v>
      </c>
      <c r="AU10" s="19" t="n">
        <v>0</v>
      </c>
      <c r="AV10" s="19" t="n">
        <v>0.420211648430007</v>
      </c>
      <c r="AW10" s="19" t="n">
        <v>0.540888659254037</v>
      </c>
      <c r="AX10" s="19" t="n">
        <v>1</v>
      </c>
    </row>
    <row r="11">
      <c r="B11" s="20" t="s">
        <v>349</v>
      </c>
      <c r="C11" s="19" t="n">
        <v>0.272027236732228</v>
      </c>
      <c r="D11" s="19" t="n">
        <v>0.272819958763144</v>
      </c>
      <c r="E11" s="19" t="n">
        <v>0.282125771196851</v>
      </c>
      <c r="F11" s="19" t="n">
        <v>0.297578200705947</v>
      </c>
      <c r="G11" s="19" t="n">
        <v>0.300449816166109</v>
      </c>
      <c r="H11" s="19" t="n">
        <v>0.293369381411284</v>
      </c>
      <c r="I11" s="19" t="n">
        <v>0.208936504582032</v>
      </c>
      <c r="J11" s="19"/>
      <c r="K11" s="19" t="n">
        <v>0.273047536463501</v>
      </c>
      <c r="L11" s="19" t="n">
        <v>0.271412818025238</v>
      </c>
      <c r="M11" s="19"/>
      <c r="N11" s="19" t="n">
        <v>0.252861022785764</v>
      </c>
      <c r="O11" s="19" t="n">
        <v>0.277466379774335</v>
      </c>
      <c r="P11" s="19" t="n">
        <v>0.18627676794738</v>
      </c>
      <c r="Q11" s="19" t="n">
        <v>0.293706468605019</v>
      </c>
      <c r="R11" s="19" t="n">
        <v>0.262430340811092</v>
      </c>
      <c r="S11" s="19" t="n">
        <v>0.296316996276757</v>
      </c>
      <c r="T11" s="19" t="n">
        <v>0.280657821883161</v>
      </c>
      <c r="U11" s="19" t="n">
        <v>0.325844056326256</v>
      </c>
      <c r="V11" s="19" t="n">
        <v>0.281550376387161</v>
      </c>
      <c r="W11" s="19" t="n">
        <v>0.239110075210421</v>
      </c>
      <c r="X11" s="19" t="n">
        <v>0.348386346455126</v>
      </c>
      <c r="Y11" s="19" t="n">
        <v>0.237841850249194</v>
      </c>
      <c r="Z11" s="19"/>
      <c r="AA11" s="19" t="n">
        <v>0.246161989934981</v>
      </c>
      <c r="AB11" s="19" t="n">
        <v>0.274965613870293</v>
      </c>
      <c r="AC11" s="19" t="n">
        <v>0.288411922930142</v>
      </c>
      <c r="AD11" s="19" t="n">
        <v>0.278014182185311</v>
      </c>
      <c r="AE11" s="19"/>
      <c r="AF11" s="19" t="n">
        <v>0.315350375331475</v>
      </c>
      <c r="AG11" s="19" t="n">
        <v>0.256919685496843</v>
      </c>
      <c r="AH11" s="19" t="n">
        <v>0.373318545936019</v>
      </c>
      <c r="AI11" s="19" t="n">
        <v>0.278601023814883</v>
      </c>
      <c r="AJ11" s="19" t="n">
        <v>0.244917236133262</v>
      </c>
      <c r="AK11" s="19" t="n">
        <v>0.177122085313538</v>
      </c>
      <c r="AL11" s="19" t="n">
        <v>0.260502957968137</v>
      </c>
      <c r="AM11" s="19" t="n">
        <v>0</v>
      </c>
      <c r="AN11" s="19" t="n">
        <v>0.326663412722974</v>
      </c>
      <c r="AO11" s="19" t="n">
        <v>0.291554272707434</v>
      </c>
      <c r="AP11" s="19" t="n">
        <v>0.165134686320275</v>
      </c>
      <c r="AQ11" s="19" t="n">
        <v>0.268589317406645</v>
      </c>
      <c r="AR11" s="19" t="n">
        <v>0.281085965135825</v>
      </c>
      <c r="AS11" s="19" t="n">
        <v>0</v>
      </c>
      <c r="AT11" s="19" t="n">
        <v>0.515309466387145</v>
      </c>
      <c r="AU11" s="19" t="n">
        <v>1</v>
      </c>
      <c r="AV11" s="19" t="n">
        <v>0</v>
      </c>
      <c r="AW11" s="19" t="n">
        <v>0</v>
      </c>
      <c r="AX11" s="19" t="n">
        <v>0</v>
      </c>
    </row>
    <row r="12">
      <c r="B12" s="20" t="s">
        <v>350</v>
      </c>
      <c r="C12" s="19" t="n">
        <v>0.160813990090278</v>
      </c>
      <c r="D12" s="19" t="n">
        <v>0.146329729157404</v>
      </c>
      <c r="E12" s="19" t="n">
        <v>0.139050505045541</v>
      </c>
      <c r="F12" s="19" t="n">
        <v>0.113987468678612</v>
      </c>
      <c r="G12" s="19" t="n">
        <v>0.142903752989179</v>
      </c>
      <c r="H12" s="19" t="n">
        <v>0.156368332170563</v>
      </c>
      <c r="I12" s="19" t="n">
        <v>0.234110208155665</v>
      </c>
      <c r="J12" s="19"/>
      <c r="K12" s="19" t="n">
        <v>0.160503153909334</v>
      </c>
      <c r="L12" s="19" t="n">
        <v>0.161318806244104</v>
      </c>
      <c r="M12" s="19"/>
      <c r="N12" s="19" t="n">
        <v>0.136483507427963</v>
      </c>
      <c r="O12" s="19" t="n">
        <v>0.193113004884714</v>
      </c>
      <c r="P12" s="19" t="n">
        <v>0.144121208425425</v>
      </c>
      <c r="Q12" s="19" t="n">
        <v>0.143021944303565</v>
      </c>
      <c r="R12" s="19" t="n">
        <v>0.170037385226911</v>
      </c>
      <c r="S12" s="19" t="n">
        <v>0.198067545178937</v>
      </c>
      <c r="T12" s="19" t="n">
        <v>0.127373821360058</v>
      </c>
      <c r="U12" s="19" t="n">
        <v>0.176333336692579</v>
      </c>
      <c r="V12" s="19" t="n">
        <v>0.155045998978712</v>
      </c>
      <c r="W12" s="19" t="n">
        <v>0.179740962342151</v>
      </c>
      <c r="X12" s="19" t="n">
        <v>0.142196585425392</v>
      </c>
      <c r="Y12" s="19" t="n">
        <v>0.140201961952071</v>
      </c>
      <c r="Z12" s="19"/>
      <c r="AA12" s="19" t="n">
        <v>0.149920549197847</v>
      </c>
      <c r="AB12" s="19" t="n">
        <v>0.195582526389748</v>
      </c>
      <c r="AC12" s="19" t="n">
        <v>0.153140648634186</v>
      </c>
      <c r="AD12" s="19" t="n">
        <v>0.145618164406734</v>
      </c>
      <c r="AE12" s="19"/>
      <c r="AF12" s="19" t="n">
        <v>0.0847645476850633</v>
      </c>
      <c r="AG12" s="19" t="n">
        <v>0.19844511906747</v>
      </c>
      <c r="AH12" s="19" t="n">
        <v>0.144153900896783</v>
      </c>
      <c r="AI12" s="19" t="n">
        <v>0.059241246180366</v>
      </c>
      <c r="AJ12" s="19" t="n">
        <v>0.146485309089621</v>
      </c>
      <c r="AK12" s="19" t="n">
        <v>0.116723438394001</v>
      </c>
      <c r="AL12" s="19" t="n">
        <v>0.129534545669662</v>
      </c>
      <c r="AM12" s="19" t="n">
        <v>0</v>
      </c>
      <c r="AN12" s="19" t="n">
        <v>0.0658371648239136</v>
      </c>
      <c r="AO12" s="19" t="n">
        <v>0.233183231324214</v>
      </c>
      <c r="AP12" s="19" t="n">
        <v>0.247643256877643</v>
      </c>
      <c r="AQ12" s="19" t="n">
        <v>0.124570679974245</v>
      </c>
      <c r="AR12" s="19" t="n">
        <v>0.208240410997885</v>
      </c>
      <c r="AS12" s="19" t="n">
        <v>0</v>
      </c>
      <c r="AT12" s="19" t="n">
        <v>0</v>
      </c>
      <c r="AU12" s="19" t="n">
        <v>0</v>
      </c>
      <c r="AV12" s="19" t="n">
        <v>0</v>
      </c>
      <c r="AW12" s="19" t="n">
        <v>0</v>
      </c>
      <c r="AX12" s="19" t="n">
        <v>0</v>
      </c>
    </row>
    <row r="13">
      <c r="B13" s="20" t="s">
        <v>351</v>
      </c>
      <c r="C13" s="19" t="n">
        <v>0.187934055695496</v>
      </c>
      <c r="D13" s="19" t="n">
        <v>0.0733643610604748</v>
      </c>
      <c r="E13" s="19" t="n">
        <v>0.0768108452330506</v>
      </c>
      <c r="F13" s="19" t="n">
        <v>0.116910591830638</v>
      </c>
      <c r="G13" s="19" t="n">
        <v>0.17078792912117</v>
      </c>
      <c r="H13" s="19" t="n">
        <v>0.217799263304955</v>
      </c>
      <c r="I13" s="19" t="n">
        <v>0.367451699774997</v>
      </c>
      <c r="J13" s="19"/>
      <c r="K13" s="19" t="n">
        <v>0.173697241459896</v>
      </c>
      <c r="L13" s="19" t="n">
        <v>0.200396438422658</v>
      </c>
      <c r="M13" s="19"/>
      <c r="N13" s="19" t="n">
        <v>0.117216388254922</v>
      </c>
      <c r="O13" s="19" t="n">
        <v>0.209754077793098</v>
      </c>
      <c r="P13" s="19" t="n">
        <v>0.230672729520626</v>
      </c>
      <c r="Q13" s="19" t="n">
        <v>0.181502810467155</v>
      </c>
      <c r="R13" s="19" t="n">
        <v>0.275538831364511</v>
      </c>
      <c r="S13" s="19" t="n">
        <v>0.119629831111544</v>
      </c>
      <c r="T13" s="19" t="n">
        <v>0.198977654213676</v>
      </c>
      <c r="U13" s="19" t="n">
        <v>0.0599569124993269</v>
      </c>
      <c r="V13" s="19" t="n">
        <v>0.155895417330051</v>
      </c>
      <c r="W13" s="19" t="n">
        <v>0.295072419051821</v>
      </c>
      <c r="X13" s="19" t="n">
        <v>0.210143856642183</v>
      </c>
      <c r="Y13" s="19" t="n">
        <v>0.183262833712221</v>
      </c>
      <c r="Z13" s="19"/>
      <c r="AA13" s="19" t="n">
        <v>0.158502643367935</v>
      </c>
      <c r="AB13" s="19" t="n">
        <v>0.178325520100806</v>
      </c>
      <c r="AC13" s="19" t="n">
        <v>0.18385981834762</v>
      </c>
      <c r="AD13" s="19" t="n">
        <v>0.224918847321678</v>
      </c>
      <c r="AE13" s="19"/>
      <c r="AF13" s="19" t="n">
        <v>0.0683829579296157</v>
      </c>
      <c r="AG13" s="19" t="n">
        <v>0.288558621055883</v>
      </c>
      <c r="AH13" s="19" t="n">
        <v>0.127187103945341</v>
      </c>
      <c r="AI13" s="19" t="n">
        <v>0.0408861314984094</v>
      </c>
      <c r="AJ13" s="19" t="n">
        <v>0.152389157085241</v>
      </c>
      <c r="AK13" s="19" t="n">
        <v>0.0663345418003602</v>
      </c>
      <c r="AL13" s="19" t="n">
        <v>0.0541710649286492</v>
      </c>
      <c r="AM13" s="19" t="n">
        <v>1</v>
      </c>
      <c r="AN13" s="19" t="n">
        <v>0.0952733131866043</v>
      </c>
      <c r="AO13" s="19" t="n">
        <v>0.0707789248009236</v>
      </c>
      <c r="AP13" s="19" t="n">
        <v>0.0802306750318407</v>
      </c>
      <c r="AQ13" s="19" t="n">
        <v>0.183254380465525</v>
      </c>
      <c r="AR13" s="19" t="n">
        <v>0.316866826698262</v>
      </c>
      <c r="AS13" s="19" t="n">
        <v>0</v>
      </c>
      <c r="AT13" s="19" t="n">
        <v>0</v>
      </c>
      <c r="AU13" s="19" t="n">
        <v>0</v>
      </c>
      <c r="AV13" s="19" t="n">
        <v>0.579788351569993</v>
      </c>
      <c r="AW13" s="19" t="n">
        <v>0</v>
      </c>
      <c r="AX13" s="19" t="n">
        <v>0</v>
      </c>
    </row>
    <row r="14">
      <c r="B14" s="20" t="s">
        <v>242</v>
      </c>
      <c r="C14" s="21" t="n">
        <v>0.0564111284093629</v>
      </c>
      <c r="D14" s="21" t="n">
        <v>0.0991935110309383</v>
      </c>
      <c r="E14" s="21" t="n">
        <v>0.0264055019051111</v>
      </c>
      <c r="F14" s="21" t="n">
        <v>0.0746418826951958</v>
      </c>
      <c r="G14" s="21" t="n">
        <v>0.0346730697670046</v>
      </c>
      <c r="H14" s="21" t="n">
        <v>0.0743257170434758</v>
      </c>
      <c r="I14" s="21" t="n">
        <v>0.0467197322364666</v>
      </c>
      <c r="J14" s="21"/>
      <c r="K14" s="21" t="n">
        <v>0.0352214083804825</v>
      </c>
      <c r="L14" s="21" t="n">
        <v>0.0766087725697853</v>
      </c>
      <c r="M14" s="21"/>
      <c r="N14" s="21" t="n">
        <v>0.0310895090898845</v>
      </c>
      <c r="O14" s="21" t="n">
        <v>0.0609180662355669</v>
      </c>
      <c r="P14" s="21" t="n">
        <v>0.0945265577461442</v>
      </c>
      <c r="Q14" s="21" t="n">
        <v>0.0863772062648143</v>
      </c>
      <c r="R14" s="21" t="n">
        <v>0.0548439356672357</v>
      </c>
      <c r="S14" s="21" t="n">
        <v>0.0334833068345664</v>
      </c>
      <c r="T14" s="21" t="n">
        <v>0.0518460146558118</v>
      </c>
      <c r="U14" s="21" t="n">
        <v>0.047141911189652</v>
      </c>
      <c r="V14" s="21" t="n">
        <v>0.0819165233597144</v>
      </c>
      <c r="W14" s="21" t="n">
        <v>0.0300421398384802</v>
      </c>
      <c r="X14" s="21" t="n">
        <v>0.0619489888657306</v>
      </c>
      <c r="Y14" s="21" t="n">
        <v>0.0318816282784675</v>
      </c>
      <c r="Z14" s="21"/>
      <c r="AA14" s="21" t="n">
        <v>0.0404811762048128</v>
      </c>
      <c r="AB14" s="21" t="n">
        <v>0.0511669196611649</v>
      </c>
      <c r="AC14" s="21" t="n">
        <v>0.053301610823279</v>
      </c>
      <c r="AD14" s="21" t="n">
        <v>0.0738279728459946</v>
      </c>
      <c r="AE14" s="21"/>
      <c r="AF14" s="21" t="n">
        <v>0.022082351588915</v>
      </c>
      <c r="AG14" s="21" t="n">
        <v>0.0504863198550763</v>
      </c>
      <c r="AH14" s="21" t="n">
        <v>0.041466068471508</v>
      </c>
      <c r="AI14" s="21" t="n">
        <v>0.0318000762743199</v>
      </c>
      <c r="AJ14" s="21" t="n">
        <v>0.0811025786366029</v>
      </c>
      <c r="AK14" s="21" t="n">
        <v>0.0888065983380555</v>
      </c>
      <c r="AL14" s="21" t="n">
        <v>0.0869901385742363</v>
      </c>
      <c r="AM14" s="21" t="n">
        <v>0</v>
      </c>
      <c r="AN14" s="21" t="n">
        <v>0.020357125619005</v>
      </c>
      <c r="AO14" s="21" t="n">
        <v>0.0731286433919476</v>
      </c>
      <c r="AP14" s="21" t="n">
        <v>0.043236192171626</v>
      </c>
      <c r="AQ14" s="21" t="n">
        <v>0.12871059969117</v>
      </c>
      <c r="AR14" s="21" t="n">
        <v>0</v>
      </c>
      <c r="AS14" s="21" t="n">
        <v>0</v>
      </c>
      <c r="AT14" s="21" t="n">
        <v>0</v>
      </c>
      <c r="AU14" s="21" t="n">
        <v>0</v>
      </c>
      <c r="AV14" s="21" t="n">
        <v>0</v>
      </c>
      <c r="AW14" s="21" t="n">
        <v>0</v>
      </c>
      <c r="AX14" s="21" t="n">
        <v>0</v>
      </c>
    </row>
    <row r="15">
      <c r="B15" s="18" t="s">
        <v>353</v>
      </c>
    </row>
    <row r="16">
      <c r="B16" t="s">
        <v>80</v>
      </c>
    </row>
    <row r="17">
      <c r="B17" t="s">
        <v>81</v>
      </c>
    </row>
    <row r="19">
      <c r="B19" s="9" t="str">
        <f>=HYPERLINK("#'Contents'!A1", "Return to Contents")</f>
      </c>
    </row>
  </sheetData>
  <mergeCells count="6">
    <mergeCell ref="D5:I5"/>
    <mergeCell ref="K5:L5"/>
    <mergeCell ref="N5:Y5"/>
    <mergeCell ref="AA5:AD5"/>
    <mergeCell ref="AF5:AX5"/>
    <mergeCell ref="D2:AU2"/>
  </mergeCells>
  <pageMargins left="0.7" right="0.7" top="0.75" bottom="0.75" header="0.3" footer="0.3"/>
  <pageSetup paperSize="9" orientation="portrait" horizontalDpi="300" verticalDpi="300" r:id="rId2"/>
  <drawing r:id="rId1"/>
</worksheet>
</file>

<file path=xl/worksheets/sheet8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10.71" hidden="0" customWidth="1"/>
    <col min="8" max="8" width="10.71" hidden="0" customWidth="1"/>
    <col min="9" max="9" width="10.71" hidden="0" customWidth="1"/>
    <col min="10" max="10" width="2.2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10.71" hidden="0" customWidth="1"/>
    <col min="19" max="19" width="10.71" hidden="0" customWidth="1"/>
    <col min="20" max="20" width="10.71" hidden="0" customWidth="1"/>
    <col min="21" max="21" width="10.71" hidden="0" customWidth="1"/>
    <col min="22" max="22" width="10.71" hidden="0" customWidth="1"/>
    <col min="23" max="23" width="10.71" hidden="0" customWidth="1"/>
    <col min="24" max="24" width="10.71" hidden="0" customWidth="1"/>
    <col min="25" max="25" width="10.71" hidden="0" customWidth="1"/>
    <col min="26" max="26" width="2.2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10.71" hidden="0" customWidth="1"/>
    <col min="34" max="34" width="10.71" hidden="0" customWidth="1"/>
    <col min="35" max="35" width="10.7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10.71" hidden="0" customWidth="1"/>
    <col min="44" max="44" width="10.71" hidden="0" customWidth="1"/>
    <col min="45" max="45" width="10.71" hidden="0" customWidth="1"/>
    <col min="46" max="46" width="10.71" hidden="0" customWidth="1"/>
    <col min="47" max="47" width="10.71" hidden="0" customWidth="1"/>
    <col min="48" max="48" width="10.71" hidden="0" customWidth="1"/>
    <col min="49" max="49" width="10.71" hidden="0" customWidth="1"/>
    <col min="50" max="50" width="10.71" hidden="0" customWidth="1"/>
    <col min="51" max="51" width="2.21" hidden="0" customWidth="1"/>
  </cols>
  <sheetData>
    <row r="2" ht="40" customHeight="1">
      <c r="D2" s="16" t="s">
        <v>357</v>
      </c>
    </row>
    <row r="5" ht="30" customHeight="1">
      <c r="B5" s="17"/>
      <c r="C5" s="17"/>
      <c r="D5" s="17" t="s">
        <v>62</v>
      </c>
      <c r="E5" s="17"/>
      <c r="F5" s="17"/>
      <c r="G5" s="17"/>
      <c r="H5" s="17"/>
      <c r="I5" s="17"/>
      <c r="J5" s="17"/>
      <c r="K5" s="17" t="s">
        <v>63</v>
      </c>
      <c r="L5" s="17"/>
      <c r="M5" s="17"/>
      <c r="N5" s="17" t="s">
        <v>64</v>
      </c>
      <c r="O5" s="17"/>
      <c r="P5" s="17"/>
      <c r="Q5" s="17"/>
      <c r="R5" s="17"/>
      <c r="S5" s="17"/>
      <c r="T5" s="17"/>
      <c r="U5" s="17"/>
      <c r="V5" s="17"/>
      <c r="W5" s="17"/>
      <c r="X5" s="17"/>
      <c r="Y5" s="17"/>
      <c r="Z5" s="17"/>
      <c r="AA5" s="17" t="s">
        <v>65</v>
      </c>
      <c r="AB5" s="17"/>
      <c r="AC5" s="17"/>
      <c r="AD5" s="17"/>
      <c r="AE5" s="17"/>
      <c r="AF5" s="17" t="s">
        <v>66</v>
      </c>
      <c r="AG5" s="17"/>
      <c r="AH5" s="17"/>
      <c r="AI5" s="17"/>
      <c r="AJ5" s="17"/>
      <c r="AK5" s="17"/>
      <c r="AL5" s="17"/>
      <c r="AM5" s="17"/>
      <c r="AN5" s="17"/>
      <c r="AO5" s="17"/>
      <c r="AP5" s="17"/>
      <c r="AQ5" s="17"/>
      <c r="AR5" s="17"/>
      <c r="AS5" s="17"/>
      <c r="AT5" s="17"/>
      <c r="AU5" s="17"/>
      <c r="AV5" s="17"/>
      <c r="AW5" s="17"/>
      <c r="AX5" s="17"/>
    </row>
    <row r="6">
      <c r="B6" t="s">
        <v>15</v>
      </c>
      <c r="C6" s="10" t="s">
        <v>16</v>
      </c>
      <c r="D6" s="13" t="s">
        <v>17</v>
      </c>
      <c r="E6" s="13" t="s">
        <v>18</v>
      </c>
      <c r="F6" s="13" t="s">
        <v>19</v>
      </c>
      <c r="G6" s="13" t="s">
        <v>20</v>
      </c>
      <c r="H6" s="13" t="s">
        <v>21</v>
      </c>
      <c r="I6" s="13" t="s">
        <v>22</v>
      </c>
      <c r="K6" s="13" t="s">
        <v>25</v>
      </c>
      <c r="L6" s="13" t="s">
        <v>26</v>
      </c>
      <c r="N6" s="13" t="s">
        <v>27</v>
      </c>
      <c r="O6" s="13" t="s">
        <v>28</v>
      </c>
      <c r="P6" s="13" t="s">
        <v>29</v>
      </c>
      <c r="Q6" s="13" t="s">
        <v>30</v>
      </c>
      <c r="R6" s="13" t="s">
        <v>31</v>
      </c>
      <c r="S6" s="13" t="s">
        <v>32</v>
      </c>
      <c r="T6" s="13" t="s">
        <v>33</v>
      </c>
      <c r="U6" s="13" t="s">
        <v>34</v>
      </c>
      <c r="V6" s="13" t="s">
        <v>35</v>
      </c>
      <c r="W6" s="13" t="s">
        <v>36</v>
      </c>
      <c r="X6" s="13" t="s">
        <v>37</v>
      </c>
      <c r="Y6" s="13" t="s">
        <v>38</v>
      </c>
      <c r="AA6" s="13" t="s">
        <v>39</v>
      </c>
      <c r="AB6" s="13" t="s">
        <v>40</v>
      </c>
      <c r="AC6" s="13" t="s">
        <v>41</v>
      </c>
      <c r="AD6" s="13" t="s">
        <v>42</v>
      </c>
      <c r="AF6" s="13" t="s">
        <v>43</v>
      </c>
      <c r="AG6" s="13" t="s">
        <v>44</v>
      </c>
      <c r="AH6" s="13" t="s">
        <v>45</v>
      </c>
      <c r="AI6" s="13" t="s">
        <v>46</v>
      </c>
      <c r="AJ6" s="13" t="s">
        <v>47</v>
      </c>
      <c r="AK6" s="13" t="s">
        <v>48</v>
      </c>
      <c r="AL6" s="13" t="s">
        <v>49</v>
      </c>
      <c r="AM6" s="13" t="s">
        <v>50</v>
      </c>
      <c r="AN6" s="13" t="s">
        <v>51</v>
      </c>
      <c r="AO6" s="13" t="s">
        <v>52</v>
      </c>
      <c r="AP6" s="13" t="s">
        <v>53</v>
      </c>
      <c r="AQ6" s="13" t="s">
        <v>54</v>
      </c>
      <c r="AR6" s="13" t="s">
        <v>55</v>
      </c>
      <c r="AS6" s="13" t="s">
        <v>56</v>
      </c>
      <c r="AT6" s="13" t="s">
        <v>57</v>
      </c>
      <c r="AU6" s="13" t="s">
        <v>58</v>
      </c>
      <c r="AV6" s="13" t="s">
        <v>59</v>
      </c>
      <c r="AW6" s="13" t="s">
        <v>60</v>
      </c>
      <c r="AX6" s="13" t="s">
        <v>61</v>
      </c>
    </row>
    <row r="7" ht="30" customHeight="1">
      <c r="B7" s="11" t="s">
        <v>23</v>
      </c>
      <c r="C7" s="11" t="n">
        <v>1126</v>
      </c>
      <c r="D7" s="11" t="n">
        <v>177</v>
      </c>
      <c r="E7" s="11" t="n">
        <v>228</v>
      </c>
      <c r="F7" s="11" t="n">
        <v>211</v>
      </c>
      <c r="G7" s="11" t="n">
        <v>186</v>
      </c>
      <c r="H7" s="11" t="n">
        <v>153</v>
      </c>
      <c r="I7" s="11" t="n">
        <v>171</v>
      </c>
      <c r="J7" s="11"/>
      <c r="K7" s="11" t="n">
        <v>538</v>
      </c>
      <c r="L7" s="11" t="n">
        <v>587</v>
      </c>
      <c r="M7" s="11"/>
      <c r="N7" s="11" t="n">
        <v>173</v>
      </c>
      <c r="O7" s="11" t="n">
        <v>131</v>
      </c>
      <c r="P7" s="11" t="n">
        <v>96</v>
      </c>
      <c r="Q7" s="11" t="n">
        <v>99</v>
      </c>
      <c r="R7" s="11" t="n">
        <v>80</v>
      </c>
      <c r="S7" s="11" t="n">
        <v>116</v>
      </c>
      <c r="T7" s="11" t="n">
        <v>91</v>
      </c>
      <c r="U7" s="11" t="n">
        <v>42</v>
      </c>
      <c r="V7" s="11" t="n">
        <v>126</v>
      </c>
      <c r="W7" s="11" t="n">
        <v>89</v>
      </c>
      <c r="X7" s="11" t="n">
        <v>55</v>
      </c>
      <c r="Y7" s="11" t="n">
        <v>28</v>
      </c>
      <c r="Z7" s="11"/>
      <c r="AA7" s="11" t="n">
        <v>291</v>
      </c>
      <c r="AB7" s="11" t="n">
        <v>301</v>
      </c>
      <c r="AC7" s="11" t="n">
        <v>235</v>
      </c>
      <c r="AD7" s="11" t="n">
        <v>291</v>
      </c>
      <c r="AE7" s="11"/>
      <c r="AF7" s="11" t="n">
        <v>95</v>
      </c>
      <c r="AG7" s="11" t="n">
        <v>417</v>
      </c>
      <c r="AH7" s="11" t="n">
        <v>67</v>
      </c>
      <c r="AI7" s="11" t="n">
        <v>71</v>
      </c>
      <c r="AJ7" s="11" t="n">
        <v>43</v>
      </c>
      <c r="AK7" s="11" t="n">
        <v>38</v>
      </c>
      <c r="AL7" s="11" t="n">
        <v>86</v>
      </c>
      <c r="AM7" s="11" t="n">
        <v>0</v>
      </c>
      <c r="AN7" s="11" t="n">
        <v>84</v>
      </c>
      <c r="AO7" s="11" t="n">
        <v>109</v>
      </c>
      <c r="AP7" s="11" t="n">
        <v>25</v>
      </c>
      <c r="AQ7" s="11" t="n">
        <v>69</v>
      </c>
      <c r="AR7" s="11" t="n">
        <v>5</v>
      </c>
      <c r="AS7" s="11" t="n">
        <v>7</v>
      </c>
      <c r="AT7" s="11" t="n">
        <v>3</v>
      </c>
      <c r="AU7" s="11" t="n">
        <v>1</v>
      </c>
      <c r="AV7" s="11" t="n">
        <v>2</v>
      </c>
      <c r="AW7" s="11" t="n">
        <v>2</v>
      </c>
      <c r="AX7" s="11" t="n">
        <v>2</v>
      </c>
    </row>
    <row r="8" ht="30" customHeight="1">
      <c r="B8" s="12" t="s">
        <v>24</v>
      </c>
      <c r="C8" s="12" t="n">
        <v>1128</v>
      </c>
      <c r="D8" s="12" t="n">
        <v>178</v>
      </c>
      <c r="E8" s="12" t="n">
        <v>230</v>
      </c>
      <c r="F8" s="12" t="n">
        <v>213</v>
      </c>
      <c r="G8" s="12" t="n">
        <v>188</v>
      </c>
      <c r="H8" s="12" t="n">
        <v>150</v>
      </c>
      <c r="I8" s="12" t="n">
        <v>169</v>
      </c>
      <c r="J8" s="12"/>
      <c r="K8" s="12" t="n">
        <v>536</v>
      </c>
      <c r="L8" s="12" t="n">
        <v>591</v>
      </c>
      <c r="M8" s="12"/>
      <c r="N8" s="12" t="n">
        <v>175</v>
      </c>
      <c r="O8" s="12" t="n">
        <v>124</v>
      </c>
      <c r="P8" s="12" t="n">
        <v>93</v>
      </c>
      <c r="Q8" s="12" t="n">
        <v>98</v>
      </c>
      <c r="R8" s="12" t="n">
        <v>72</v>
      </c>
      <c r="S8" s="12" t="n">
        <v>115</v>
      </c>
      <c r="T8" s="12" t="n">
        <v>90</v>
      </c>
      <c r="U8" s="12" t="n">
        <v>40</v>
      </c>
      <c r="V8" s="12" t="n">
        <v>135</v>
      </c>
      <c r="W8" s="12" t="n">
        <v>94</v>
      </c>
      <c r="X8" s="12" t="n">
        <v>58</v>
      </c>
      <c r="Y8" s="12" t="n">
        <v>34</v>
      </c>
      <c r="Z8" s="12"/>
      <c r="AA8" s="12" t="n">
        <v>280</v>
      </c>
      <c r="AB8" s="12" t="n">
        <v>293</v>
      </c>
      <c r="AC8" s="12" t="n">
        <v>260</v>
      </c>
      <c r="AD8" s="12" t="n">
        <v>287</v>
      </c>
      <c r="AE8" s="12"/>
      <c r="AF8" s="12" t="n">
        <v>96</v>
      </c>
      <c r="AG8" s="12" t="n">
        <v>415</v>
      </c>
      <c r="AH8" s="12" t="n">
        <v>68</v>
      </c>
      <c r="AI8" s="12" t="n">
        <v>71</v>
      </c>
      <c r="AJ8" s="12" t="n">
        <v>43</v>
      </c>
      <c r="AK8" s="12" t="n">
        <v>38</v>
      </c>
      <c r="AL8" s="12" t="n">
        <v>87</v>
      </c>
      <c r="AM8" s="12" t="n">
        <v>0</v>
      </c>
      <c r="AN8" s="12" t="n">
        <v>85</v>
      </c>
      <c r="AO8" s="12" t="n">
        <v>109</v>
      </c>
      <c r="AP8" s="12" t="n">
        <v>25</v>
      </c>
      <c r="AQ8" s="12" t="n">
        <v>70</v>
      </c>
      <c r="AR8" s="12" t="n">
        <v>5</v>
      </c>
      <c r="AS8" s="12" t="n">
        <v>7</v>
      </c>
      <c r="AT8" s="12" t="n">
        <v>3</v>
      </c>
      <c r="AU8" s="12" t="n">
        <v>1</v>
      </c>
      <c r="AV8" s="12" t="n">
        <v>2</v>
      </c>
      <c r="AW8" s="12" t="n">
        <v>2</v>
      </c>
      <c r="AX8" s="12" t="n">
        <v>2</v>
      </c>
    </row>
    <row r="9">
      <c r="B9" s="20" t="s">
        <v>347</v>
      </c>
      <c r="C9" s="19" t="n">
        <v>0.229109577575715</v>
      </c>
      <c r="D9" s="19" t="n">
        <v>0.20016021520495</v>
      </c>
      <c r="E9" s="19" t="n">
        <v>0.244134164930643</v>
      </c>
      <c r="F9" s="19" t="n">
        <v>0.229490222301915</v>
      </c>
      <c r="G9" s="19" t="n">
        <v>0.292717880180955</v>
      </c>
      <c r="H9" s="19" t="n">
        <v>0.185086458839708</v>
      </c>
      <c r="I9" s="19" t="n">
        <v>0.207345979909406</v>
      </c>
      <c r="J9" s="19"/>
      <c r="K9" s="19" t="n">
        <v>0.224178743789315</v>
      </c>
      <c r="L9" s="19" t="n">
        <v>0.233969847606385</v>
      </c>
      <c r="M9" s="19"/>
      <c r="N9" s="19" t="n">
        <v>0.316396921265071</v>
      </c>
      <c r="O9" s="19" t="n">
        <v>0.252284068971555</v>
      </c>
      <c r="P9" s="19" t="n">
        <v>0.157575638256197</v>
      </c>
      <c r="Q9" s="19" t="n">
        <v>0.203284136884648</v>
      </c>
      <c r="R9" s="19" t="n">
        <v>0.125124099348553</v>
      </c>
      <c r="S9" s="19" t="n">
        <v>0.184854065275935</v>
      </c>
      <c r="T9" s="19" t="n">
        <v>0.278787502184551</v>
      </c>
      <c r="U9" s="19" t="n">
        <v>0.166071904907674</v>
      </c>
      <c r="V9" s="19" t="n">
        <v>0.247319518437676</v>
      </c>
      <c r="W9" s="19" t="n">
        <v>0.214275535460895</v>
      </c>
      <c r="X9" s="19" t="n">
        <v>0.192304401503081</v>
      </c>
      <c r="Y9" s="19" t="n">
        <v>0.308125350228158</v>
      </c>
      <c r="Z9" s="19"/>
      <c r="AA9" s="19" t="n">
        <v>0.2658022361958</v>
      </c>
      <c r="AB9" s="19" t="n">
        <v>0.212177833779274</v>
      </c>
      <c r="AC9" s="19" t="n">
        <v>0.208782716519302</v>
      </c>
      <c r="AD9" s="19" t="n">
        <v>0.224822729150214</v>
      </c>
      <c r="AE9" s="19"/>
      <c r="AF9" s="19" t="n">
        <v>0.203147653246447</v>
      </c>
      <c r="AG9" s="19" t="n">
        <v>0.226506623299896</v>
      </c>
      <c r="AH9" s="19" t="n">
        <v>0.286891404326944</v>
      </c>
      <c r="AI9" s="19" t="n">
        <v>0.349709940800621</v>
      </c>
      <c r="AJ9" s="19" t="n">
        <v>0.15494807991609</v>
      </c>
      <c r="AK9" s="19" t="n">
        <v>0.310204255381444</v>
      </c>
      <c r="AL9" s="19" t="n">
        <v>0.25546181918777</v>
      </c>
      <c r="AM9" s="19" t="n">
        <v>0</v>
      </c>
      <c r="AN9" s="19" t="n">
        <v>0.210814932845139</v>
      </c>
      <c r="AO9" s="19" t="n">
        <v>0.168127159721017</v>
      </c>
      <c r="AP9" s="19" t="n">
        <v>0.320000852478904</v>
      </c>
      <c r="AQ9" s="19" t="n">
        <v>0.171586913067297</v>
      </c>
      <c r="AR9" s="19" t="n">
        <v>0.213057579641616</v>
      </c>
      <c r="AS9" s="19" t="n">
        <v>0.136660278644099</v>
      </c>
      <c r="AT9" s="19" t="n">
        <v>0</v>
      </c>
      <c r="AU9" s="19" t="n">
        <v>0</v>
      </c>
      <c r="AV9" s="19" t="n">
        <v>0.447021579046747</v>
      </c>
      <c r="AW9" s="19" t="n">
        <v>0.523500438432104</v>
      </c>
      <c r="AX9" s="19" t="n">
        <v>0</v>
      </c>
    </row>
    <row r="10">
      <c r="B10" s="20" t="s">
        <v>348</v>
      </c>
      <c r="C10" s="19" t="n">
        <v>0.290840641726096</v>
      </c>
      <c r="D10" s="19" t="n">
        <v>0.32368597082274</v>
      </c>
      <c r="E10" s="19" t="n">
        <v>0.296318441278161</v>
      </c>
      <c r="F10" s="19" t="n">
        <v>0.316247152075975</v>
      </c>
      <c r="G10" s="19" t="n">
        <v>0.257885843861321</v>
      </c>
      <c r="H10" s="19" t="n">
        <v>0.284205689198399</v>
      </c>
      <c r="I10" s="19" t="n">
        <v>0.259120857764878</v>
      </c>
      <c r="J10" s="19"/>
      <c r="K10" s="19" t="n">
        <v>0.274262215546131</v>
      </c>
      <c r="L10" s="19" t="n">
        <v>0.306370285654441</v>
      </c>
      <c r="M10" s="19"/>
      <c r="N10" s="19" t="n">
        <v>0.247246404189196</v>
      </c>
      <c r="O10" s="19" t="n">
        <v>0.28307329222722</v>
      </c>
      <c r="P10" s="19" t="n">
        <v>0.333908665061143</v>
      </c>
      <c r="Q10" s="19" t="n">
        <v>0.343805665417033</v>
      </c>
      <c r="R10" s="19" t="n">
        <v>0.326087573153718</v>
      </c>
      <c r="S10" s="19" t="n">
        <v>0.341761818676905</v>
      </c>
      <c r="T10" s="19" t="n">
        <v>0.281200412483566</v>
      </c>
      <c r="U10" s="19" t="n">
        <v>0.332401198863173</v>
      </c>
      <c r="V10" s="19" t="n">
        <v>0.280313872951249</v>
      </c>
      <c r="W10" s="19" t="n">
        <v>0.228205844375064</v>
      </c>
      <c r="X10" s="19" t="n">
        <v>0.312486159525881</v>
      </c>
      <c r="Y10" s="19" t="n">
        <v>0.180590997647385</v>
      </c>
      <c r="Z10" s="19"/>
      <c r="AA10" s="19" t="n">
        <v>0.286696837856564</v>
      </c>
      <c r="AB10" s="19" t="n">
        <v>0.280336223671533</v>
      </c>
      <c r="AC10" s="19" t="n">
        <v>0.299361174651207</v>
      </c>
      <c r="AD10" s="19" t="n">
        <v>0.299516054949042</v>
      </c>
      <c r="AE10" s="19"/>
      <c r="AF10" s="19" t="n">
        <v>0.317621158221238</v>
      </c>
      <c r="AG10" s="19" t="n">
        <v>0.269416485916954</v>
      </c>
      <c r="AH10" s="19" t="n">
        <v>0.264151744556346</v>
      </c>
      <c r="AI10" s="19" t="n">
        <v>0.344467783820677</v>
      </c>
      <c r="AJ10" s="19" t="n">
        <v>0.261436269246848</v>
      </c>
      <c r="AK10" s="19" t="n">
        <v>0.389662721247196</v>
      </c>
      <c r="AL10" s="19" t="n">
        <v>0.324239006020386</v>
      </c>
      <c r="AM10" s="19" t="n">
        <v>0</v>
      </c>
      <c r="AN10" s="19" t="n">
        <v>0.295446678092709</v>
      </c>
      <c r="AO10" s="19" t="n">
        <v>0.281414953662677</v>
      </c>
      <c r="AP10" s="19" t="n">
        <v>0.320948906829886</v>
      </c>
      <c r="AQ10" s="19" t="n">
        <v>0.239759502284775</v>
      </c>
      <c r="AR10" s="19" t="n">
        <v>0.588181140234992</v>
      </c>
      <c r="AS10" s="19" t="n">
        <v>0.552666248137421</v>
      </c>
      <c r="AT10" s="19" t="n">
        <v>0</v>
      </c>
      <c r="AU10" s="19" t="n">
        <v>0</v>
      </c>
      <c r="AV10" s="19" t="n">
        <v>0.552978420953253</v>
      </c>
      <c r="AW10" s="19" t="n">
        <v>0</v>
      </c>
      <c r="AX10" s="19" t="n">
        <v>0.465762625133829</v>
      </c>
    </row>
    <row r="11">
      <c r="B11" s="20" t="s">
        <v>349</v>
      </c>
      <c r="C11" s="19" t="n">
        <v>0.24520445114645</v>
      </c>
      <c r="D11" s="19" t="n">
        <v>0.265372270093285</v>
      </c>
      <c r="E11" s="19" t="n">
        <v>0.242917038025221</v>
      </c>
      <c r="F11" s="19" t="n">
        <v>0.214165293109013</v>
      </c>
      <c r="G11" s="19" t="n">
        <v>0.258635713463882</v>
      </c>
      <c r="H11" s="19" t="n">
        <v>0.223070485359844</v>
      </c>
      <c r="I11" s="19" t="n">
        <v>0.27099575640931</v>
      </c>
      <c r="J11" s="19"/>
      <c r="K11" s="19" t="n">
        <v>0.259057210192163</v>
      </c>
      <c r="L11" s="19" t="n">
        <v>0.233054399004295</v>
      </c>
      <c r="M11" s="19"/>
      <c r="N11" s="19" t="n">
        <v>0.250757377707838</v>
      </c>
      <c r="O11" s="19" t="n">
        <v>0.213501875259654</v>
      </c>
      <c r="P11" s="19" t="n">
        <v>0.268912387599252</v>
      </c>
      <c r="Q11" s="19" t="n">
        <v>0.207106420141635</v>
      </c>
      <c r="R11" s="19" t="n">
        <v>0.276522793317866</v>
      </c>
      <c r="S11" s="19" t="n">
        <v>0.270537598068568</v>
      </c>
      <c r="T11" s="19" t="n">
        <v>0.212082753905753</v>
      </c>
      <c r="U11" s="19" t="n">
        <v>0.266089158839832</v>
      </c>
      <c r="V11" s="19" t="n">
        <v>0.240765990200815</v>
      </c>
      <c r="W11" s="19" t="n">
        <v>0.206908875114392</v>
      </c>
      <c r="X11" s="19" t="n">
        <v>0.33376891115297</v>
      </c>
      <c r="Y11" s="19" t="n">
        <v>0.261602142536453</v>
      </c>
      <c r="Z11" s="19"/>
      <c r="AA11" s="19" t="n">
        <v>0.221168621226068</v>
      </c>
      <c r="AB11" s="19" t="n">
        <v>0.253652443146329</v>
      </c>
      <c r="AC11" s="19" t="n">
        <v>0.272229754158633</v>
      </c>
      <c r="AD11" s="19" t="n">
        <v>0.235247311101572</v>
      </c>
      <c r="AE11" s="19"/>
      <c r="AF11" s="19" t="n">
        <v>0.322739883620672</v>
      </c>
      <c r="AG11" s="19" t="n">
        <v>0.240156701545173</v>
      </c>
      <c r="AH11" s="19" t="n">
        <v>0.252425711290328</v>
      </c>
      <c r="AI11" s="19" t="n">
        <v>0.158394313347981</v>
      </c>
      <c r="AJ11" s="19" t="n">
        <v>0.270311088572284</v>
      </c>
      <c r="AK11" s="19" t="n">
        <v>0.170036092350886</v>
      </c>
      <c r="AL11" s="19" t="n">
        <v>0.186911840693049</v>
      </c>
      <c r="AM11" s="19" t="n">
        <v>0</v>
      </c>
      <c r="AN11" s="19" t="n">
        <v>0.278493727164946</v>
      </c>
      <c r="AO11" s="19" t="n">
        <v>0.290907828793683</v>
      </c>
      <c r="AP11" s="19" t="n">
        <v>0.200402635314925</v>
      </c>
      <c r="AQ11" s="19" t="n">
        <v>0.22340826426143</v>
      </c>
      <c r="AR11" s="19" t="n">
        <v>0.198761280123392</v>
      </c>
      <c r="AS11" s="19" t="n">
        <v>0.310673473218479</v>
      </c>
      <c r="AT11" s="19" t="n">
        <v>0.685198782701284</v>
      </c>
      <c r="AU11" s="19" t="n">
        <v>1</v>
      </c>
      <c r="AV11" s="19" t="n">
        <v>0</v>
      </c>
      <c r="AW11" s="19" t="n">
        <v>0.476499561567896</v>
      </c>
      <c r="AX11" s="19" t="n">
        <v>0</v>
      </c>
    </row>
    <row r="12">
      <c r="B12" s="20" t="s">
        <v>350</v>
      </c>
      <c r="C12" s="19" t="n">
        <v>0.128146772833776</v>
      </c>
      <c r="D12" s="19" t="n">
        <v>0.093495026411927</v>
      </c>
      <c r="E12" s="19" t="n">
        <v>0.131199465346354</v>
      </c>
      <c r="F12" s="19" t="n">
        <v>0.136945564417031</v>
      </c>
      <c r="G12" s="19" t="n">
        <v>0.108818352026757</v>
      </c>
      <c r="H12" s="19" t="n">
        <v>0.155658772982199</v>
      </c>
      <c r="I12" s="19" t="n">
        <v>0.146470470440225</v>
      </c>
      <c r="J12" s="19"/>
      <c r="K12" s="19" t="n">
        <v>0.13354278446753</v>
      </c>
      <c r="L12" s="19" t="n">
        <v>0.123469243770911</v>
      </c>
      <c r="M12" s="19"/>
      <c r="N12" s="19" t="n">
        <v>0.104855464484515</v>
      </c>
      <c r="O12" s="19" t="n">
        <v>0.145731832445181</v>
      </c>
      <c r="P12" s="19" t="n">
        <v>0.144371418838427</v>
      </c>
      <c r="Q12" s="19" t="n">
        <v>0.155020462570564</v>
      </c>
      <c r="R12" s="19" t="n">
        <v>0.175694568887359</v>
      </c>
      <c r="S12" s="19" t="n">
        <v>0.0672946523622999</v>
      </c>
      <c r="T12" s="19" t="n">
        <v>0.131377826404786</v>
      </c>
      <c r="U12" s="19" t="n">
        <v>0.0721234013952208</v>
      </c>
      <c r="V12" s="19" t="n">
        <v>0.135698707022253</v>
      </c>
      <c r="W12" s="19" t="n">
        <v>0.180708097437612</v>
      </c>
      <c r="X12" s="19" t="n">
        <v>0.0897960703432518</v>
      </c>
      <c r="Y12" s="19" t="n">
        <v>0.11401897113391</v>
      </c>
      <c r="Z12" s="19"/>
      <c r="AA12" s="19" t="n">
        <v>0.139096578145455</v>
      </c>
      <c r="AB12" s="19" t="n">
        <v>0.148260069660294</v>
      </c>
      <c r="AC12" s="19" t="n">
        <v>0.120490597128792</v>
      </c>
      <c r="AD12" s="19" t="n">
        <v>0.10745800546431</v>
      </c>
      <c r="AE12" s="19"/>
      <c r="AF12" s="19" t="n">
        <v>0.122848070117044</v>
      </c>
      <c r="AG12" s="19" t="n">
        <v>0.136037322535542</v>
      </c>
      <c r="AH12" s="19" t="n">
        <v>0.11818739407034</v>
      </c>
      <c r="AI12" s="19" t="n">
        <v>0.0742368236554703</v>
      </c>
      <c r="AJ12" s="19" t="n">
        <v>0.174455530762016</v>
      </c>
      <c r="AK12" s="19" t="n">
        <v>0.102087551268791</v>
      </c>
      <c r="AL12" s="19" t="n">
        <v>0.129594116071741</v>
      </c>
      <c r="AM12" s="19" t="n">
        <v>0</v>
      </c>
      <c r="AN12" s="19" t="n">
        <v>0.15920529683863</v>
      </c>
      <c r="AO12" s="19" t="n">
        <v>0.111423459454269</v>
      </c>
      <c r="AP12" s="19" t="n">
        <v>0.118772288201493</v>
      </c>
      <c r="AQ12" s="19" t="n">
        <v>0.154935112208457</v>
      </c>
      <c r="AR12" s="19" t="n">
        <v>0</v>
      </c>
      <c r="AS12" s="19" t="n">
        <v>0</v>
      </c>
      <c r="AT12" s="19" t="n">
        <v>0</v>
      </c>
      <c r="AU12" s="19" t="n">
        <v>0</v>
      </c>
      <c r="AV12" s="19" t="n">
        <v>0</v>
      </c>
      <c r="AW12" s="19" t="n">
        <v>0</v>
      </c>
      <c r="AX12" s="19" t="n">
        <v>0.534237374866171</v>
      </c>
    </row>
    <row r="13">
      <c r="B13" s="20" t="s">
        <v>351</v>
      </c>
      <c r="C13" s="19" t="n">
        <v>0.0678107362476322</v>
      </c>
      <c r="D13" s="19" t="n">
        <v>0.0517281378456904</v>
      </c>
      <c r="E13" s="19" t="n">
        <v>0.0403050741285739</v>
      </c>
      <c r="F13" s="19" t="n">
        <v>0.0520541388996104</v>
      </c>
      <c r="G13" s="19" t="n">
        <v>0.0716320242716224</v>
      </c>
      <c r="H13" s="19" t="n">
        <v>0.100259097543758</v>
      </c>
      <c r="I13" s="19" t="n">
        <v>0.108940793990098</v>
      </c>
      <c r="J13" s="19"/>
      <c r="K13" s="19" t="n">
        <v>0.0792440031734098</v>
      </c>
      <c r="L13" s="19" t="n">
        <v>0.0558624615004689</v>
      </c>
      <c r="M13" s="19"/>
      <c r="N13" s="19" t="n">
        <v>0.0292241565600188</v>
      </c>
      <c r="O13" s="19" t="n">
        <v>0.068460692949273</v>
      </c>
      <c r="P13" s="19" t="n">
        <v>0.0527564201791123</v>
      </c>
      <c r="Q13" s="19" t="n">
        <v>0.0604953675552972</v>
      </c>
      <c r="R13" s="19" t="n">
        <v>0.0723594252514426</v>
      </c>
      <c r="S13" s="19" t="n">
        <v>0.102693710298684</v>
      </c>
      <c r="T13" s="19" t="n">
        <v>0.0776373018292608</v>
      </c>
      <c r="U13" s="19" t="n">
        <v>0.0947203318419685</v>
      </c>
      <c r="V13" s="19" t="n">
        <v>0.0540838454003152</v>
      </c>
      <c r="W13" s="19" t="n">
        <v>0.100025158722413</v>
      </c>
      <c r="X13" s="19" t="n">
        <v>0.0716444574748168</v>
      </c>
      <c r="Y13" s="19" t="n">
        <v>0.101381960516491</v>
      </c>
      <c r="Z13" s="19"/>
      <c r="AA13" s="19" t="n">
        <v>0.0601309691067182</v>
      </c>
      <c r="AB13" s="19" t="n">
        <v>0.0752549937574415</v>
      </c>
      <c r="AC13" s="19" t="n">
        <v>0.0507429597462687</v>
      </c>
      <c r="AD13" s="19" t="n">
        <v>0.0850567448140919</v>
      </c>
      <c r="AE13" s="19"/>
      <c r="AF13" s="19" t="n">
        <v>0.0336432347945998</v>
      </c>
      <c r="AG13" s="19" t="n">
        <v>0.0963661335672772</v>
      </c>
      <c r="AH13" s="19" t="n">
        <v>0.062442350595207</v>
      </c>
      <c r="AI13" s="19" t="n">
        <v>0.0278132604428338</v>
      </c>
      <c r="AJ13" s="19" t="n">
        <v>0.0437822306071973</v>
      </c>
      <c r="AK13" s="19" t="n">
        <v>0.0280093797516843</v>
      </c>
      <c r="AL13" s="19" t="n">
        <v>0.0471784009862773</v>
      </c>
      <c r="AM13" s="19" t="n">
        <v>0</v>
      </c>
      <c r="AN13" s="19" t="n">
        <v>0.0458260250650184</v>
      </c>
      <c r="AO13" s="19" t="n">
        <v>0.0666240129231505</v>
      </c>
      <c r="AP13" s="19" t="n">
        <v>0</v>
      </c>
      <c r="AQ13" s="19" t="n">
        <v>0.127304621961438</v>
      </c>
      <c r="AR13" s="19" t="n">
        <v>0</v>
      </c>
      <c r="AS13" s="19" t="n">
        <v>0</v>
      </c>
      <c r="AT13" s="19" t="n">
        <v>0</v>
      </c>
      <c r="AU13" s="19" t="n">
        <v>0</v>
      </c>
      <c r="AV13" s="19" t="n">
        <v>0</v>
      </c>
      <c r="AW13" s="19" t="n">
        <v>0</v>
      </c>
      <c r="AX13" s="19" t="n">
        <v>0</v>
      </c>
    </row>
    <row r="14">
      <c r="B14" s="20" t="s">
        <v>242</v>
      </c>
      <c r="C14" s="21" t="n">
        <v>0.0388878204703313</v>
      </c>
      <c r="D14" s="21" t="n">
        <v>0.0655583796214086</v>
      </c>
      <c r="E14" s="21" t="n">
        <v>0.0451258162910466</v>
      </c>
      <c r="F14" s="21" t="n">
        <v>0.0510976291964556</v>
      </c>
      <c r="G14" s="21" t="n">
        <v>0.0103101861954636</v>
      </c>
      <c r="H14" s="21" t="n">
        <v>0.0517194960760928</v>
      </c>
      <c r="I14" s="21" t="n">
        <v>0.00712614148608449</v>
      </c>
      <c r="J14" s="21"/>
      <c r="K14" s="21" t="n">
        <v>0.0297150428314502</v>
      </c>
      <c r="L14" s="21" t="n">
        <v>0.047273762463499</v>
      </c>
      <c r="M14" s="21"/>
      <c r="N14" s="21" t="n">
        <v>0.0515196757933617</v>
      </c>
      <c r="O14" s="21" t="n">
        <v>0.0369482381471169</v>
      </c>
      <c r="P14" s="21" t="n">
        <v>0.0424754700658686</v>
      </c>
      <c r="Q14" s="21" t="n">
        <v>0.0302879474308223</v>
      </c>
      <c r="R14" s="21" t="n">
        <v>0.024211540041061</v>
      </c>
      <c r="S14" s="21" t="n">
        <v>0.0328581553176081</v>
      </c>
      <c r="T14" s="21" t="n">
        <v>0.0189142031920842</v>
      </c>
      <c r="U14" s="21" t="n">
        <v>0.0685940041521321</v>
      </c>
      <c r="V14" s="21" t="n">
        <v>0.041818065987693</v>
      </c>
      <c r="W14" s="21" t="n">
        <v>0.0698764888896249</v>
      </c>
      <c r="X14" s="21" t="n">
        <v>0</v>
      </c>
      <c r="Y14" s="21" t="n">
        <v>0.0342805779376037</v>
      </c>
      <c r="Z14" s="21"/>
      <c r="AA14" s="21" t="n">
        <v>0.0271047574693945</v>
      </c>
      <c r="AB14" s="21" t="n">
        <v>0.0303184359851286</v>
      </c>
      <c r="AC14" s="21" t="n">
        <v>0.0483927977957974</v>
      </c>
      <c r="AD14" s="21" t="n">
        <v>0.0478991545207707</v>
      </c>
      <c r="AE14" s="21"/>
      <c r="AF14" s="21" t="n">
        <v>0</v>
      </c>
      <c r="AG14" s="21" t="n">
        <v>0.0315167331351565</v>
      </c>
      <c r="AH14" s="21" t="n">
        <v>0.0159013951608344</v>
      </c>
      <c r="AI14" s="21" t="n">
        <v>0.0453778779324169</v>
      </c>
      <c r="AJ14" s="21" t="n">
        <v>0.0950668008955661</v>
      </c>
      <c r="AK14" s="21" t="n">
        <v>0</v>
      </c>
      <c r="AL14" s="21" t="n">
        <v>0.0566148170407767</v>
      </c>
      <c r="AM14" s="21" t="n">
        <v>0</v>
      </c>
      <c r="AN14" s="21" t="n">
        <v>0.010213339993557</v>
      </c>
      <c r="AO14" s="21" t="n">
        <v>0.0815025854452037</v>
      </c>
      <c r="AP14" s="21" t="n">
        <v>0.0398753171747931</v>
      </c>
      <c r="AQ14" s="21" t="n">
        <v>0.0830055862166035</v>
      </c>
      <c r="AR14" s="21" t="n">
        <v>0</v>
      </c>
      <c r="AS14" s="21" t="n">
        <v>0</v>
      </c>
      <c r="AT14" s="21" t="n">
        <v>0.314801217298716</v>
      </c>
      <c r="AU14" s="21" t="n">
        <v>0</v>
      </c>
      <c r="AV14" s="21" t="n">
        <v>0</v>
      </c>
      <c r="AW14" s="21" t="n">
        <v>0</v>
      </c>
      <c r="AX14" s="21" t="n">
        <v>0</v>
      </c>
    </row>
    <row r="15">
      <c r="B15" s="18" t="s">
        <v>353</v>
      </c>
    </row>
    <row r="16">
      <c r="B16" t="s">
        <v>80</v>
      </c>
    </row>
    <row r="17">
      <c r="B17" t="s">
        <v>81</v>
      </c>
    </row>
    <row r="19">
      <c r="B19" s="9" t="str">
        <f>=HYPERLINK("#'Contents'!A1", "Return to Contents")</f>
      </c>
    </row>
  </sheetData>
  <mergeCells count="6">
    <mergeCell ref="D5:I5"/>
    <mergeCell ref="K5:L5"/>
    <mergeCell ref="N5:Y5"/>
    <mergeCell ref="AA5:AD5"/>
    <mergeCell ref="AF5:AX5"/>
    <mergeCell ref="D2:AU2"/>
  </mergeCells>
  <pageMargins left="0.7" right="0.7" top="0.75" bottom="0.75" header="0.3" footer="0.3"/>
  <pageSetup paperSize="9" orientation="portrait" horizontalDpi="300" verticalDpi="300" r:id="rId2"/>
  <drawing r:id="rId1"/>
</worksheet>
</file>

<file path=xl/worksheets/sheet8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10.71" hidden="0" customWidth="1"/>
    <col min="8" max="8" width="10.71" hidden="0" customWidth="1"/>
    <col min="9" max="9" width="10.71" hidden="0" customWidth="1"/>
    <col min="10" max="10" width="2.2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10.71" hidden="0" customWidth="1"/>
    <col min="19" max="19" width="10.71" hidden="0" customWidth="1"/>
    <col min="20" max="20" width="10.71" hidden="0" customWidth="1"/>
    <col min="21" max="21" width="10.71" hidden="0" customWidth="1"/>
    <col min="22" max="22" width="10.71" hidden="0" customWidth="1"/>
    <col min="23" max="23" width="10.71" hidden="0" customWidth="1"/>
    <col min="24" max="24" width="10.71" hidden="0" customWidth="1"/>
    <col min="25" max="25" width="10.71" hidden="0" customWidth="1"/>
    <col min="26" max="26" width="2.2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10.71" hidden="0" customWidth="1"/>
    <col min="34" max="34" width="10.71" hidden="0" customWidth="1"/>
    <col min="35" max="35" width="10.7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10.71" hidden="0" customWidth="1"/>
    <col min="44" max="44" width="10.71" hidden="0" customWidth="1"/>
    <col min="45" max="45" width="10.71" hidden="0" customWidth="1"/>
    <col min="46" max="46" width="10.71" hidden="0" customWidth="1"/>
    <col min="47" max="47" width="10.71" hidden="0" customWidth="1"/>
    <col min="48" max="48" width="10.71" hidden="0" customWidth="1"/>
    <col min="49" max="49" width="10.71" hidden="0" customWidth="1"/>
    <col min="50" max="50" width="10.71" hidden="0" customWidth="1"/>
    <col min="51" max="51" width="2.21" hidden="0" customWidth="1"/>
  </cols>
  <sheetData>
    <row r="2" ht="40" customHeight="1">
      <c r="D2" s="16" t="s">
        <v>358</v>
      </c>
    </row>
    <row r="5" ht="30" customHeight="1">
      <c r="B5" s="17"/>
      <c r="C5" s="17"/>
      <c r="D5" s="17" t="s">
        <v>62</v>
      </c>
      <c r="E5" s="17"/>
      <c r="F5" s="17"/>
      <c r="G5" s="17"/>
      <c r="H5" s="17"/>
      <c r="I5" s="17"/>
      <c r="J5" s="17"/>
      <c r="K5" s="17" t="s">
        <v>63</v>
      </c>
      <c r="L5" s="17"/>
      <c r="M5" s="17"/>
      <c r="N5" s="17" t="s">
        <v>64</v>
      </c>
      <c r="O5" s="17"/>
      <c r="P5" s="17"/>
      <c r="Q5" s="17"/>
      <c r="R5" s="17"/>
      <c r="S5" s="17"/>
      <c r="T5" s="17"/>
      <c r="U5" s="17"/>
      <c r="V5" s="17"/>
      <c r="W5" s="17"/>
      <c r="X5" s="17"/>
      <c r="Y5" s="17"/>
      <c r="Z5" s="17"/>
      <c r="AA5" s="17" t="s">
        <v>65</v>
      </c>
      <c r="AB5" s="17"/>
      <c r="AC5" s="17"/>
      <c r="AD5" s="17"/>
      <c r="AE5" s="17"/>
      <c r="AF5" s="17" t="s">
        <v>66</v>
      </c>
      <c r="AG5" s="17"/>
      <c r="AH5" s="17"/>
      <c r="AI5" s="17"/>
      <c r="AJ5" s="17"/>
      <c r="AK5" s="17"/>
      <c r="AL5" s="17"/>
      <c r="AM5" s="17"/>
      <c r="AN5" s="17"/>
      <c r="AO5" s="17"/>
      <c r="AP5" s="17"/>
      <c r="AQ5" s="17"/>
      <c r="AR5" s="17"/>
      <c r="AS5" s="17"/>
      <c r="AT5" s="17"/>
      <c r="AU5" s="17"/>
      <c r="AV5" s="17"/>
      <c r="AW5" s="17"/>
      <c r="AX5" s="17"/>
    </row>
    <row r="6">
      <c r="B6" t="s">
        <v>15</v>
      </c>
      <c r="C6" s="10" t="s">
        <v>16</v>
      </c>
      <c r="D6" s="13" t="s">
        <v>17</v>
      </c>
      <c r="E6" s="13" t="s">
        <v>18</v>
      </c>
      <c r="F6" s="13" t="s">
        <v>19</v>
      </c>
      <c r="G6" s="13" t="s">
        <v>20</v>
      </c>
      <c r="H6" s="13" t="s">
        <v>21</v>
      </c>
      <c r="I6" s="13" t="s">
        <v>22</v>
      </c>
      <c r="K6" s="13" t="s">
        <v>25</v>
      </c>
      <c r="L6" s="13" t="s">
        <v>26</v>
      </c>
      <c r="N6" s="13" t="s">
        <v>27</v>
      </c>
      <c r="O6" s="13" t="s">
        <v>28</v>
      </c>
      <c r="P6" s="13" t="s">
        <v>29</v>
      </c>
      <c r="Q6" s="13" t="s">
        <v>30</v>
      </c>
      <c r="R6" s="13" t="s">
        <v>31</v>
      </c>
      <c r="S6" s="13" t="s">
        <v>32</v>
      </c>
      <c r="T6" s="13" t="s">
        <v>33</v>
      </c>
      <c r="U6" s="13" t="s">
        <v>34</v>
      </c>
      <c r="V6" s="13" t="s">
        <v>35</v>
      </c>
      <c r="W6" s="13" t="s">
        <v>36</v>
      </c>
      <c r="X6" s="13" t="s">
        <v>37</v>
      </c>
      <c r="Y6" s="13" t="s">
        <v>38</v>
      </c>
      <c r="AA6" s="13" t="s">
        <v>39</v>
      </c>
      <c r="AB6" s="13" t="s">
        <v>40</v>
      </c>
      <c r="AC6" s="13" t="s">
        <v>41</v>
      </c>
      <c r="AD6" s="13" t="s">
        <v>42</v>
      </c>
      <c r="AF6" s="13" t="s">
        <v>43</v>
      </c>
      <c r="AG6" s="13" t="s">
        <v>44</v>
      </c>
      <c r="AH6" s="13" t="s">
        <v>45</v>
      </c>
      <c r="AI6" s="13" t="s">
        <v>46</v>
      </c>
      <c r="AJ6" s="13" t="s">
        <v>47</v>
      </c>
      <c r="AK6" s="13" t="s">
        <v>48</v>
      </c>
      <c r="AL6" s="13" t="s">
        <v>49</v>
      </c>
      <c r="AM6" s="13" t="s">
        <v>50</v>
      </c>
      <c r="AN6" s="13" t="s">
        <v>51</v>
      </c>
      <c r="AO6" s="13" t="s">
        <v>52</v>
      </c>
      <c r="AP6" s="13" t="s">
        <v>53</v>
      </c>
      <c r="AQ6" s="13" t="s">
        <v>54</v>
      </c>
      <c r="AR6" s="13" t="s">
        <v>55</v>
      </c>
      <c r="AS6" s="13" t="s">
        <v>56</v>
      </c>
      <c r="AT6" s="13" t="s">
        <v>57</v>
      </c>
      <c r="AU6" s="13" t="s">
        <v>58</v>
      </c>
      <c r="AV6" s="13" t="s">
        <v>59</v>
      </c>
      <c r="AW6" s="13" t="s">
        <v>60</v>
      </c>
      <c r="AX6" s="13" t="s">
        <v>61</v>
      </c>
    </row>
    <row r="7" ht="30" customHeight="1">
      <c r="B7" s="11" t="s">
        <v>23</v>
      </c>
      <c r="C7" s="11" t="n">
        <v>1278</v>
      </c>
      <c r="D7" s="11" t="n">
        <v>233</v>
      </c>
      <c r="E7" s="11" t="n">
        <v>263</v>
      </c>
      <c r="F7" s="11" t="n">
        <v>241</v>
      </c>
      <c r="G7" s="11" t="n">
        <v>217</v>
      </c>
      <c r="H7" s="11" t="n">
        <v>146</v>
      </c>
      <c r="I7" s="11" t="n">
        <v>178</v>
      </c>
      <c r="J7" s="11"/>
      <c r="K7" s="11" t="n">
        <v>623</v>
      </c>
      <c r="L7" s="11" t="n">
        <v>654</v>
      </c>
      <c r="M7" s="11"/>
      <c r="N7" s="11" t="n">
        <v>192</v>
      </c>
      <c r="O7" s="11" t="n">
        <v>162</v>
      </c>
      <c r="P7" s="11" t="n">
        <v>100</v>
      </c>
      <c r="Q7" s="11" t="n">
        <v>111</v>
      </c>
      <c r="R7" s="11" t="n">
        <v>93</v>
      </c>
      <c r="S7" s="11" t="n">
        <v>133</v>
      </c>
      <c r="T7" s="11" t="n">
        <v>110</v>
      </c>
      <c r="U7" s="11" t="n">
        <v>46</v>
      </c>
      <c r="V7" s="11" t="n">
        <v>138</v>
      </c>
      <c r="W7" s="11" t="n">
        <v>102</v>
      </c>
      <c r="X7" s="11" t="n">
        <v>57</v>
      </c>
      <c r="Y7" s="11" t="n">
        <v>34</v>
      </c>
      <c r="Z7" s="11"/>
      <c r="AA7" s="11" t="n">
        <v>310</v>
      </c>
      <c r="AB7" s="11" t="n">
        <v>291</v>
      </c>
      <c r="AC7" s="11" t="n">
        <v>273</v>
      </c>
      <c r="AD7" s="11" t="n">
        <v>393</v>
      </c>
      <c r="AE7" s="11"/>
      <c r="AF7" s="11" t="n">
        <v>113</v>
      </c>
      <c r="AG7" s="11" t="n">
        <v>418</v>
      </c>
      <c r="AH7" s="11" t="n">
        <v>82</v>
      </c>
      <c r="AI7" s="11" t="n">
        <v>81</v>
      </c>
      <c r="AJ7" s="11" t="n">
        <v>53</v>
      </c>
      <c r="AK7" s="11" t="n">
        <v>44</v>
      </c>
      <c r="AL7" s="11" t="n">
        <v>106</v>
      </c>
      <c r="AM7" s="11" t="n">
        <v>1</v>
      </c>
      <c r="AN7" s="11" t="n">
        <v>99</v>
      </c>
      <c r="AO7" s="11" t="n">
        <v>127</v>
      </c>
      <c r="AP7" s="11" t="n">
        <v>32</v>
      </c>
      <c r="AQ7" s="11" t="n">
        <v>92</v>
      </c>
      <c r="AR7" s="11" t="n">
        <v>8</v>
      </c>
      <c r="AS7" s="11" t="n">
        <v>6</v>
      </c>
      <c r="AT7" s="11" t="n">
        <v>3</v>
      </c>
      <c r="AU7" s="11" t="n">
        <v>2</v>
      </c>
      <c r="AV7" s="11" t="n">
        <v>5</v>
      </c>
      <c r="AW7" s="11" t="n">
        <v>2</v>
      </c>
      <c r="AX7" s="11" t="n">
        <v>4</v>
      </c>
    </row>
    <row r="8" ht="30" customHeight="1">
      <c r="B8" s="12" t="s">
        <v>24</v>
      </c>
      <c r="C8" s="12" t="n">
        <v>1282</v>
      </c>
      <c r="D8" s="12" t="n">
        <v>235</v>
      </c>
      <c r="E8" s="12" t="n">
        <v>266</v>
      </c>
      <c r="F8" s="12" t="n">
        <v>242</v>
      </c>
      <c r="G8" s="12" t="n">
        <v>219</v>
      </c>
      <c r="H8" s="12" t="n">
        <v>145</v>
      </c>
      <c r="I8" s="12" t="n">
        <v>176</v>
      </c>
      <c r="J8" s="12"/>
      <c r="K8" s="12" t="n">
        <v>621</v>
      </c>
      <c r="L8" s="12" t="n">
        <v>659</v>
      </c>
      <c r="M8" s="12"/>
      <c r="N8" s="12" t="n">
        <v>195</v>
      </c>
      <c r="O8" s="12" t="n">
        <v>155</v>
      </c>
      <c r="P8" s="12" t="n">
        <v>97</v>
      </c>
      <c r="Q8" s="12" t="n">
        <v>110</v>
      </c>
      <c r="R8" s="12" t="n">
        <v>84</v>
      </c>
      <c r="S8" s="12" t="n">
        <v>132</v>
      </c>
      <c r="T8" s="12" t="n">
        <v>109</v>
      </c>
      <c r="U8" s="12" t="n">
        <v>43</v>
      </c>
      <c r="V8" s="12" t="n">
        <v>148</v>
      </c>
      <c r="W8" s="12" t="n">
        <v>108</v>
      </c>
      <c r="X8" s="12" t="n">
        <v>60</v>
      </c>
      <c r="Y8" s="12" t="n">
        <v>41</v>
      </c>
      <c r="Z8" s="12"/>
      <c r="AA8" s="12" t="n">
        <v>297</v>
      </c>
      <c r="AB8" s="12" t="n">
        <v>282</v>
      </c>
      <c r="AC8" s="12" t="n">
        <v>302</v>
      </c>
      <c r="AD8" s="12" t="n">
        <v>390</v>
      </c>
      <c r="AE8" s="12"/>
      <c r="AF8" s="12" t="n">
        <v>115</v>
      </c>
      <c r="AG8" s="12" t="n">
        <v>417</v>
      </c>
      <c r="AH8" s="12" t="n">
        <v>83</v>
      </c>
      <c r="AI8" s="12" t="n">
        <v>80</v>
      </c>
      <c r="AJ8" s="12" t="n">
        <v>54</v>
      </c>
      <c r="AK8" s="12" t="n">
        <v>43</v>
      </c>
      <c r="AL8" s="12" t="n">
        <v>107</v>
      </c>
      <c r="AM8" s="12" t="n">
        <v>1</v>
      </c>
      <c r="AN8" s="12" t="n">
        <v>100</v>
      </c>
      <c r="AO8" s="12" t="n">
        <v>127</v>
      </c>
      <c r="AP8" s="12" t="n">
        <v>32</v>
      </c>
      <c r="AQ8" s="12" t="n">
        <v>92</v>
      </c>
      <c r="AR8" s="12" t="n">
        <v>8</v>
      </c>
      <c r="AS8" s="12" t="n">
        <v>6</v>
      </c>
      <c r="AT8" s="12" t="n">
        <v>3</v>
      </c>
      <c r="AU8" s="12" t="n">
        <v>2</v>
      </c>
      <c r="AV8" s="12" t="n">
        <v>5</v>
      </c>
      <c r="AW8" s="12" t="n">
        <v>2</v>
      </c>
      <c r="AX8" s="12" t="n">
        <v>3</v>
      </c>
    </row>
    <row r="9">
      <c r="B9" s="20" t="s">
        <v>347</v>
      </c>
      <c r="C9" s="19" t="n">
        <v>0.129335640475985</v>
      </c>
      <c r="D9" s="19" t="n">
        <v>0.133335032739684</v>
      </c>
      <c r="E9" s="19" t="n">
        <v>0.155155912273653</v>
      </c>
      <c r="F9" s="19" t="n">
        <v>0.129506034781569</v>
      </c>
      <c r="G9" s="19" t="n">
        <v>0.111659201322706</v>
      </c>
      <c r="H9" s="19" t="n">
        <v>0.146538343931415</v>
      </c>
      <c r="I9" s="19" t="n">
        <v>0.0925618606845393</v>
      </c>
      <c r="J9" s="19"/>
      <c r="K9" s="19" t="n">
        <v>0.134931447434884</v>
      </c>
      <c r="L9" s="19" t="n">
        <v>0.124258077270485</v>
      </c>
      <c r="M9" s="19"/>
      <c r="N9" s="19" t="n">
        <v>0.184984122065864</v>
      </c>
      <c r="O9" s="19" t="n">
        <v>0.0919209222314622</v>
      </c>
      <c r="P9" s="19" t="n">
        <v>0.129650805261907</v>
      </c>
      <c r="Q9" s="19" t="n">
        <v>0.110199586576788</v>
      </c>
      <c r="R9" s="19" t="n">
        <v>0.132646156199172</v>
      </c>
      <c r="S9" s="19" t="n">
        <v>0.117308940188568</v>
      </c>
      <c r="T9" s="19" t="n">
        <v>0.0893265437901611</v>
      </c>
      <c r="U9" s="19" t="n">
        <v>0.150816653340476</v>
      </c>
      <c r="V9" s="19" t="n">
        <v>0.175167478083028</v>
      </c>
      <c r="W9" s="19" t="n">
        <v>0.0788791738107012</v>
      </c>
      <c r="X9" s="19" t="n">
        <v>0.100775639668972</v>
      </c>
      <c r="Y9" s="19" t="n">
        <v>0.182313976943788</v>
      </c>
      <c r="Z9" s="19"/>
      <c r="AA9" s="19" t="n">
        <v>0.178026260247403</v>
      </c>
      <c r="AB9" s="19" t="n">
        <v>0.126150840655754</v>
      </c>
      <c r="AC9" s="19" t="n">
        <v>0.139791434077046</v>
      </c>
      <c r="AD9" s="19" t="n">
        <v>0.0875362691061833</v>
      </c>
      <c r="AE9" s="19"/>
      <c r="AF9" s="19" t="n">
        <v>0.15807789677883</v>
      </c>
      <c r="AG9" s="19" t="n">
        <v>0.0823688317365173</v>
      </c>
      <c r="AH9" s="19" t="n">
        <v>0.0838450258867186</v>
      </c>
      <c r="AI9" s="19" t="n">
        <v>0.184707649503413</v>
      </c>
      <c r="AJ9" s="19" t="n">
        <v>0.136438257432602</v>
      </c>
      <c r="AK9" s="19" t="n">
        <v>0.243062625355022</v>
      </c>
      <c r="AL9" s="19" t="n">
        <v>0.163502238165568</v>
      </c>
      <c r="AM9" s="19" t="n">
        <v>1</v>
      </c>
      <c r="AN9" s="19" t="n">
        <v>0.221633051650216</v>
      </c>
      <c r="AO9" s="19" t="n">
        <v>0.0970584788417966</v>
      </c>
      <c r="AP9" s="19" t="n">
        <v>0.187085193217437</v>
      </c>
      <c r="AQ9" s="19" t="n">
        <v>0.114941496197629</v>
      </c>
      <c r="AR9" s="19" t="n">
        <v>0</v>
      </c>
      <c r="AS9" s="19" t="n">
        <v>0</v>
      </c>
      <c r="AT9" s="19" t="n">
        <v>0</v>
      </c>
      <c r="AU9" s="19" t="n">
        <v>0.495619982425437</v>
      </c>
      <c r="AV9" s="19" t="n">
        <v>0.425333372107052</v>
      </c>
      <c r="AW9" s="19" t="n">
        <v>0</v>
      </c>
      <c r="AX9" s="19" t="n">
        <v>0.242293032388405</v>
      </c>
    </row>
    <row r="10">
      <c r="B10" s="20" t="s">
        <v>348</v>
      </c>
      <c r="C10" s="19" t="n">
        <v>0.262536288793933</v>
      </c>
      <c r="D10" s="19" t="n">
        <v>0.168359042142843</v>
      </c>
      <c r="E10" s="19" t="n">
        <v>0.337014719754086</v>
      </c>
      <c r="F10" s="19" t="n">
        <v>0.280276229909304</v>
      </c>
      <c r="G10" s="19" t="n">
        <v>0.272490447169043</v>
      </c>
      <c r="H10" s="19" t="n">
        <v>0.231119917719574</v>
      </c>
      <c r="I10" s="19" t="n">
        <v>0.264788359195248</v>
      </c>
      <c r="J10" s="19"/>
      <c r="K10" s="19" t="n">
        <v>0.257387399014469</v>
      </c>
      <c r="L10" s="19" t="n">
        <v>0.267787233142003</v>
      </c>
      <c r="M10" s="19"/>
      <c r="N10" s="19" t="n">
        <v>0.285131856729329</v>
      </c>
      <c r="O10" s="19" t="n">
        <v>0.293748437387479</v>
      </c>
      <c r="P10" s="19" t="n">
        <v>0.261606387921532</v>
      </c>
      <c r="Q10" s="19" t="n">
        <v>0.306962036366265</v>
      </c>
      <c r="R10" s="19" t="n">
        <v>0.306873199167058</v>
      </c>
      <c r="S10" s="19" t="n">
        <v>0.27714107443096</v>
      </c>
      <c r="T10" s="19" t="n">
        <v>0.227203595382967</v>
      </c>
      <c r="U10" s="19" t="n">
        <v>0.261365717806711</v>
      </c>
      <c r="V10" s="19" t="n">
        <v>0.231899955790495</v>
      </c>
      <c r="W10" s="19" t="n">
        <v>0.218443341878388</v>
      </c>
      <c r="X10" s="19" t="n">
        <v>0.190593475207959</v>
      </c>
      <c r="Y10" s="19" t="n">
        <v>0.208788493939262</v>
      </c>
      <c r="Z10" s="19"/>
      <c r="AA10" s="19" t="n">
        <v>0.355184672052991</v>
      </c>
      <c r="AB10" s="19" t="n">
        <v>0.24671088015594</v>
      </c>
      <c r="AC10" s="19" t="n">
        <v>0.232463267697545</v>
      </c>
      <c r="AD10" s="19" t="n">
        <v>0.229130683495139</v>
      </c>
      <c r="AE10" s="19"/>
      <c r="AF10" s="19" t="n">
        <v>0.292942882063351</v>
      </c>
      <c r="AG10" s="19" t="n">
        <v>0.248720140539867</v>
      </c>
      <c r="AH10" s="19" t="n">
        <v>0.268373975740161</v>
      </c>
      <c r="AI10" s="19" t="n">
        <v>0.3298909348675</v>
      </c>
      <c r="AJ10" s="19" t="n">
        <v>0.0564295362837964</v>
      </c>
      <c r="AK10" s="19" t="n">
        <v>0.26834758147048</v>
      </c>
      <c r="AL10" s="19" t="n">
        <v>0.283466571260357</v>
      </c>
      <c r="AM10" s="19" t="n">
        <v>0</v>
      </c>
      <c r="AN10" s="19" t="n">
        <v>0.305170370178813</v>
      </c>
      <c r="AO10" s="19" t="n">
        <v>0.250304367443585</v>
      </c>
      <c r="AP10" s="19" t="n">
        <v>0.261537726162231</v>
      </c>
      <c r="AQ10" s="19" t="n">
        <v>0.263109582693466</v>
      </c>
      <c r="AR10" s="19" t="n">
        <v>0.488507128596274</v>
      </c>
      <c r="AS10" s="19" t="n">
        <v>0.339467139290835</v>
      </c>
      <c r="AT10" s="19" t="n">
        <v>0</v>
      </c>
      <c r="AU10" s="19" t="n">
        <v>0</v>
      </c>
      <c r="AV10" s="19" t="n">
        <v>0.354825079797889</v>
      </c>
      <c r="AW10" s="19" t="n">
        <v>0.435857441017732</v>
      </c>
      <c r="AX10" s="19" t="n">
        <v>0.479792883083338</v>
      </c>
    </row>
    <row r="11">
      <c r="B11" s="20" t="s">
        <v>349</v>
      </c>
      <c r="C11" s="19" t="n">
        <v>0.293180565155478</v>
      </c>
      <c r="D11" s="19" t="n">
        <v>0.268177937592631</v>
      </c>
      <c r="E11" s="19" t="n">
        <v>0.299902930536527</v>
      </c>
      <c r="F11" s="19" t="n">
        <v>0.337514376736201</v>
      </c>
      <c r="G11" s="19" t="n">
        <v>0.311114815270929</v>
      </c>
      <c r="H11" s="19" t="n">
        <v>0.284828141046975</v>
      </c>
      <c r="I11" s="19" t="n">
        <v>0.239928020853743</v>
      </c>
      <c r="J11" s="19"/>
      <c r="K11" s="19" t="n">
        <v>0.330694785672739</v>
      </c>
      <c r="L11" s="19" t="n">
        <v>0.258269899481982</v>
      </c>
      <c r="M11" s="19"/>
      <c r="N11" s="19" t="n">
        <v>0.261658961223474</v>
      </c>
      <c r="O11" s="19" t="n">
        <v>0.278680152435458</v>
      </c>
      <c r="P11" s="19" t="n">
        <v>0.360769998189888</v>
      </c>
      <c r="Q11" s="19" t="n">
        <v>0.244649357087206</v>
      </c>
      <c r="R11" s="19" t="n">
        <v>0.258251122689588</v>
      </c>
      <c r="S11" s="19" t="n">
        <v>0.295159870384749</v>
      </c>
      <c r="T11" s="19" t="n">
        <v>0.306178267406611</v>
      </c>
      <c r="U11" s="19" t="n">
        <v>0.29147294886107</v>
      </c>
      <c r="V11" s="19" t="n">
        <v>0.297532670247819</v>
      </c>
      <c r="W11" s="19" t="n">
        <v>0.339595847863027</v>
      </c>
      <c r="X11" s="19" t="n">
        <v>0.335615339729561</v>
      </c>
      <c r="Y11" s="19" t="n">
        <v>0.30048324812506</v>
      </c>
      <c r="Z11" s="19"/>
      <c r="AA11" s="19" t="n">
        <v>0.243895512773579</v>
      </c>
      <c r="AB11" s="19" t="n">
        <v>0.333171405634134</v>
      </c>
      <c r="AC11" s="19" t="n">
        <v>0.31017085348283</v>
      </c>
      <c r="AD11" s="19" t="n">
        <v>0.291512171949204</v>
      </c>
      <c r="AE11" s="19"/>
      <c r="AF11" s="19" t="n">
        <v>0.362337999831413</v>
      </c>
      <c r="AG11" s="19" t="n">
        <v>0.29024398245534</v>
      </c>
      <c r="AH11" s="19" t="n">
        <v>0.321242747700818</v>
      </c>
      <c r="AI11" s="19" t="n">
        <v>0.345695398717627</v>
      </c>
      <c r="AJ11" s="19" t="n">
        <v>0.360455553273335</v>
      </c>
      <c r="AK11" s="19" t="n">
        <v>0.332717067358949</v>
      </c>
      <c r="AL11" s="19" t="n">
        <v>0.258690968031519</v>
      </c>
      <c r="AM11" s="19" t="n">
        <v>0</v>
      </c>
      <c r="AN11" s="19" t="n">
        <v>0.284870082214447</v>
      </c>
      <c r="AO11" s="19" t="n">
        <v>0.251255892284146</v>
      </c>
      <c r="AP11" s="19" t="n">
        <v>0.219753636902745</v>
      </c>
      <c r="AQ11" s="19" t="n">
        <v>0.265144669230454</v>
      </c>
      <c r="AR11" s="19" t="n">
        <v>0.244309567584222</v>
      </c>
      <c r="AS11" s="19" t="n">
        <v>0.179470899142116</v>
      </c>
      <c r="AT11" s="19" t="n">
        <v>0</v>
      </c>
      <c r="AU11" s="19" t="n">
        <v>0</v>
      </c>
      <c r="AV11" s="19" t="n">
        <v>0</v>
      </c>
      <c r="AW11" s="19" t="n">
        <v>0.564142558982268</v>
      </c>
      <c r="AX11" s="19" t="n">
        <v>0.277914084528257</v>
      </c>
    </row>
    <row r="12">
      <c r="B12" s="20" t="s">
        <v>350</v>
      </c>
      <c r="C12" s="19" t="n">
        <v>0.117860479570254</v>
      </c>
      <c r="D12" s="19" t="n">
        <v>0.157775774237771</v>
      </c>
      <c r="E12" s="19" t="n">
        <v>0.0887218475511463</v>
      </c>
      <c r="F12" s="19" t="n">
        <v>0.0720605995427412</v>
      </c>
      <c r="G12" s="19" t="n">
        <v>0.124789779786103</v>
      </c>
      <c r="H12" s="19" t="n">
        <v>0.1006690552175</v>
      </c>
      <c r="I12" s="19" t="n">
        <v>0.177189091772761</v>
      </c>
      <c r="J12" s="19"/>
      <c r="K12" s="19" t="n">
        <v>0.116013960529812</v>
      </c>
      <c r="L12" s="19" t="n">
        <v>0.118262286573763</v>
      </c>
      <c r="M12" s="19"/>
      <c r="N12" s="19" t="n">
        <v>0.0950981605027913</v>
      </c>
      <c r="O12" s="19" t="n">
        <v>0.14450279950653</v>
      </c>
      <c r="P12" s="19" t="n">
        <v>0.104702003360649</v>
      </c>
      <c r="Q12" s="19" t="n">
        <v>0.113064358044292</v>
      </c>
      <c r="R12" s="19" t="n">
        <v>0.143193262689808</v>
      </c>
      <c r="S12" s="19" t="n">
        <v>0.108405557054057</v>
      </c>
      <c r="T12" s="19" t="n">
        <v>0.147910464559062</v>
      </c>
      <c r="U12" s="19" t="n">
        <v>0.110828770671357</v>
      </c>
      <c r="V12" s="19" t="n">
        <v>0.120644393557618</v>
      </c>
      <c r="W12" s="19" t="n">
        <v>0.126631709785607</v>
      </c>
      <c r="X12" s="19" t="n">
        <v>0.145884370754203</v>
      </c>
      <c r="Y12" s="19" t="n">
        <v>0</v>
      </c>
      <c r="Z12" s="19"/>
      <c r="AA12" s="19" t="n">
        <v>0.110722282879396</v>
      </c>
      <c r="AB12" s="19" t="n">
        <v>0.110849842472983</v>
      </c>
      <c r="AC12" s="19" t="n">
        <v>0.132531411490926</v>
      </c>
      <c r="AD12" s="19" t="n">
        <v>0.115357444859578</v>
      </c>
      <c r="AE12" s="19"/>
      <c r="AF12" s="19" t="n">
        <v>0.0894218805950425</v>
      </c>
      <c r="AG12" s="19" t="n">
        <v>0.13790992578262</v>
      </c>
      <c r="AH12" s="19" t="n">
        <v>0.124549237202824</v>
      </c>
      <c r="AI12" s="19" t="n">
        <v>0.0516280825543689</v>
      </c>
      <c r="AJ12" s="19" t="n">
        <v>0.171520867835414</v>
      </c>
      <c r="AK12" s="19" t="n">
        <v>0.155872725815549</v>
      </c>
      <c r="AL12" s="19" t="n">
        <v>0.129986259690769</v>
      </c>
      <c r="AM12" s="19" t="n">
        <v>0</v>
      </c>
      <c r="AN12" s="19" t="n">
        <v>0.0676291907704979</v>
      </c>
      <c r="AO12" s="19" t="n">
        <v>0.126390724114687</v>
      </c>
      <c r="AP12" s="19" t="n">
        <v>0.120824921018031</v>
      </c>
      <c r="AQ12" s="19" t="n">
        <v>0.0888723973210316</v>
      </c>
      <c r="AR12" s="19" t="n">
        <v>0.115659991365036</v>
      </c>
      <c r="AS12" s="19" t="n">
        <v>0</v>
      </c>
      <c r="AT12" s="19" t="n">
        <v>0.296096190633258</v>
      </c>
      <c r="AU12" s="19" t="n">
        <v>0.504380017574563</v>
      </c>
      <c r="AV12" s="19" t="n">
        <v>0.21984154809506</v>
      </c>
      <c r="AW12" s="19" t="n">
        <v>0</v>
      </c>
      <c r="AX12" s="19" t="n">
        <v>0</v>
      </c>
    </row>
    <row r="13">
      <c r="B13" s="20" t="s">
        <v>351</v>
      </c>
      <c r="C13" s="19" t="n">
        <v>0.105186765527492</v>
      </c>
      <c r="D13" s="19" t="n">
        <v>0.0965933834786568</v>
      </c>
      <c r="E13" s="19" t="n">
        <v>0.0571510402651235</v>
      </c>
      <c r="F13" s="19" t="n">
        <v>0.0820551850955659</v>
      </c>
      <c r="G13" s="19" t="n">
        <v>0.124500893446199</v>
      </c>
      <c r="H13" s="19" t="n">
        <v>0.141488971084342</v>
      </c>
      <c r="I13" s="19" t="n">
        <v>0.167234566735291</v>
      </c>
      <c r="J13" s="19"/>
      <c r="K13" s="19" t="n">
        <v>0.0982524227491436</v>
      </c>
      <c r="L13" s="19" t="n">
        <v>0.111881676956635</v>
      </c>
      <c r="M13" s="19"/>
      <c r="N13" s="19" t="n">
        <v>0.0896286021177518</v>
      </c>
      <c r="O13" s="19" t="n">
        <v>0.0894336041928228</v>
      </c>
      <c r="P13" s="19" t="n">
        <v>0.069181472942819</v>
      </c>
      <c r="Q13" s="19" t="n">
        <v>0.0988273918285412</v>
      </c>
      <c r="R13" s="19" t="n">
        <v>0.127224304609797</v>
      </c>
      <c r="S13" s="19" t="n">
        <v>0.0968822139141788</v>
      </c>
      <c r="T13" s="19" t="n">
        <v>0.116820502540077</v>
      </c>
      <c r="U13" s="19" t="n">
        <v>0.0839116256044237</v>
      </c>
      <c r="V13" s="19" t="n">
        <v>0.130333876115896</v>
      </c>
      <c r="W13" s="19" t="n">
        <v>0.137470568866125</v>
      </c>
      <c r="X13" s="19" t="n">
        <v>0.0694376467743494</v>
      </c>
      <c r="Y13" s="19" t="n">
        <v>0.191326623081142</v>
      </c>
      <c r="Z13" s="19"/>
      <c r="AA13" s="19" t="n">
        <v>0.0565220259973745</v>
      </c>
      <c r="AB13" s="19" t="n">
        <v>0.103596196060059</v>
      </c>
      <c r="AC13" s="19" t="n">
        <v>0.0879098045994203</v>
      </c>
      <c r="AD13" s="19" t="n">
        <v>0.157346936882531</v>
      </c>
      <c r="AE13" s="19"/>
      <c r="AF13" s="19" t="n">
        <v>0.0530978164162965</v>
      </c>
      <c r="AG13" s="19" t="n">
        <v>0.159032098082067</v>
      </c>
      <c r="AH13" s="19" t="n">
        <v>0.138434748559839</v>
      </c>
      <c r="AI13" s="19" t="n">
        <v>0.0515180968893372</v>
      </c>
      <c r="AJ13" s="19" t="n">
        <v>0.107019809145252</v>
      </c>
      <c r="AK13" s="19" t="n">
        <v>0</v>
      </c>
      <c r="AL13" s="19" t="n">
        <v>0.0592821947246912</v>
      </c>
      <c r="AM13" s="19" t="n">
        <v>0</v>
      </c>
      <c r="AN13" s="19" t="n">
        <v>0.0511494260640318</v>
      </c>
      <c r="AO13" s="19" t="n">
        <v>0.0885619720808796</v>
      </c>
      <c r="AP13" s="19" t="n">
        <v>0.155809594616711</v>
      </c>
      <c r="AQ13" s="19" t="n">
        <v>0.118824600298778</v>
      </c>
      <c r="AR13" s="19" t="n">
        <v>0.151523312454468</v>
      </c>
      <c r="AS13" s="19" t="n">
        <v>0.179541201413201</v>
      </c>
      <c r="AT13" s="19" t="n">
        <v>0</v>
      </c>
      <c r="AU13" s="19" t="n">
        <v>0</v>
      </c>
      <c r="AV13" s="19" t="n">
        <v>0</v>
      </c>
      <c r="AW13" s="19" t="n">
        <v>0</v>
      </c>
      <c r="AX13" s="19" t="n">
        <v>0</v>
      </c>
    </row>
    <row r="14">
      <c r="B14" s="20" t="s">
        <v>242</v>
      </c>
      <c r="C14" s="21" t="n">
        <v>0.0919002604768575</v>
      </c>
      <c r="D14" s="21" t="n">
        <v>0.175758829808414</v>
      </c>
      <c r="E14" s="21" t="n">
        <v>0.0620535496194638</v>
      </c>
      <c r="F14" s="21" t="n">
        <v>0.0985875739346187</v>
      </c>
      <c r="G14" s="21" t="n">
        <v>0.0554448630050204</v>
      </c>
      <c r="H14" s="21" t="n">
        <v>0.0953555710001932</v>
      </c>
      <c r="I14" s="21" t="n">
        <v>0.0582981007584176</v>
      </c>
      <c r="J14" s="21"/>
      <c r="K14" s="21" t="n">
        <v>0.0627199845989518</v>
      </c>
      <c r="L14" s="21" t="n">
        <v>0.119540826575133</v>
      </c>
      <c r="M14" s="21"/>
      <c r="N14" s="21" t="n">
        <v>0.0834982973607905</v>
      </c>
      <c r="O14" s="21" t="n">
        <v>0.101714084246248</v>
      </c>
      <c r="P14" s="21" t="n">
        <v>0.0740893323232047</v>
      </c>
      <c r="Q14" s="21" t="n">
        <v>0.126297270096907</v>
      </c>
      <c r="R14" s="21" t="n">
        <v>0.0318119546445773</v>
      </c>
      <c r="S14" s="21" t="n">
        <v>0.105102344027487</v>
      </c>
      <c r="T14" s="21" t="n">
        <v>0.112560626321122</v>
      </c>
      <c r="U14" s="21" t="n">
        <v>0.101604283715962</v>
      </c>
      <c r="V14" s="21" t="n">
        <v>0.0444216262051437</v>
      </c>
      <c r="W14" s="21" t="n">
        <v>0.0989793577961522</v>
      </c>
      <c r="X14" s="21" t="n">
        <v>0.157693527864956</v>
      </c>
      <c r="Y14" s="21" t="n">
        <v>0.117087657910748</v>
      </c>
      <c r="Z14" s="21"/>
      <c r="AA14" s="21" t="n">
        <v>0.0556492460492564</v>
      </c>
      <c r="AB14" s="21" t="n">
        <v>0.0795208350211305</v>
      </c>
      <c r="AC14" s="21" t="n">
        <v>0.0971332286522333</v>
      </c>
      <c r="AD14" s="21" t="n">
        <v>0.119116493707365</v>
      </c>
      <c r="AE14" s="21"/>
      <c r="AF14" s="21" t="n">
        <v>0.0441215243150668</v>
      </c>
      <c r="AG14" s="21" t="n">
        <v>0.0817250214035891</v>
      </c>
      <c r="AH14" s="21" t="n">
        <v>0.0635542649096395</v>
      </c>
      <c r="AI14" s="21" t="n">
        <v>0.0365598374677538</v>
      </c>
      <c r="AJ14" s="21" t="n">
        <v>0.168135976029601</v>
      </c>
      <c r="AK14" s="21" t="n">
        <v>0</v>
      </c>
      <c r="AL14" s="21" t="n">
        <v>0.105071768127095</v>
      </c>
      <c r="AM14" s="21" t="n">
        <v>0</v>
      </c>
      <c r="AN14" s="21" t="n">
        <v>0.0695478791219935</v>
      </c>
      <c r="AO14" s="21" t="n">
        <v>0.186428565234906</v>
      </c>
      <c r="AP14" s="21" t="n">
        <v>0.0549889280828449</v>
      </c>
      <c r="AQ14" s="21" t="n">
        <v>0.149107254258642</v>
      </c>
      <c r="AR14" s="21" t="n">
        <v>0</v>
      </c>
      <c r="AS14" s="21" t="n">
        <v>0.301520760153848</v>
      </c>
      <c r="AT14" s="21" t="n">
        <v>0.703903809366742</v>
      </c>
      <c r="AU14" s="21" t="n">
        <v>0</v>
      </c>
      <c r="AV14" s="21" t="n">
        <v>0</v>
      </c>
      <c r="AW14" s="21" t="n">
        <v>0</v>
      </c>
      <c r="AX14" s="21" t="n">
        <v>0</v>
      </c>
    </row>
    <row r="15">
      <c r="B15" s="18" t="s">
        <v>353</v>
      </c>
    </row>
    <row r="16">
      <c r="B16" t="s">
        <v>80</v>
      </c>
    </row>
    <row r="17">
      <c r="B17" t="s">
        <v>81</v>
      </c>
    </row>
    <row r="19">
      <c r="B19" s="9" t="str">
        <f>=HYPERLINK("#'Contents'!A1", "Return to Contents")</f>
      </c>
    </row>
  </sheetData>
  <mergeCells count="6">
    <mergeCell ref="D5:I5"/>
    <mergeCell ref="K5:L5"/>
    <mergeCell ref="N5:Y5"/>
    <mergeCell ref="AA5:AD5"/>
    <mergeCell ref="AF5:AX5"/>
    <mergeCell ref="D2:AU2"/>
  </mergeCells>
  <pageMargins left="0.7" right="0.7" top="0.75" bottom="0.75" header="0.3" footer="0.3"/>
  <pageSetup paperSize="9" orientation="portrait" horizontalDpi="300" verticalDpi="300" r:id="rId2"/>
  <drawing r:id="rId1"/>
</worksheet>
</file>

<file path=xl/worksheets/sheet8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10.71" hidden="0" customWidth="1"/>
    <col min="8" max="8" width="10.71" hidden="0" customWidth="1"/>
    <col min="9" max="9" width="10.71" hidden="0" customWidth="1"/>
    <col min="10" max="10" width="2.2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10.71" hidden="0" customWidth="1"/>
    <col min="19" max="19" width="10.71" hidden="0" customWidth="1"/>
    <col min="20" max="20" width="10.71" hidden="0" customWidth="1"/>
    <col min="21" max="21" width="10.71" hidden="0" customWidth="1"/>
    <col min="22" max="22" width="10.71" hidden="0" customWidth="1"/>
    <col min="23" max="23" width="10.71" hidden="0" customWidth="1"/>
    <col min="24" max="24" width="10.71" hidden="0" customWidth="1"/>
    <col min="25" max="25" width="10.71" hidden="0" customWidth="1"/>
    <col min="26" max="26" width="2.2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10.71" hidden="0" customWidth="1"/>
    <col min="34" max="34" width="10.71" hidden="0" customWidth="1"/>
    <col min="35" max="35" width="10.7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10.71" hidden="0" customWidth="1"/>
    <col min="44" max="44" width="10.71" hidden="0" customWidth="1"/>
    <col min="45" max="45" width="10.71" hidden="0" customWidth="1"/>
    <col min="46" max="46" width="10.71" hidden="0" customWidth="1"/>
    <col min="47" max="47" width="10.71" hidden="0" customWidth="1"/>
    <col min="48" max="48" width="10.71" hidden="0" customWidth="1"/>
    <col min="49" max="49" width="10.71" hidden="0" customWidth="1"/>
    <col min="50" max="50" width="10.71" hidden="0" customWidth="1"/>
    <col min="51" max="51" width="2.21" hidden="0" customWidth="1"/>
  </cols>
  <sheetData>
    <row r="2" ht="40" customHeight="1">
      <c r="D2" s="16" t="s">
        <v>359</v>
      </c>
    </row>
    <row r="5" ht="30" customHeight="1">
      <c r="B5" s="17"/>
      <c r="C5" s="17"/>
      <c r="D5" s="17" t="s">
        <v>62</v>
      </c>
      <c r="E5" s="17"/>
      <c r="F5" s="17"/>
      <c r="G5" s="17"/>
      <c r="H5" s="17"/>
      <c r="I5" s="17"/>
      <c r="J5" s="17"/>
      <c r="K5" s="17" t="s">
        <v>63</v>
      </c>
      <c r="L5" s="17"/>
      <c r="M5" s="17"/>
      <c r="N5" s="17" t="s">
        <v>64</v>
      </c>
      <c r="O5" s="17"/>
      <c r="P5" s="17"/>
      <c r="Q5" s="17"/>
      <c r="R5" s="17"/>
      <c r="S5" s="17"/>
      <c r="T5" s="17"/>
      <c r="U5" s="17"/>
      <c r="V5" s="17"/>
      <c r="W5" s="17"/>
      <c r="X5" s="17"/>
      <c r="Y5" s="17"/>
      <c r="Z5" s="17"/>
      <c r="AA5" s="17" t="s">
        <v>65</v>
      </c>
      <c r="AB5" s="17"/>
      <c r="AC5" s="17"/>
      <c r="AD5" s="17"/>
      <c r="AE5" s="17"/>
      <c r="AF5" s="17" t="s">
        <v>66</v>
      </c>
      <c r="AG5" s="17"/>
      <c r="AH5" s="17"/>
      <c r="AI5" s="17"/>
      <c r="AJ5" s="17"/>
      <c r="AK5" s="17"/>
      <c r="AL5" s="17"/>
      <c r="AM5" s="17"/>
      <c r="AN5" s="17"/>
      <c r="AO5" s="17"/>
      <c r="AP5" s="17"/>
      <c r="AQ5" s="17"/>
      <c r="AR5" s="17"/>
      <c r="AS5" s="17"/>
      <c r="AT5" s="17"/>
      <c r="AU5" s="17"/>
      <c r="AV5" s="17"/>
      <c r="AW5" s="17"/>
      <c r="AX5" s="17"/>
    </row>
    <row r="6">
      <c r="B6" t="s">
        <v>15</v>
      </c>
      <c r="C6" s="10" t="s">
        <v>16</v>
      </c>
      <c r="D6" s="13" t="s">
        <v>17</v>
      </c>
      <c r="E6" s="13" t="s">
        <v>18</v>
      </c>
      <c r="F6" s="13" t="s">
        <v>19</v>
      </c>
      <c r="G6" s="13" t="s">
        <v>20</v>
      </c>
      <c r="H6" s="13" t="s">
        <v>21</v>
      </c>
      <c r="I6" s="13" t="s">
        <v>22</v>
      </c>
      <c r="K6" s="13" t="s">
        <v>25</v>
      </c>
      <c r="L6" s="13" t="s">
        <v>26</v>
      </c>
      <c r="N6" s="13" t="s">
        <v>27</v>
      </c>
      <c r="O6" s="13" t="s">
        <v>28</v>
      </c>
      <c r="P6" s="13" t="s">
        <v>29</v>
      </c>
      <c r="Q6" s="13" t="s">
        <v>30</v>
      </c>
      <c r="R6" s="13" t="s">
        <v>31</v>
      </c>
      <c r="S6" s="13" t="s">
        <v>32</v>
      </c>
      <c r="T6" s="13" t="s">
        <v>33</v>
      </c>
      <c r="U6" s="13" t="s">
        <v>34</v>
      </c>
      <c r="V6" s="13" t="s">
        <v>35</v>
      </c>
      <c r="W6" s="13" t="s">
        <v>36</v>
      </c>
      <c r="X6" s="13" t="s">
        <v>37</v>
      </c>
      <c r="Y6" s="13" t="s">
        <v>38</v>
      </c>
      <c r="AA6" s="13" t="s">
        <v>39</v>
      </c>
      <c r="AB6" s="13" t="s">
        <v>40</v>
      </c>
      <c r="AC6" s="13" t="s">
        <v>41</v>
      </c>
      <c r="AD6" s="13" t="s">
        <v>42</v>
      </c>
      <c r="AF6" s="13" t="s">
        <v>43</v>
      </c>
      <c r="AG6" s="13" t="s">
        <v>44</v>
      </c>
      <c r="AH6" s="13" t="s">
        <v>45</v>
      </c>
      <c r="AI6" s="13" t="s">
        <v>46</v>
      </c>
      <c r="AJ6" s="13" t="s">
        <v>47</v>
      </c>
      <c r="AK6" s="13" t="s">
        <v>48</v>
      </c>
      <c r="AL6" s="13" t="s">
        <v>49</v>
      </c>
      <c r="AM6" s="13" t="s">
        <v>50</v>
      </c>
      <c r="AN6" s="13" t="s">
        <v>51</v>
      </c>
      <c r="AO6" s="13" t="s">
        <v>52</v>
      </c>
      <c r="AP6" s="13" t="s">
        <v>53</v>
      </c>
      <c r="AQ6" s="13" t="s">
        <v>54</v>
      </c>
      <c r="AR6" s="13" t="s">
        <v>55</v>
      </c>
      <c r="AS6" s="13" t="s">
        <v>56</v>
      </c>
      <c r="AT6" s="13" t="s">
        <v>57</v>
      </c>
      <c r="AU6" s="13" t="s">
        <v>58</v>
      </c>
      <c r="AV6" s="13" t="s">
        <v>59</v>
      </c>
      <c r="AW6" s="13" t="s">
        <v>60</v>
      </c>
      <c r="AX6" s="13" t="s">
        <v>61</v>
      </c>
    </row>
    <row r="7" ht="30" customHeight="1">
      <c r="B7" s="11" t="s">
        <v>23</v>
      </c>
      <c r="C7" s="11" t="n">
        <v>1622</v>
      </c>
      <c r="D7" s="11" t="n">
        <v>228</v>
      </c>
      <c r="E7" s="11" t="n">
        <v>271</v>
      </c>
      <c r="F7" s="11" t="n">
        <v>274</v>
      </c>
      <c r="G7" s="11" t="n">
        <v>277</v>
      </c>
      <c r="H7" s="11" t="n">
        <v>244</v>
      </c>
      <c r="I7" s="11" t="n">
        <v>328</v>
      </c>
      <c r="J7" s="11"/>
      <c r="K7" s="11" t="n">
        <v>746</v>
      </c>
      <c r="L7" s="11" t="n">
        <v>875</v>
      </c>
      <c r="M7" s="11"/>
      <c r="N7" s="11" t="n">
        <v>206</v>
      </c>
      <c r="O7" s="11" t="n">
        <v>212</v>
      </c>
      <c r="P7" s="11" t="n">
        <v>136</v>
      </c>
      <c r="Q7" s="11" t="n">
        <v>145</v>
      </c>
      <c r="R7" s="11" t="n">
        <v>123</v>
      </c>
      <c r="S7" s="11" t="n">
        <v>171</v>
      </c>
      <c r="T7" s="11" t="n">
        <v>138</v>
      </c>
      <c r="U7" s="11" t="n">
        <v>76</v>
      </c>
      <c r="V7" s="11" t="n">
        <v>167</v>
      </c>
      <c r="W7" s="11" t="n">
        <v>128</v>
      </c>
      <c r="X7" s="11" t="n">
        <v>80</v>
      </c>
      <c r="Y7" s="11" t="n">
        <v>40</v>
      </c>
      <c r="Z7" s="11"/>
      <c r="AA7" s="11" t="n">
        <v>383</v>
      </c>
      <c r="AB7" s="11" t="n">
        <v>429</v>
      </c>
      <c r="AC7" s="11" t="n">
        <v>339</v>
      </c>
      <c r="AD7" s="11" t="n">
        <v>460</v>
      </c>
      <c r="AE7" s="11"/>
      <c r="AF7" s="11" t="n">
        <v>118</v>
      </c>
      <c r="AG7" s="11" t="n">
        <v>702</v>
      </c>
      <c r="AH7" s="11" t="n">
        <v>104</v>
      </c>
      <c r="AI7" s="11" t="n">
        <v>78</v>
      </c>
      <c r="AJ7" s="11" t="n">
        <v>52</v>
      </c>
      <c r="AK7" s="11" t="n">
        <v>54</v>
      </c>
      <c r="AL7" s="11" t="n">
        <v>117</v>
      </c>
      <c r="AM7" s="11" t="n">
        <v>2</v>
      </c>
      <c r="AN7" s="11" t="n">
        <v>100</v>
      </c>
      <c r="AO7" s="11" t="n">
        <v>131</v>
      </c>
      <c r="AP7" s="11" t="n">
        <v>24</v>
      </c>
      <c r="AQ7" s="11" t="n">
        <v>111</v>
      </c>
      <c r="AR7" s="11" t="n">
        <v>9</v>
      </c>
      <c r="AS7" s="11" t="n">
        <v>8</v>
      </c>
      <c r="AT7" s="11" t="n">
        <v>3</v>
      </c>
      <c r="AU7" s="11" t="n">
        <v>1</v>
      </c>
      <c r="AV7" s="11" t="n">
        <v>4</v>
      </c>
      <c r="AW7" s="11" t="n">
        <v>2</v>
      </c>
      <c r="AX7" s="11" t="n">
        <v>2</v>
      </c>
    </row>
    <row r="8" ht="30" customHeight="1">
      <c r="B8" s="12" t="s">
        <v>24</v>
      </c>
      <c r="C8" s="12" t="n">
        <v>1625</v>
      </c>
      <c r="D8" s="12" t="n">
        <v>229</v>
      </c>
      <c r="E8" s="12" t="n">
        <v>275</v>
      </c>
      <c r="F8" s="12" t="n">
        <v>277</v>
      </c>
      <c r="G8" s="12" t="n">
        <v>279</v>
      </c>
      <c r="H8" s="12" t="n">
        <v>240</v>
      </c>
      <c r="I8" s="12" t="n">
        <v>324</v>
      </c>
      <c r="J8" s="12"/>
      <c r="K8" s="12" t="n">
        <v>742</v>
      </c>
      <c r="L8" s="12" t="n">
        <v>882</v>
      </c>
      <c r="M8" s="12"/>
      <c r="N8" s="12" t="n">
        <v>210</v>
      </c>
      <c r="O8" s="12" t="n">
        <v>204</v>
      </c>
      <c r="P8" s="12" t="n">
        <v>132</v>
      </c>
      <c r="Q8" s="12" t="n">
        <v>144</v>
      </c>
      <c r="R8" s="12" t="n">
        <v>111</v>
      </c>
      <c r="S8" s="12" t="n">
        <v>169</v>
      </c>
      <c r="T8" s="12" t="n">
        <v>137</v>
      </c>
      <c r="U8" s="12" t="n">
        <v>71</v>
      </c>
      <c r="V8" s="12" t="n">
        <v>179</v>
      </c>
      <c r="W8" s="12" t="n">
        <v>136</v>
      </c>
      <c r="X8" s="12" t="n">
        <v>84</v>
      </c>
      <c r="Y8" s="12" t="n">
        <v>48</v>
      </c>
      <c r="Z8" s="12"/>
      <c r="AA8" s="12" t="n">
        <v>372</v>
      </c>
      <c r="AB8" s="12" t="n">
        <v>416</v>
      </c>
      <c r="AC8" s="12" t="n">
        <v>374</v>
      </c>
      <c r="AD8" s="12" t="n">
        <v>452</v>
      </c>
      <c r="AE8" s="12"/>
      <c r="AF8" s="12" t="n">
        <v>121</v>
      </c>
      <c r="AG8" s="12" t="n">
        <v>697</v>
      </c>
      <c r="AH8" s="12" t="n">
        <v>105</v>
      </c>
      <c r="AI8" s="12" t="n">
        <v>78</v>
      </c>
      <c r="AJ8" s="12" t="n">
        <v>53</v>
      </c>
      <c r="AK8" s="12" t="n">
        <v>54</v>
      </c>
      <c r="AL8" s="12" t="n">
        <v>118</v>
      </c>
      <c r="AM8" s="12" t="n">
        <v>2</v>
      </c>
      <c r="AN8" s="12" t="n">
        <v>101</v>
      </c>
      <c r="AO8" s="12" t="n">
        <v>131</v>
      </c>
      <c r="AP8" s="12" t="n">
        <v>24</v>
      </c>
      <c r="AQ8" s="12" t="n">
        <v>112</v>
      </c>
      <c r="AR8" s="12" t="n">
        <v>9</v>
      </c>
      <c r="AS8" s="12" t="n">
        <v>8</v>
      </c>
      <c r="AT8" s="12" t="n">
        <v>3</v>
      </c>
      <c r="AU8" s="12" t="n">
        <v>1</v>
      </c>
      <c r="AV8" s="12" t="n">
        <v>4</v>
      </c>
      <c r="AW8" s="12" t="n">
        <v>2</v>
      </c>
      <c r="AX8" s="12" t="n">
        <v>2</v>
      </c>
    </row>
    <row r="9">
      <c r="B9" s="20" t="s">
        <v>347</v>
      </c>
      <c r="C9" s="19" t="n">
        <v>0.0823743856682181</v>
      </c>
      <c r="D9" s="19" t="n">
        <v>0.102197237815301</v>
      </c>
      <c r="E9" s="19" t="n">
        <v>0.125820140019636</v>
      </c>
      <c r="F9" s="19" t="n">
        <v>0.111044228985267</v>
      </c>
      <c r="G9" s="19" t="n">
        <v>0.0633398918395838</v>
      </c>
      <c r="H9" s="19" t="n">
        <v>0.0626032783627389</v>
      </c>
      <c r="I9" s="19" t="n">
        <v>0.0380031723409954</v>
      </c>
      <c r="J9" s="19"/>
      <c r="K9" s="19" t="n">
        <v>0.101797377419622</v>
      </c>
      <c r="L9" s="19" t="n">
        <v>0.0661239168206322</v>
      </c>
      <c r="M9" s="19"/>
      <c r="N9" s="19" t="n">
        <v>0.132539028521933</v>
      </c>
      <c r="O9" s="19" t="n">
        <v>0.0342966012136154</v>
      </c>
      <c r="P9" s="19" t="n">
        <v>0.103669168329412</v>
      </c>
      <c r="Q9" s="19" t="n">
        <v>0.0818380062189167</v>
      </c>
      <c r="R9" s="19" t="n">
        <v>0.0572475297274327</v>
      </c>
      <c r="S9" s="19" t="n">
        <v>0.0849968088510389</v>
      </c>
      <c r="T9" s="19" t="n">
        <v>0.0709469259070635</v>
      </c>
      <c r="U9" s="19" t="n">
        <v>0.115315293317104</v>
      </c>
      <c r="V9" s="19" t="n">
        <v>0.100431680876749</v>
      </c>
      <c r="W9" s="19" t="n">
        <v>0.0824608855546004</v>
      </c>
      <c r="X9" s="19" t="n">
        <v>0.0232902400864458</v>
      </c>
      <c r="Y9" s="19" t="n">
        <v>0.0789354857458487</v>
      </c>
      <c r="Z9" s="19"/>
      <c r="AA9" s="19" t="n">
        <v>0.116576835566403</v>
      </c>
      <c r="AB9" s="19" t="n">
        <v>0.0657561999781865</v>
      </c>
      <c r="AC9" s="19" t="n">
        <v>0.0732527699877208</v>
      </c>
      <c r="AD9" s="19" t="n">
        <v>0.0769116807162946</v>
      </c>
      <c r="AE9" s="19"/>
      <c r="AF9" s="19" t="n">
        <v>0.0815740109693032</v>
      </c>
      <c r="AG9" s="19" t="n">
        <v>0.0436438856956147</v>
      </c>
      <c r="AH9" s="19" t="n">
        <v>0.0876477141791866</v>
      </c>
      <c r="AI9" s="19" t="n">
        <v>0.209494863813926</v>
      </c>
      <c r="AJ9" s="19" t="n">
        <v>0.0787038672181426</v>
      </c>
      <c r="AK9" s="19" t="n">
        <v>0.197631891213928</v>
      </c>
      <c r="AL9" s="19" t="n">
        <v>0.143015470417085</v>
      </c>
      <c r="AM9" s="19" t="n">
        <v>0.465554238906898</v>
      </c>
      <c r="AN9" s="19" t="n">
        <v>0.0963394144064395</v>
      </c>
      <c r="AO9" s="19" t="n">
        <v>0.0921815017053494</v>
      </c>
      <c r="AP9" s="19" t="n">
        <v>0.128739505569082</v>
      </c>
      <c r="AQ9" s="19" t="n">
        <v>0.0704172825067512</v>
      </c>
      <c r="AR9" s="19" t="n">
        <v>0.104391476064514</v>
      </c>
      <c r="AS9" s="19" t="n">
        <v>0.0977758487100899</v>
      </c>
      <c r="AT9" s="19" t="n">
        <v>0</v>
      </c>
      <c r="AU9" s="19" t="n">
        <v>0</v>
      </c>
      <c r="AV9" s="19" t="n">
        <v>0.198448249354611</v>
      </c>
      <c r="AW9" s="19" t="n">
        <v>0</v>
      </c>
      <c r="AX9" s="19" t="n">
        <v>0</v>
      </c>
    </row>
    <row r="10">
      <c r="B10" s="20" t="s">
        <v>348</v>
      </c>
      <c r="C10" s="19" t="n">
        <v>0.205640274581503</v>
      </c>
      <c r="D10" s="19" t="n">
        <v>0.183025630716701</v>
      </c>
      <c r="E10" s="19" t="n">
        <v>0.307031404400461</v>
      </c>
      <c r="F10" s="19" t="n">
        <v>0.243923478286248</v>
      </c>
      <c r="G10" s="19" t="n">
        <v>0.244538273001329</v>
      </c>
      <c r="H10" s="19" t="n">
        <v>0.149917208990679</v>
      </c>
      <c r="I10" s="19" t="n">
        <v>0.110564558381167</v>
      </c>
      <c r="J10" s="19"/>
      <c r="K10" s="19" t="n">
        <v>0.23531059511681</v>
      </c>
      <c r="L10" s="19" t="n">
        <v>0.180906770545217</v>
      </c>
      <c r="M10" s="19"/>
      <c r="N10" s="19" t="n">
        <v>0.246904256560806</v>
      </c>
      <c r="O10" s="19" t="n">
        <v>0.204696043971695</v>
      </c>
      <c r="P10" s="19" t="n">
        <v>0.201257942590994</v>
      </c>
      <c r="Q10" s="19" t="n">
        <v>0.201150711468337</v>
      </c>
      <c r="R10" s="19" t="n">
        <v>0.226224466062458</v>
      </c>
      <c r="S10" s="19" t="n">
        <v>0.174938127072303</v>
      </c>
      <c r="T10" s="19" t="n">
        <v>0.146580208632833</v>
      </c>
      <c r="U10" s="19" t="n">
        <v>0.259336865699501</v>
      </c>
      <c r="V10" s="19" t="n">
        <v>0.26741423018561</v>
      </c>
      <c r="W10" s="19" t="n">
        <v>0.102671590746128</v>
      </c>
      <c r="X10" s="19" t="n">
        <v>0.224344273922718</v>
      </c>
      <c r="Y10" s="19" t="n">
        <v>0.23277684076211</v>
      </c>
      <c r="Z10" s="19"/>
      <c r="AA10" s="19" t="n">
        <v>0.25276998468873</v>
      </c>
      <c r="AB10" s="19" t="n">
        <v>0.215072662398167</v>
      </c>
      <c r="AC10" s="19" t="n">
        <v>0.225387934815821</v>
      </c>
      <c r="AD10" s="19" t="n">
        <v>0.144748596458873</v>
      </c>
      <c r="AE10" s="19"/>
      <c r="AF10" s="19" t="n">
        <v>0.276176155636876</v>
      </c>
      <c r="AG10" s="19" t="n">
        <v>0.130315617215033</v>
      </c>
      <c r="AH10" s="19" t="n">
        <v>0.275803103040798</v>
      </c>
      <c r="AI10" s="19" t="n">
        <v>0.302841544235848</v>
      </c>
      <c r="AJ10" s="19" t="n">
        <v>0.0771643068420269</v>
      </c>
      <c r="AK10" s="19" t="n">
        <v>0.28760676659829</v>
      </c>
      <c r="AL10" s="19" t="n">
        <v>0.260539469112842</v>
      </c>
      <c r="AM10" s="19" t="n">
        <v>0</v>
      </c>
      <c r="AN10" s="19" t="n">
        <v>0.335227647751707</v>
      </c>
      <c r="AO10" s="19" t="n">
        <v>0.217001685132232</v>
      </c>
      <c r="AP10" s="19" t="n">
        <v>0.423326258860095</v>
      </c>
      <c r="AQ10" s="19" t="n">
        <v>0.189747587396029</v>
      </c>
      <c r="AR10" s="19" t="n">
        <v>0.220868605929793</v>
      </c>
      <c r="AS10" s="19" t="n">
        <v>0.535703186529213</v>
      </c>
      <c r="AT10" s="19" t="n">
        <v>0.296096190633258</v>
      </c>
      <c r="AU10" s="19" t="n">
        <v>1</v>
      </c>
      <c r="AV10" s="19" t="n">
        <v>0.801551750645389</v>
      </c>
      <c r="AW10" s="19" t="n">
        <v>0</v>
      </c>
      <c r="AX10" s="19" t="n">
        <v>1</v>
      </c>
    </row>
    <row r="11">
      <c r="B11" s="20" t="s">
        <v>349</v>
      </c>
      <c r="C11" s="19" t="n">
        <v>0.249398814623547</v>
      </c>
      <c r="D11" s="19" t="n">
        <v>0.270169685999225</v>
      </c>
      <c r="E11" s="19" t="n">
        <v>0.257923402940375</v>
      </c>
      <c r="F11" s="19" t="n">
        <v>0.283164962651547</v>
      </c>
      <c r="G11" s="19" t="n">
        <v>0.286362771578744</v>
      </c>
      <c r="H11" s="19" t="n">
        <v>0.224798688566669</v>
      </c>
      <c r="I11" s="19" t="n">
        <v>0.185027833316229</v>
      </c>
      <c r="J11" s="19"/>
      <c r="K11" s="19" t="n">
        <v>0.259079779315337</v>
      </c>
      <c r="L11" s="19" t="n">
        <v>0.241535408777994</v>
      </c>
      <c r="M11" s="19"/>
      <c r="N11" s="19" t="n">
        <v>0.223051018494282</v>
      </c>
      <c r="O11" s="19" t="n">
        <v>0.253613910675965</v>
      </c>
      <c r="P11" s="19" t="n">
        <v>0.313171105519818</v>
      </c>
      <c r="Q11" s="19" t="n">
        <v>0.224686315606565</v>
      </c>
      <c r="R11" s="19" t="n">
        <v>0.308959720835737</v>
      </c>
      <c r="S11" s="19" t="n">
        <v>0.254645689592517</v>
      </c>
      <c r="T11" s="19" t="n">
        <v>0.256386706217293</v>
      </c>
      <c r="U11" s="19" t="n">
        <v>0.237131019784672</v>
      </c>
      <c r="V11" s="19" t="n">
        <v>0.214443944533574</v>
      </c>
      <c r="W11" s="19" t="n">
        <v>0.233094063626044</v>
      </c>
      <c r="X11" s="19" t="n">
        <v>0.238714050788076</v>
      </c>
      <c r="Y11" s="19" t="n">
        <v>0.28247470717469</v>
      </c>
      <c r="Z11" s="19"/>
      <c r="AA11" s="19" t="n">
        <v>0.279502978882197</v>
      </c>
      <c r="AB11" s="19" t="n">
        <v>0.217572840860351</v>
      </c>
      <c r="AC11" s="19" t="n">
        <v>0.298815953132798</v>
      </c>
      <c r="AD11" s="19" t="n">
        <v>0.214832442864377</v>
      </c>
      <c r="AE11" s="19"/>
      <c r="AF11" s="19" t="n">
        <v>0.362203664853147</v>
      </c>
      <c r="AG11" s="19" t="n">
        <v>0.216292896554135</v>
      </c>
      <c r="AH11" s="19" t="n">
        <v>0.296539212674104</v>
      </c>
      <c r="AI11" s="19" t="n">
        <v>0.249453250822992</v>
      </c>
      <c r="AJ11" s="19" t="n">
        <v>0.321085174313494</v>
      </c>
      <c r="AK11" s="19" t="n">
        <v>0.307912901242211</v>
      </c>
      <c r="AL11" s="19" t="n">
        <v>0.266782659785912</v>
      </c>
      <c r="AM11" s="19" t="n">
        <v>0.534445761093102</v>
      </c>
      <c r="AN11" s="19" t="n">
        <v>0.300447459684166</v>
      </c>
      <c r="AO11" s="19" t="n">
        <v>0.203128854046006</v>
      </c>
      <c r="AP11" s="19" t="n">
        <v>0.122470256438182</v>
      </c>
      <c r="AQ11" s="19" t="n">
        <v>0.266440254149773</v>
      </c>
      <c r="AR11" s="19" t="n">
        <v>0.335089729783212</v>
      </c>
      <c r="AS11" s="19" t="n">
        <v>0</v>
      </c>
      <c r="AT11" s="19" t="n">
        <v>0</v>
      </c>
      <c r="AU11" s="19" t="n">
        <v>0</v>
      </c>
      <c r="AV11" s="19" t="n">
        <v>0</v>
      </c>
      <c r="AW11" s="19" t="n">
        <v>0.564142558982268</v>
      </c>
      <c r="AX11" s="19" t="n">
        <v>0</v>
      </c>
    </row>
    <row r="12">
      <c r="B12" s="20" t="s">
        <v>350</v>
      </c>
      <c r="C12" s="19" t="n">
        <v>0.176216267548094</v>
      </c>
      <c r="D12" s="19" t="n">
        <v>0.174691520232572</v>
      </c>
      <c r="E12" s="19" t="n">
        <v>0.171461297029837</v>
      </c>
      <c r="F12" s="19" t="n">
        <v>0.153699570659867</v>
      </c>
      <c r="G12" s="19" t="n">
        <v>0.131315536640406</v>
      </c>
      <c r="H12" s="19" t="n">
        <v>0.189385794287002</v>
      </c>
      <c r="I12" s="19" t="n">
        <v>0.229471404383574</v>
      </c>
      <c r="J12" s="19"/>
      <c r="K12" s="19" t="n">
        <v>0.164756420261346</v>
      </c>
      <c r="L12" s="19" t="n">
        <v>0.184925129375348</v>
      </c>
      <c r="M12" s="19"/>
      <c r="N12" s="19" t="n">
        <v>0.151294718281995</v>
      </c>
      <c r="O12" s="19" t="n">
        <v>0.209045690308406</v>
      </c>
      <c r="P12" s="19" t="n">
        <v>0.138783580414975</v>
      </c>
      <c r="Q12" s="19" t="n">
        <v>0.204599694344187</v>
      </c>
      <c r="R12" s="19" t="n">
        <v>0.164110796825786</v>
      </c>
      <c r="S12" s="19" t="n">
        <v>0.207274365024111</v>
      </c>
      <c r="T12" s="19" t="n">
        <v>0.132731228073756</v>
      </c>
      <c r="U12" s="19" t="n">
        <v>0.119507627079671</v>
      </c>
      <c r="V12" s="19" t="n">
        <v>0.18536601881118</v>
      </c>
      <c r="W12" s="19" t="n">
        <v>0.217528217066012</v>
      </c>
      <c r="X12" s="19" t="n">
        <v>0.228300530872975</v>
      </c>
      <c r="Y12" s="19" t="n">
        <v>0.0469914330750721</v>
      </c>
      <c r="Z12" s="19"/>
      <c r="AA12" s="19" t="n">
        <v>0.146558080329584</v>
      </c>
      <c r="AB12" s="19" t="n">
        <v>0.208782398277607</v>
      </c>
      <c r="AC12" s="19" t="n">
        <v>0.17618038736778</v>
      </c>
      <c r="AD12" s="19" t="n">
        <v>0.170693838071709</v>
      </c>
      <c r="AE12" s="19"/>
      <c r="AF12" s="19" t="n">
        <v>0.153245750097783</v>
      </c>
      <c r="AG12" s="19" t="n">
        <v>0.21214635767637</v>
      </c>
      <c r="AH12" s="19" t="n">
        <v>0.137246645848493</v>
      </c>
      <c r="AI12" s="19" t="n">
        <v>0.148132685302894</v>
      </c>
      <c r="AJ12" s="19" t="n">
        <v>0.234551031813791</v>
      </c>
      <c r="AK12" s="19" t="n">
        <v>0.151063255889084</v>
      </c>
      <c r="AL12" s="19" t="n">
        <v>0.148609264517831</v>
      </c>
      <c r="AM12" s="19" t="n">
        <v>0</v>
      </c>
      <c r="AN12" s="19" t="n">
        <v>0.0780474164029122</v>
      </c>
      <c r="AO12" s="19" t="n">
        <v>0.199159193064031</v>
      </c>
      <c r="AP12" s="19" t="n">
        <v>0.0847852197474512</v>
      </c>
      <c r="AQ12" s="19" t="n">
        <v>0.142521894548064</v>
      </c>
      <c r="AR12" s="19" t="n">
        <v>0.103593745404712</v>
      </c>
      <c r="AS12" s="19" t="n">
        <v>0.136758810321828</v>
      </c>
      <c r="AT12" s="19" t="n">
        <v>0.314801217298716</v>
      </c>
      <c r="AU12" s="19" t="n">
        <v>0</v>
      </c>
      <c r="AV12" s="19" t="n">
        <v>0</v>
      </c>
      <c r="AW12" s="19" t="n">
        <v>0.435857441017732</v>
      </c>
      <c r="AX12" s="19" t="n">
        <v>0</v>
      </c>
    </row>
    <row r="13">
      <c r="B13" s="20" t="s">
        <v>351</v>
      </c>
      <c r="C13" s="19" t="n">
        <v>0.217764978538903</v>
      </c>
      <c r="D13" s="19" t="n">
        <v>0.110305617212233</v>
      </c>
      <c r="E13" s="19" t="n">
        <v>0.0817678606729275</v>
      </c>
      <c r="F13" s="19" t="n">
        <v>0.125168859169086</v>
      </c>
      <c r="G13" s="19" t="n">
        <v>0.227121456537035</v>
      </c>
      <c r="H13" s="19" t="n">
        <v>0.312888471351173</v>
      </c>
      <c r="I13" s="19" t="n">
        <v>0.409785851357011</v>
      </c>
      <c r="J13" s="19"/>
      <c r="K13" s="19" t="n">
        <v>0.192067159418911</v>
      </c>
      <c r="L13" s="19" t="n">
        <v>0.23963592974162</v>
      </c>
      <c r="M13" s="19"/>
      <c r="N13" s="19" t="n">
        <v>0.16729326807962</v>
      </c>
      <c r="O13" s="19" t="n">
        <v>0.223964309072425</v>
      </c>
      <c r="P13" s="19" t="n">
        <v>0.190871942975088</v>
      </c>
      <c r="Q13" s="19" t="n">
        <v>0.220163280870192</v>
      </c>
      <c r="R13" s="19" t="n">
        <v>0.202337837815412</v>
      </c>
      <c r="S13" s="19" t="n">
        <v>0.190933983496535</v>
      </c>
      <c r="T13" s="19" t="n">
        <v>0.295866818013439</v>
      </c>
      <c r="U13" s="19" t="n">
        <v>0.205482381854262</v>
      </c>
      <c r="V13" s="19" t="n">
        <v>0.191144137518716</v>
      </c>
      <c r="W13" s="19" t="n">
        <v>0.300462241028057</v>
      </c>
      <c r="X13" s="19" t="n">
        <v>0.224357091591261</v>
      </c>
      <c r="Y13" s="19" t="n">
        <v>0.258569338320548</v>
      </c>
      <c r="Z13" s="19"/>
      <c r="AA13" s="19" t="n">
        <v>0.160107284920783</v>
      </c>
      <c r="AB13" s="19" t="n">
        <v>0.234406318294343</v>
      </c>
      <c r="AC13" s="19" t="n">
        <v>0.15761324332362</v>
      </c>
      <c r="AD13" s="19" t="n">
        <v>0.298097948760236</v>
      </c>
      <c r="AE13" s="19"/>
      <c r="AF13" s="19" t="n">
        <v>0.0683849882065096</v>
      </c>
      <c r="AG13" s="19" t="n">
        <v>0.351052614965533</v>
      </c>
      <c r="AH13" s="19" t="n">
        <v>0.163617353496645</v>
      </c>
      <c r="AI13" s="19" t="n">
        <v>0.0387407995341542</v>
      </c>
      <c r="AJ13" s="19" t="n">
        <v>0.132016868855638</v>
      </c>
      <c r="AK13" s="19" t="n">
        <v>0.0557851850564858</v>
      </c>
      <c r="AL13" s="19" t="n">
        <v>0.0623603782845726</v>
      </c>
      <c r="AM13" s="19" t="n">
        <v>0</v>
      </c>
      <c r="AN13" s="19" t="n">
        <v>0.13826049054349</v>
      </c>
      <c r="AO13" s="19" t="n">
        <v>0.161288955747052</v>
      </c>
      <c r="AP13" s="19" t="n">
        <v>0.205878892612614</v>
      </c>
      <c r="AQ13" s="19" t="n">
        <v>0.198589415976628</v>
      </c>
      <c r="AR13" s="19" t="n">
        <v>0.135715620138218</v>
      </c>
      <c r="AS13" s="19" t="n">
        <v>0</v>
      </c>
      <c r="AT13" s="19" t="n">
        <v>0</v>
      </c>
      <c r="AU13" s="19" t="n">
        <v>0</v>
      </c>
      <c r="AV13" s="19" t="n">
        <v>0</v>
      </c>
      <c r="AW13" s="19" t="n">
        <v>0</v>
      </c>
      <c r="AX13" s="19" t="n">
        <v>0</v>
      </c>
    </row>
    <row r="14">
      <c r="B14" s="20" t="s">
        <v>242</v>
      </c>
      <c r="C14" s="21" t="n">
        <v>0.0686052790397345</v>
      </c>
      <c r="D14" s="21" t="n">
        <v>0.159610308023968</v>
      </c>
      <c r="E14" s="21" t="n">
        <v>0.055995894936763</v>
      </c>
      <c r="F14" s="21" t="n">
        <v>0.0829989002479853</v>
      </c>
      <c r="G14" s="21" t="n">
        <v>0.0473220704029024</v>
      </c>
      <c r="H14" s="21" t="n">
        <v>0.0604065584417384</v>
      </c>
      <c r="I14" s="21" t="n">
        <v>0.0271471802210237</v>
      </c>
      <c r="J14" s="21"/>
      <c r="K14" s="21" t="n">
        <v>0.0469886684679734</v>
      </c>
      <c r="L14" s="21" t="n">
        <v>0.0868728447391886</v>
      </c>
      <c r="M14" s="21"/>
      <c r="N14" s="21" t="n">
        <v>0.0789177100613639</v>
      </c>
      <c r="O14" s="21" t="n">
        <v>0.0743834447578931</v>
      </c>
      <c r="P14" s="21" t="n">
        <v>0.0522462601697129</v>
      </c>
      <c r="Q14" s="21" t="n">
        <v>0.0675619914918022</v>
      </c>
      <c r="R14" s="21" t="n">
        <v>0.0411196487331739</v>
      </c>
      <c r="S14" s="21" t="n">
        <v>0.0872110259634949</v>
      </c>
      <c r="T14" s="21" t="n">
        <v>0.0974881131556147</v>
      </c>
      <c r="U14" s="21" t="n">
        <v>0.0632268122647906</v>
      </c>
      <c r="V14" s="21" t="n">
        <v>0.0411999880741709</v>
      </c>
      <c r="W14" s="21" t="n">
        <v>0.0637830019791588</v>
      </c>
      <c r="X14" s="21" t="n">
        <v>0.0609938127385231</v>
      </c>
      <c r="Y14" s="21" t="n">
        <v>0.100252194921731</v>
      </c>
      <c r="Z14" s="21"/>
      <c r="AA14" s="21" t="n">
        <v>0.0444848356123027</v>
      </c>
      <c r="AB14" s="21" t="n">
        <v>0.0584095801913457</v>
      </c>
      <c r="AC14" s="21" t="n">
        <v>0.0687497113722598</v>
      </c>
      <c r="AD14" s="21" t="n">
        <v>0.0947154931285098</v>
      </c>
      <c r="AE14" s="21"/>
      <c r="AF14" s="21" t="n">
        <v>0.0584154302363811</v>
      </c>
      <c r="AG14" s="21" t="n">
        <v>0.0465486278933142</v>
      </c>
      <c r="AH14" s="21" t="n">
        <v>0.0391459707607729</v>
      </c>
      <c r="AI14" s="21" t="n">
        <v>0.0513368562901865</v>
      </c>
      <c r="AJ14" s="21" t="n">
        <v>0.156478750956907</v>
      </c>
      <c r="AK14" s="21" t="n">
        <v>0</v>
      </c>
      <c r="AL14" s="21" t="n">
        <v>0.118692757881757</v>
      </c>
      <c r="AM14" s="21" t="n">
        <v>0</v>
      </c>
      <c r="AN14" s="21" t="n">
        <v>0.0516775712112857</v>
      </c>
      <c r="AO14" s="21" t="n">
        <v>0.12723981030533</v>
      </c>
      <c r="AP14" s="21" t="n">
        <v>0.0347998667725763</v>
      </c>
      <c r="AQ14" s="21" t="n">
        <v>0.132283565422755</v>
      </c>
      <c r="AR14" s="21" t="n">
        <v>0.100340822679551</v>
      </c>
      <c r="AS14" s="21" t="n">
        <v>0.229762154438869</v>
      </c>
      <c r="AT14" s="21" t="n">
        <v>0.389102592068026</v>
      </c>
      <c r="AU14" s="21" t="n">
        <v>0</v>
      </c>
      <c r="AV14" s="21" t="n">
        <v>0</v>
      </c>
      <c r="AW14" s="21" t="n">
        <v>0</v>
      </c>
      <c r="AX14" s="21" t="n">
        <v>0</v>
      </c>
    </row>
    <row r="15">
      <c r="B15" s="18" t="s">
        <v>353</v>
      </c>
    </row>
    <row r="16">
      <c r="B16" t="s">
        <v>80</v>
      </c>
    </row>
    <row r="17">
      <c r="B17" t="s">
        <v>81</v>
      </c>
    </row>
    <row r="19">
      <c r="B19" s="9" t="str">
        <f>=HYPERLINK("#'Contents'!A1", "Return to Contents")</f>
      </c>
    </row>
  </sheetData>
  <mergeCells count="6">
    <mergeCell ref="D5:I5"/>
    <mergeCell ref="K5:L5"/>
    <mergeCell ref="N5:Y5"/>
    <mergeCell ref="AA5:AD5"/>
    <mergeCell ref="AF5:AX5"/>
    <mergeCell ref="D2:AU2"/>
  </mergeCells>
  <pageMargins left="0.7" right="0.7" top="0.75" bottom="0.75" header="0.3" footer="0.3"/>
  <pageSetup paperSize="9" orientation="portrait" horizontalDpi="300" verticalDpi="300" r:id="rId2"/>
  <drawing r:id="rId1"/>
</worksheet>
</file>

<file path=xl/worksheets/sheet8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10.71" hidden="0" customWidth="1"/>
    <col min="8" max="8" width="10.71" hidden="0" customWidth="1"/>
    <col min="9" max="9" width="10.71" hidden="0" customWidth="1"/>
    <col min="10" max="10" width="2.2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10.71" hidden="0" customWidth="1"/>
    <col min="19" max="19" width="10.71" hidden="0" customWidth="1"/>
    <col min="20" max="20" width="10.71" hidden="0" customWidth="1"/>
    <col min="21" max="21" width="10.71" hidden="0" customWidth="1"/>
    <col min="22" max="22" width="10.71" hidden="0" customWidth="1"/>
    <col min="23" max="23" width="10.71" hidden="0" customWidth="1"/>
    <col min="24" max="24" width="10.71" hidden="0" customWidth="1"/>
    <col min="25" max="25" width="10.71" hidden="0" customWidth="1"/>
    <col min="26" max="26" width="2.2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10.71" hidden="0" customWidth="1"/>
    <col min="34" max="34" width="10.71" hidden="0" customWidth="1"/>
    <col min="35" max="35" width="10.7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10.71" hidden="0" customWidth="1"/>
    <col min="44" max="44" width="10.71" hidden="0" customWidth="1"/>
    <col min="45" max="45" width="10.71" hidden="0" customWidth="1"/>
    <col min="46" max="46" width="10.71" hidden="0" customWidth="1"/>
    <col min="47" max="47" width="10.71" hidden="0" customWidth="1"/>
    <col min="48" max="48" width="10.71" hidden="0" customWidth="1"/>
    <col min="49" max="49" width="10.71" hidden="0" customWidth="1"/>
    <col min="50" max="50" width="10.71" hidden="0" customWidth="1"/>
    <col min="51" max="51" width="2.21" hidden="0" customWidth="1"/>
  </cols>
  <sheetData>
    <row r="2" ht="40" customHeight="1">
      <c r="D2" s="16" t="s">
        <v>360</v>
      </c>
    </row>
    <row r="5" ht="30" customHeight="1">
      <c r="B5" s="17"/>
      <c r="C5" s="17"/>
      <c r="D5" s="17" t="s">
        <v>62</v>
      </c>
      <c r="E5" s="17"/>
      <c r="F5" s="17"/>
      <c r="G5" s="17"/>
      <c r="H5" s="17"/>
      <c r="I5" s="17"/>
      <c r="J5" s="17"/>
      <c r="K5" s="17" t="s">
        <v>63</v>
      </c>
      <c r="L5" s="17"/>
      <c r="M5" s="17"/>
      <c r="N5" s="17" t="s">
        <v>64</v>
      </c>
      <c r="O5" s="17"/>
      <c r="P5" s="17"/>
      <c r="Q5" s="17"/>
      <c r="R5" s="17"/>
      <c r="S5" s="17"/>
      <c r="T5" s="17"/>
      <c r="U5" s="17"/>
      <c r="V5" s="17"/>
      <c r="W5" s="17"/>
      <c r="X5" s="17"/>
      <c r="Y5" s="17"/>
      <c r="Z5" s="17"/>
      <c r="AA5" s="17" t="s">
        <v>65</v>
      </c>
      <c r="AB5" s="17"/>
      <c r="AC5" s="17"/>
      <c r="AD5" s="17"/>
      <c r="AE5" s="17"/>
      <c r="AF5" s="17" t="s">
        <v>66</v>
      </c>
      <c r="AG5" s="17"/>
      <c r="AH5" s="17"/>
      <c r="AI5" s="17"/>
      <c r="AJ5" s="17"/>
      <c r="AK5" s="17"/>
      <c r="AL5" s="17"/>
      <c r="AM5" s="17"/>
      <c r="AN5" s="17"/>
      <c r="AO5" s="17"/>
      <c r="AP5" s="17"/>
      <c r="AQ5" s="17"/>
      <c r="AR5" s="17"/>
      <c r="AS5" s="17"/>
      <c r="AT5" s="17"/>
      <c r="AU5" s="17"/>
      <c r="AV5" s="17"/>
      <c r="AW5" s="17"/>
      <c r="AX5" s="17"/>
    </row>
    <row r="6">
      <c r="B6" t="s">
        <v>15</v>
      </c>
      <c r="C6" s="10" t="s">
        <v>16</v>
      </c>
      <c r="D6" s="13" t="s">
        <v>17</v>
      </c>
      <c r="E6" s="13" t="s">
        <v>18</v>
      </c>
      <c r="F6" s="13" t="s">
        <v>19</v>
      </c>
      <c r="G6" s="13" t="s">
        <v>20</v>
      </c>
      <c r="H6" s="13" t="s">
        <v>21</v>
      </c>
      <c r="I6" s="13" t="s">
        <v>22</v>
      </c>
      <c r="K6" s="13" t="s">
        <v>25</v>
      </c>
      <c r="L6" s="13" t="s">
        <v>26</v>
      </c>
      <c r="N6" s="13" t="s">
        <v>27</v>
      </c>
      <c r="O6" s="13" t="s">
        <v>28</v>
      </c>
      <c r="P6" s="13" t="s">
        <v>29</v>
      </c>
      <c r="Q6" s="13" t="s">
        <v>30</v>
      </c>
      <c r="R6" s="13" t="s">
        <v>31</v>
      </c>
      <c r="S6" s="13" t="s">
        <v>32</v>
      </c>
      <c r="T6" s="13" t="s">
        <v>33</v>
      </c>
      <c r="U6" s="13" t="s">
        <v>34</v>
      </c>
      <c r="V6" s="13" t="s">
        <v>35</v>
      </c>
      <c r="W6" s="13" t="s">
        <v>36</v>
      </c>
      <c r="X6" s="13" t="s">
        <v>37</v>
      </c>
      <c r="Y6" s="13" t="s">
        <v>38</v>
      </c>
      <c r="AA6" s="13" t="s">
        <v>39</v>
      </c>
      <c r="AB6" s="13" t="s">
        <v>40</v>
      </c>
      <c r="AC6" s="13" t="s">
        <v>41</v>
      </c>
      <c r="AD6" s="13" t="s">
        <v>42</v>
      </c>
      <c r="AF6" s="13" t="s">
        <v>43</v>
      </c>
      <c r="AG6" s="13" t="s">
        <v>44</v>
      </c>
      <c r="AH6" s="13" t="s">
        <v>45</v>
      </c>
      <c r="AI6" s="13" t="s">
        <v>46</v>
      </c>
      <c r="AJ6" s="13" t="s">
        <v>47</v>
      </c>
      <c r="AK6" s="13" t="s">
        <v>48</v>
      </c>
      <c r="AL6" s="13" t="s">
        <v>49</v>
      </c>
      <c r="AM6" s="13" t="s">
        <v>50</v>
      </c>
      <c r="AN6" s="13" t="s">
        <v>51</v>
      </c>
      <c r="AO6" s="13" t="s">
        <v>52</v>
      </c>
      <c r="AP6" s="13" t="s">
        <v>53</v>
      </c>
      <c r="AQ6" s="13" t="s">
        <v>54</v>
      </c>
      <c r="AR6" s="13" t="s">
        <v>55</v>
      </c>
      <c r="AS6" s="13" t="s">
        <v>56</v>
      </c>
      <c r="AT6" s="13" t="s">
        <v>57</v>
      </c>
      <c r="AU6" s="13" t="s">
        <v>58</v>
      </c>
      <c r="AV6" s="13" t="s">
        <v>59</v>
      </c>
      <c r="AW6" s="13" t="s">
        <v>60</v>
      </c>
      <c r="AX6" s="13" t="s">
        <v>61</v>
      </c>
    </row>
    <row r="7" ht="30" customHeight="1">
      <c r="B7" s="11" t="s">
        <v>23</v>
      </c>
      <c r="C7" s="11" t="n">
        <v>1754</v>
      </c>
      <c r="D7" s="11" t="n">
        <v>248</v>
      </c>
      <c r="E7" s="11" t="n">
        <v>302</v>
      </c>
      <c r="F7" s="11" t="n">
        <v>304</v>
      </c>
      <c r="G7" s="11" t="n">
        <v>304</v>
      </c>
      <c r="H7" s="11" t="n">
        <v>253</v>
      </c>
      <c r="I7" s="11" t="n">
        <v>343</v>
      </c>
      <c r="J7" s="11"/>
      <c r="K7" s="11" t="n">
        <v>820</v>
      </c>
      <c r="L7" s="11" t="n">
        <v>933</v>
      </c>
      <c r="M7" s="11"/>
      <c r="N7" s="11" t="n">
        <v>232</v>
      </c>
      <c r="O7" s="11" t="n">
        <v>236</v>
      </c>
      <c r="P7" s="11" t="n">
        <v>144</v>
      </c>
      <c r="Q7" s="11" t="n">
        <v>157</v>
      </c>
      <c r="R7" s="11" t="n">
        <v>136</v>
      </c>
      <c r="S7" s="11" t="n">
        <v>167</v>
      </c>
      <c r="T7" s="11" t="n">
        <v>148</v>
      </c>
      <c r="U7" s="11" t="n">
        <v>78</v>
      </c>
      <c r="V7" s="11" t="n">
        <v>184</v>
      </c>
      <c r="W7" s="11" t="n">
        <v>141</v>
      </c>
      <c r="X7" s="11" t="n">
        <v>88</v>
      </c>
      <c r="Y7" s="11" t="n">
        <v>43</v>
      </c>
      <c r="Z7" s="11"/>
      <c r="AA7" s="11" t="n">
        <v>441</v>
      </c>
      <c r="AB7" s="11" t="n">
        <v>467</v>
      </c>
      <c r="AC7" s="11" t="n">
        <v>362</v>
      </c>
      <c r="AD7" s="11" t="n">
        <v>474</v>
      </c>
      <c r="AE7" s="11"/>
      <c r="AF7" s="11" t="n">
        <v>126</v>
      </c>
      <c r="AG7" s="11" t="n">
        <v>736</v>
      </c>
      <c r="AH7" s="11" t="n">
        <v>118</v>
      </c>
      <c r="AI7" s="11" t="n">
        <v>91</v>
      </c>
      <c r="AJ7" s="11" t="n">
        <v>57</v>
      </c>
      <c r="AK7" s="11" t="n">
        <v>53</v>
      </c>
      <c r="AL7" s="11" t="n">
        <v>120</v>
      </c>
      <c r="AM7" s="11" t="n">
        <v>2</v>
      </c>
      <c r="AN7" s="11" t="n">
        <v>115</v>
      </c>
      <c r="AO7" s="11" t="n">
        <v>145</v>
      </c>
      <c r="AP7" s="11" t="n">
        <v>32</v>
      </c>
      <c r="AQ7" s="11" t="n">
        <v>131</v>
      </c>
      <c r="AR7" s="11" t="n">
        <v>8</v>
      </c>
      <c r="AS7" s="11" t="n">
        <v>8</v>
      </c>
      <c r="AT7" s="11" t="n">
        <v>2</v>
      </c>
      <c r="AU7" s="11" t="n">
        <v>2</v>
      </c>
      <c r="AV7" s="11" t="n">
        <v>4</v>
      </c>
      <c r="AW7" s="11" t="n">
        <v>1</v>
      </c>
      <c r="AX7" s="11" t="n">
        <v>3</v>
      </c>
    </row>
    <row r="8" ht="30" customHeight="1">
      <c r="B8" s="12" t="s">
        <v>24</v>
      </c>
      <c r="C8" s="12" t="n">
        <v>1758</v>
      </c>
      <c r="D8" s="12" t="n">
        <v>249</v>
      </c>
      <c r="E8" s="12" t="n">
        <v>305</v>
      </c>
      <c r="F8" s="12" t="n">
        <v>307</v>
      </c>
      <c r="G8" s="12" t="n">
        <v>308</v>
      </c>
      <c r="H8" s="12" t="n">
        <v>249</v>
      </c>
      <c r="I8" s="12" t="n">
        <v>340</v>
      </c>
      <c r="J8" s="12"/>
      <c r="K8" s="12" t="n">
        <v>819</v>
      </c>
      <c r="L8" s="12" t="n">
        <v>938</v>
      </c>
      <c r="M8" s="12"/>
      <c r="N8" s="12" t="n">
        <v>236</v>
      </c>
      <c r="O8" s="12" t="n">
        <v>227</v>
      </c>
      <c r="P8" s="12" t="n">
        <v>140</v>
      </c>
      <c r="Q8" s="12" t="n">
        <v>155</v>
      </c>
      <c r="R8" s="12" t="n">
        <v>123</v>
      </c>
      <c r="S8" s="12" t="n">
        <v>165</v>
      </c>
      <c r="T8" s="12" t="n">
        <v>147</v>
      </c>
      <c r="U8" s="12" t="n">
        <v>73</v>
      </c>
      <c r="V8" s="12" t="n">
        <v>197</v>
      </c>
      <c r="W8" s="12" t="n">
        <v>150</v>
      </c>
      <c r="X8" s="12" t="n">
        <v>93</v>
      </c>
      <c r="Y8" s="12" t="n">
        <v>51</v>
      </c>
      <c r="Z8" s="12"/>
      <c r="AA8" s="12" t="n">
        <v>428</v>
      </c>
      <c r="AB8" s="12" t="n">
        <v>453</v>
      </c>
      <c r="AC8" s="12" t="n">
        <v>400</v>
      </c>
      <c r="AD8" s="12" t="n">
        <v>467</v>
      </c>
      <c r="AE8" s="12"/>
      <c r="AF8" s="12" t="n">
        <v>128</v>
      </c>
      <c r="AG8" s="12" t="n">
        <v>733</v>
      </c>
      <c r="AH8" s="12" t="n">
        <v>119</v>
      </c>
      <c r="AI8" s="12" t="n">
        <v>91</v>
      </c>
      <c r="AJ8" s="12" t="n">
        <v>58</v>
      </c>
      <c r="AK8" s="12" t="n">
        <v>53</v>
      </c>
      <c r="AL8" s="12" t="n">
        <v>121</v>
      </c>
      <c r="AM8" s="12" t="n">
        <v>2</v>
      </c>
      <c r="AN8" s="12" t="n">
        <v>117</v>
      </c>
      <c r="AO8" s="12" t="n">
        <v>145</v>
      </c>
      <c r="AP8" s="12" t="n">
        <v>32</v>
      </c>
      <c r="AQ8" s="12" t="n">
        <v>131</v>
      </c>
      <c r="AR8" s="12" t="n">
        <v>8</v>
      </c>
      <c r="AS8" s="12" t="n">
        <v>9</v>
      </c>
      <c r="AT8" s="12" t="n">
        <v>2</v>
      </c>
      <c r="AU8" s="12" t="n">
        <v>2</v>
      </c>
      <c r="AV8" s="12" t="n">
        <v>4</v>
      </c>
      <c r="AW8" s="12" t="n">
        <v>1</v>
      </c>
      <c r="AX8" s="12" t="n">
        <v>2</v>
      </c>
    </row>
    <row r="9">
      <c r="B9" s="20" t="s">
        <v>347</v>
      </c>
      <c r="C9" s="19" t="n">
        <v>0.095187577522855</v>
      </c>
      <c r="D9" s="19" t="n">
        <v>0.0948835972113885</v>
      </c>
      <c r="E9" s="19" t="n">
        <v>0.155232447241138</v>
      </c>
      <c r="F9" s="19" t="n">
        <v>0.157742485029055</v>
      </c>
      <c r="G9" s="19" t="n">
        <v>0.0643867411511518</v>
      </c>
      <c r="H9" s="19" t="n">
        <v>0.0600044673511441</v>
      </c>
      <c r="I9" s="19" t="n">
        <v>0.0386330262555672</v>
      </c>
      <c r="J9" s="19"/>
      <c r="K9" s="19" t="n">
        <v>0.128655468998939</v>
      </c>
      <c r="L9" s="19" t="n">
        <v>0.0660563539729318</v>
      </c>
      <c r="M9" s="19"/>
      <c r="N9" s="19" t="n">
        <v>0.181412999931284</v>
      </c>
      <c r="O9" s="19" t="n">
        <v>0.0628143444317221</v>
      </c>
      <c r="P9" s="19" t="n">
        <v>0.129445877488747</v>
      </c>
      <c r="Q9" s="19" t="n">
        <v>0.0625320542352408</v>
      </c>
      <c r="R9" s="19" t="n">
        <v>0.0799677221626517</v>
      </c>
      <c r="S9" s="19" t="n">
        <v>0.0890290629046513</v>
      </c>
      <c r="T9" s="19" t="n">
        <v>0.0492785781148868</v>
      </c>
      <c r="U9" s="19" t="n">
        <v>0.0733119948963504</v>
      </c>
      <c r="V9" s="19" t="n">
        <v>0.0999532554894018</v>
      </c>
      <c r="W9" s="19" t="n">
        <v>0.068495532714381</v>
      </c>
      <c r="X9" s="19" t="n">
        <v>0.0863748018710604</v>
      </c>
      <c r="Y9" s="19" t="n">
        <v>0.141408454807281</v>
      </c>
      <c r="Z9" s="19"/>
      <c r="AA9" s="19" t="n">
        <v>0.16822357886555</v>
      </c>
      <c r="AB9" s="19" t="n">
        <v>0.0797353416273842</v>
      </c>
      <c r="AC9" s="19" t="n">
        <v>0.072004342960325</v>
      </c>
      <c r="AD9" s="19" t="n">
        <v>0.0651045385984184</v>
      </c>
      <c r="AE9" s="19"/>
      <c r="AF9" s="19" t="n">
        <v>0.104211628975453</v>
      </c>
      <c r="AG9" s="19" t="n">
        <v>0.038158070112742</v>
      </c>
      <c r="AH9" s="19" t="n">
        <v>0.113544478818921</v>
      </c>
      <c r="AI9" s="19" t="n">
        <v>0.314029601348408</v>
      </c>
      <c r="AJ9" s="19" t="n">
        <v>0.120734451068348</v>
      </c>
      <c r="AK9" s="19" t="n">
        <v>0.2790166986699</v>
      </c>
      <c r="AL9" s="19" t="n">
        <v>0.154536665937763</v>
      </c>
      <c r="AM9" s="19" t="n">
        <v>0</v>
      </c>
      <c r="AN9" s="19" t="n">
        <v>0.15404708693224</v>
      </c>
      <c r="AO9" s="19" t="n">
        <v>0.0762584961783041</v>
      </c>
      <c r="AP9" s="19" t="n">
        <v>0.0614395427945974</v>
      </c>
      <c r="AQ9" s="19" t="n">
        <v>0.0587002520556733</v>
      </c>
      <c r="AR9" s="19" t="n">
        <v>0.116636466683972</v>
      </c>
      <c r="AS9" s="19" t="n">
        <v>0.116819100626715</v>
      </c>
      <c r="AT9" s="19" t="n">
        <v>0</v>
      </c>
      <c r="AU9" s="19" t="n">
        <v>0</v>
      </c>
      <c r="AV9" s="19" t="n">
        <v>0.472257849338666</v>
      </c>
      <c r="AW9" s="19" t="n">
        <v>0</v>
      </c>
      <c r="AX9" s="19" t="n">
        <v>0.359021199733292</v>
      </c>
    </row>
    <row r="10">
      <c r="B10" s="20" t="s">
        <v>348</v>
      </c>
      <c r="C10" s="19" t="n">
        <v>0.181521759852256</v>
      </c>
      <c r="D10" s="19" t="n">
        <v>0.227087182966078</v>
      </c>
      <c r="E10" s="19" t="n">
        <v>0.285999095074515</v>
      </c>
      <c r="F10" s="19" t="n">
        <v>0.20016712165354</v>
      </c>
      <c r="G10" s="19" t="n">
        <v>0.204151841426052</v>
      </c>
      <c r="H10" s="19" t="n">
        <v>0.100158044028543</v>
      </c>
      <c r="I10" s="19" t="n">
        <v>0.076511308279414</v>
      </c>
      <c r="J10" s="19"/>
      <c r="K10" s="19" t="n">
        <v>0.209766951843614</v>
      </c>
      <c r="L10" s="19" t="n">
        <v>0.157044431132733</v>
      </c>
      <c r="M10" s="19"/>
      <c r="N10" s="19" t="n">
        <v>0.252005328058853</v>
      </c>
      <c r="O10" s="19" t="n">
        <v>0.124715513676868</v>
      </c>
      <c r="P10" s="19" t="n">
        <v>0.176210690454772</v>
      </c>
      <c r="Q10" s="19" t="n">
        <v>0.168053138042246</v>
      </c>
      <c r="R10" s="19" t="n">
        <v>0.207098035706083</v>
      </c>
      <c r="S10" s="19" t="n">
        <v>0.12322988625269</v>
      </c>
      <c r="T10" s="19" t="n">
        <v>0.172170691008217</v>
      </c>
      <c r="U10" s="19" t="n">
        <v>0.228856079894333</v>
      </c>
      <c r="V10" s="19" t="n">
        <v>0.183443321500156</v>
      </c>
      <c r="W10" s="19" t="n">
        <v>0.164932962710657</v>
      </c>
      <c r="X10" s="19" t="n">
        <v>0.209415489720305</v>
      </c>
      <c r="Y10" s="19" t="n">
        <v>0.240589205854358</v>
      </c>
      <c r="Z10" s="19"/>
      <c r="AA10" s="19" t="n">
        <v>0.227431629377785</v>
      </c>
      <c r="AB10" s="19" t="n">
        <v>0.158361773758447</v>
      </c>
      <c r="AC10" s="19" t="n">
        <v>0.203824790321396</v>
      </c>
      <c r="AD10" s="19" t="n">
        <v>0.142498346499727</v>
      </c>
      <c r="AE10" s="19"/>
      <c r="AF10" s="19" t="n">
        <v>0.259331830226889</v>
      </c>
      <c r="AG10" s="19" t="n">
        <v>0.0952546949336483</v>
      </c>
      <c r="AH10" s="19" t="n">
        <v>0.183825320567929</v>
      </c>
      <c r="AI10" s="19" t="n">
        <v>0.353541108503636</v>
      </c>
      <c r="AJ10" s="19" t="n">
        <v>0.13881250198011</v>
      </c>
      <c r="AK10" s="19" t="n">
        <v>0.288346128351881</v>
      </c>
      <c r="AL10" s="19" t="n">
        <v>0.246600128758028</v>
      </c>
      <c r="AM10" s="19" t="n">
        <v>1</v>
      </c>
      <c r="AN10" s="19" t="n">
        <v>0.302916547994859</v>
      </c>
      <c r="AO10" s="19" t="n">
        <v>0.208738379407492</v>
      </c>
      <c r="AP10" s="19" t="n">
        <v>0.326389164607283</v>
      </c>
      <c r="AQ10" s="19" t="n">
        <v>0.178620943204693</v>
      </c>
      <c r="AR10" s="19" t="n">
        <v>0.12947746010655</v>
      </c>
      <c r="AS10" s="19" t="n">
        <v>0.258461119972429</v>
      </c>
      <c r="AT10" s="19" t="n">
        <v>0</v>
      </c>
      <c r="AU10" s="19" t="n">
        <v>0.495619982425437</v>
      </c>
      <c r="AV10" s="19" t="n">
        <v>0.527742150661334</v>
      </c>
      <c r="AW10" s="19" t="n">
        <v>0</v>
      </c>
      <c r="AX10" s="19" t="n">
        <v>0.335545988637811</v>
      </c>
    </row>
    <row r="11">
      <c r="B11" s="20" t="s">
        <v>349</v>
      </c>
      <c r="C11" s="19" t="n">
        <v>0.227716410641668</v>
      </c>
      <c r="D11" s="19" t="n">
        <v>0.285825543722058</v>
      </c>
      <c r="E11" s="19" t="n">
        <v>0.256582531497683</v>
      </c>
      <c r="F11" s="19" t="n">
        <v>0.233922852151183</v>
      </c>
      <c r="G11" s="19" t="n">
        <v>0.258156970294614</v>
      </c>
      <c r="H11" s="19" t="n">
        <v>0.204097720919509</v>
      </c>
      <c r="I11" s="19" t="n">
        <v>0.143349565769674</v>
      </c>
      <c r="J11" s="19"/>
      <c r="K11" s="19" t="n">
        <v>0.245963849469185</v>
      </c>
      <c r="L11" s="19" t="n">
        <v>0.212020963583212</v>
      </c>
      <c r="M11" s="19"/>
      <c r="N11" s="19" t="n">
        <v>0.214794778439406</v>
      </c>
      <c r="O11" s="19" t="n">
        <v>0.262429934274852</v>
      </c>
      <c r="P11" s="19" t="n">
        <v>0.250418967592815</v>
      </c>
      <c r="Q11" s="19" t="n">
        <v>0.228040565599238</v>
      </c>
      <c r="R11" s="19" t="n">
        <v>0.252233519176797</v>
      </c>
      <c r="S11" s="19" t="n">
        <v>0.226229146641627</v>
      </c>
      <c r="T11" s="19" t="n">
        <v>0.212547592732209</v>
      </c>
      <c r="U11" s="19" t="n">
        <v>0.218480462464041</v>
      </c>
      <c r="V11" s="19" t="n">
        <v>0.209191169794761</v>
      </c>
      <c r="W11" s="19" t="n">
        <v>0.225820430342837</v>
      </c>
      <c r="X11" s="19" t="n">
        <v>0.190860180538929</v>
      </c>
      <c r="Y11" s="19" t="n">
        <v>0.216629178146038</v>
      </c>
      <c r="Z11" s="19"/>
      <c r="AA11" s="19" t="n">
        <v>0.234625404822474</v>
      </c>
      <c r="AB11" s="19" t="n">
        <v>0.21013005839496</v>
      </c>
      <c r="AC11" s="19" t="n">
        <v>0.29461374294362</v>
      </c>
      <c r="AD11" s="19" t="n">
        <v>0.183931655688765</v>
      </c>
      <c r="AE11" s="19"/>
      <c r="AF11" s="19" t="n">
        <v>0.399675362513437</v>
      </c>
      <c r="AG11" s="19" t="n">
        <v>0.173178824743509</v>
      </c>
      <c r="AH11" s="19" t="n">
        <v>0.274266416051875</v>
      </c>
      <c r="AI11" s="19" t="n">
        <v>0.202826306052074</v>
      </c>
      <c r="AJ11" s="19" t="n">
        <v>0.227530108107051</v>
      </c>
      <c r="AK11" s="19" t="n">
        <v>0.189231174844878</v>
      </c>
      <c r="AL11" s="19" t="n">
        <v>0.268890155306622</v>
      </c>
      <c r="AM11" s="19" t="n">
        <v>0</v>
      </c>
      <c r="AN11" s="19" t="n">
        <v>0.273001348249803</v>
      </c>
      <c r="AO11" s="19" t="n">
        <v>0.202038102257764</v>
      </c>
      <c r="AP11" s="19" t="n">
        <v>0.300475992147365</v>
      </c>
      <c r="AQ11" s="19" t="n">
        <v>0.293926203049424</v>
      </c>
      <c r="AR11" s="19" t="n">
        <v>0.374395339326817</v>
      </c>
      <c r="AS11" s="19" t="n">
        <v>0.132757993841202</v>
      </c>
      <c r="AT11" s="19" t="n">
        <v>0</v>
      </c>
      <c r="AU11" s="19" t="n">
        <v>0.504380017574563</v>
      </c>
      <c r="AV11" s="19" t="n">
        <v>0</v>
      </c>
      <c r="AW11" s="19" t="n">
        <v>0</v>
      </c>
      <c r="AX11" s="19" t="n">
        <v>0.305432811628896</v>
      </c>
    </row>
    <row r="12">
      <c r="B12" s="20" t="s">
        <v>350</v>
      </c>
      <c r="C12" s="19" t="n">
        <v>0.18249929644292</v>
      </c>
      <c r="D12" s="19" t="n">
        <v>0.144208651771742</v>
      </c>
      <c r="E12" s="19" t="n">
        <v>0.164452873638594</v>
      </c>
      <c r="F12" s="19" t="n">
        <v>0.17077914851211</v>
      </c>
      <c r="G12" s="19" t="n">
        <v>0.175131256604408</v>
      </c>
      <c r="H12" s="19" t="n">
        <v>0.210463876974219</v>
      </c>
      <c r="I12" s="19" t="n">
        <v>0.223557083957472</v>
      </c>
      <c r="J12" s="19"/>
      <c r="K12" s="19" t="n">
        <v>0.172383727201977</v>
      </c>
      <c r="L12" s="19" t="n">
        <v>0.190462787078117</v>
      </c>
      <c r="M12" s="19"/>
      <c r="N12" s="19" t="n">
        <v>0.127540635746597</v>
      </c>
      <c r="O12" s="19" t="n">
        <v>0.222228139455581</v>
      </c>
      <c r="P12" s="19" t="n">
        <v>0.131368117590932</v>
      </c>
      <c r="Q12" s="19" t="n">
        <v>0.22256311253897</v>
      </c>
      <c r="R12" s="19" t="n">
        <v>0.177008182589266</v>
      </c>
      <c r="S12" s="19" t="n">
        <v>0.213588206206736</v>
      </c>
      <c r="T12" s="19" t="n">
        <v>0.140638865353459</v>
      </c>
      <c r="U12" s="19" t="n">
        <v>0.180519704810935</v>
      </c>
      <c r="V12" s="19" t="n">
        <v>0.223296381250724</v>
      </c>
      <c r="W12" s="19" t="n">
        <v>0.172203427101811</v>
      </c>
      <c r="X12" s="19" t="n">
        <v>0.209171711129552</v>
      </c>
      <c r="Y12" s="19" t="n">
        <v>0.138177262066723</v>
      </c>
      <c r="Z12" s="19"/>
      <c r="AA12" s="19" t="n">
        <v>0.152263922577212</v>
      </c>
      <c r="AB12" s="19" t="n">
        <v>0.210718494119121</v>
      </c>
      <c r="AC12" s="19" t="n">
        <v>0.168391406981847</v>
      </c>
      <c r="AD12" s="19" t="n">
        <v>0.194783962018305</v>
      </c>
      <c r="AE12" s="19"/>
      <c r="AF12" s="19" t="n">
        <v>0.130058093903926</v>
      </c>
      <c r="AG12" s="19" t="n">
        <v>0.230443210417067</v>
      </c>
      <c r="AH12" s="19" t="n">
        <v>0.194760672621487</v>
      </c>
      <c r="AI12" s="19" t="n">
        <v>0.108323954513089</v>
      </c>
      <c r="AJ12" s="19" t="n">
        <v>0.213483766778362</v>
      </c>
      <c r="AK12" s="19" t="n">
        <v>0.207503365082735</v>
      </c>
      <c r="AL12" s="19" t="n">
        <v>0.154988535431452</v>
      </c>
      <c r="AM12" s="19" t="n">
        <v>0</v>
      </c>
      <c r="AN12" s="19" t="n">
        <v>0.0853787697087852</v>
      </c>
      <c r="AO12" s="19" t="n">
        <v>0.208040983465472</v>
      </c>
      <c r="AP12" s="19" t="n">
        <v>0.101520487411966</v>
      </c>
      <c r="AQ12" s="19" t="n">
        <v>0.10387591809207</v>
      </c>
      <c r="AR12" s="19" t="n">
        <v>0.115745163207555</v>
      </c>
      <c r="AS12" s="19" t="n">
        <v>0.268921217919764</v>
      </c>
      <c r="AT12" s="19" t="n">
        <v>0</v>
      </c>
      <c r="AU12" s="19" t="n">
        <v>0</v>
      </c>
      <c r="AV12" s="19" t="n">
        <v>0</v>
      </c>
      <c r="AW12" s="19" t="n">
        <v>0</v>
      </c>
      <c r="AX12" s="19" t="n">
        <v>0</v>
      </c>
    </row>
    <row r="13">
      <c r="B13" s="20" t="s">
        <v>351</v>
      </c>
      <c r="C13" s="19" t="n">
        <v>0.240466196888698</v>
      </c>
      <c r="D13" s="19" t="n">
        <v>0.104595312242789</v>
      </c>
      <c r="E13" s="19" t="n">
        <v>0.082028566018485</v>
      </c>
      <c r="F13" s="19" t="n">
        <v>0.143889010710252</v>
      </c>
      <c r="G13" s="19" t="n">
        <v>0.238304450496964</v>
      </c>
      <c r="H13" s="19" t="n">
        <v>0.357672597830719</v>
      </c>
      <c r="I13" s="19" t="n">
        <v>0.485709208423954</v>
      </c>
      <c r="J13" s="19"/>
      <c r="K13" s="19" t="n">
        <v>0.197738518801192</v>
      </c>
      <c r="L13" s="19" t="n">
        <v>0.278043484337215</v>
      </c>
      <c r="M13" s="19"/>
      <c r="N13" s="19" t="n">
        <v>0.149895207275813</v>
      </c>
      <c r="O13" s="19" t="n">
        <v>0.252195151449835</v>
      </c>
      <c r="P13" s="19" t="n">
        <v>0.226951020664795</v>
      </c>
      <c r="Q13" s="19" t="n">
        <v>0.24964653097347</v>
      </c>
      <c r="R13" s="19" t="n">
        <v>0.253473831498039</v>
      </c>
      <c r="S13" s="19" t="n">
        <v>0.257594901423008</v>
      </c>
      <c r="T13" s="19" t="n">
        <v>0.306935014840633</v>
      </c>
      <c r="U13" s="19" t="n">
        <v>0.224557570153158</v>
      </c>
      <c r="V13" s="19" t="n">
        <v>0.241500473599127</v>
      </c>
      <c r="W13" s="19" t="n">
        <v>0.29264639912188</v>
      </c>
      <c r="X13" s="19" t="n">
        <v>0.245496333516781</v>
      </c>
      <c r="Y13" s="19" t="n">
        <v>0.195257167745123</v>
      </c>
      <c r="Z13" s="19"/>
      <c r="AA13" s="19" t="n">
        <v>0.167961745005738</v>
      </c>
      <c r="AB13" s="19" t="n">
        <v>0.263944683459043</v>
      </c>
      <c r="AC13" s="19" t="n">
        <v>0.197556871365063</v>
      </c>
      <c r="AD13" s="19" t="n">
        <v>0.319440681625673</v>
      </c>
      <c r="AE13" s="19"/>
      <c r="AF13" s="19" t="n">
        <v>0.0529362946879408</v>
      </c>
      <c r="AG13" s="19" t="n">
        <v>0.412399611935519</v>
      </c>
      <c r="AH13" s="19" t="n">
        <v>0.150137334448321</v>
      </c>
      <c r="AI13" s="19" t="n">
        <v>0.0109720751170536</v>
      </c>
      <c r="AJ13" s="19" t="n">
        <v>0.139389464884887</v>
      </c>
      <c r="AK13" s="19" t="n">
        <v>0.0180919988369225</v>
      </c>
      <c r="AL13" s="19" t="n">
        <v>0.0920558931587568</v>
      </c>
      <c r="AM13" s="19" t="n">
        <v>0</v>
      </c>
      <c r="AN13" s="19" t="n">
        <v>0.131575867580447</v>
      </c>
      <c r="AO13" s="19" t="n">
        <v>0.168026213595618</v>
      </c>
      <c r="AP13" s="19" t="n">
        <v>0.0900425467348805</v>
      </c>
      <c r="AQ13" s="19" t="n">
        <v>0.221185674014751</v>
      </c>
      <c r="AR13" s="19" t="n">
        <v>0.151634893992335</v>
      </c>
      <c r="AS13" s="19" t="n">
        <v>0.115992998440063</v>
      </c>
      <c r="AT13" s="19" t="n">
        <v>0</v>
      </c>
      <c r="AU13" s="19" t="n">
        <v>0</v>
      </c>
      <c r="AV13" s="19" t="n">
        <v>0</v>
      </c>
      <c r="AW13" s="19" t="n">
        <v>1</v>
      </c>
      <c r="AX13" s="19" t="n">
        <v>0</v>
      </c>
    </row>
    <row r="14">
      <c r="B14" s="20" t="s">
        <v>242</v>
      </c>
      <c r="C14" s="21" t="n">
        <v>0.0726087586516029</v>
      </c>
      <c r="D14" s="21" t="n">
        <v>0.143399712085944</v>
      </c>
      <c r="E14" s="21" t="n">
        <v>0.0557044865295846</v>
      </c>
      <c r="F14" s="21" t="n">
        <v>0.0934993819438602</v>
      </c>
      <c r="G14" s="21" t="n">
        <v>0.0598687400268103</v>
      </c>
      <c r="H14" s="21" t="n">
        <v>0.0676032928958658</v>
      </c>
      <c r="I14" s="21" t="n">
        <v>0.0322398073139193</v>
      </c>
      <c r="J14" s="21"/>
      <c r="K14" s="21" t="n">
        <v>0.045491483685092</v>
      </c>
      <c r="L14" s="21" t="n">
        <v>0.0963719798957915</v>
      </c>
      <c r="M14" s="21"/>
      <c r="N14" s="21" t="n">
        <v>0.0743510505480471</v>
      </c>
      <c r="O14" s="21" t="n">
        <v>0.0756169167111428</v>
      </c>
      <c r="P14" s="21" t="n">
        <v>0.0856053262079395</v>
      </c>
      <c r="Q14" s="21" t="n">
        <v>0.0691645986108356</v>
      </c>
      <c r="R14" s="21" t="n">
        <v>0.0302187088671634</v>
      </c>
      <c r="S14" s="21" t="n">
        <v>0.0903287965712876</v>
      </c>
      <c r="T14" s="21" t="n">
        <v>0.118429257950595</v>
      </c>
      <c r="U14" s="21" t="n">
        <v>0.0742741877811834</v>
      </c>
      <c r="V14" s="21" t="n">
        <v>0.04261539836583</v>
      </c>
      <c r="W14" s="21" t="n">
        <v>0.0759012480084331</v>
      </c>
      <c r="X14" s="21" t="n">
        <v>0.0586814832233727</v>
      </c>
      <c r="Y14" s="21" t="n">
        <v>0.0679387313804763</v>
      </c>
      <c r="Z14" s="21"/>
      <c r="AA14" s="21" t="n">
        <v>0.049493719351241</v>
      </c>
      <c r="AB14" s="21" t="n">
        <v>0.0771096486410442</v>
      </c>
      <c r="AC14" s="21" t="n">
        <v>0.0636088454277482</v>
      </c>
      <c r="AD14" s="21" t="n">
        <v>0.0942408155691122</v>
      </c>
      <c r="AE14" s="21"/>
      <c r="AF14" s="21" t="n">
        <v>0.053786789692354</v>
      </c>
      <c r="AG14" s="21" t="n">
        <v>0.050565587857514</v>
      </c>
      <c r="AH14" s="21" t="n">
        <v>0.0834657774914679</v>
      </c>
      <c r="AI14" s="21" t="n">
        <v>0.0103069544657389</v>
      </c>
      <c r="AJ14" s="21" t="n">
        <v>0.160049707181242</v>
      </c>
      <c r="AK14" s="21" t="n">
        <v>0.0178106342136834</v>
      </c>
      <c r="AL14" s="21" t="n">
        <v>0.0829286214073769</v>
      </c>
      <c r="AM14" s="21" t="n">
        <v>0</v>
      </c>
      <c r="AN14" s="21" t="n">
        <v>0.0530803795338665</v>
      </c>
      <c r="AO14" s="21" t="n">
        <v>0.13689782509535</v>
      </c>
      <c r="AP14" s="21" t="n">
        <v>0.120132266303908</v>
      </c>
      <c r="AQ14" s="21" t="n">
        <v>0.143691009583389</v>
      </c>
      <c r="AR14" s="21" t="n">
        <v>0.112110676682771</v>
      </c>
      <c r="AS14" s="21" t="n">
        <v>0.107047569199827</v>
      </c>
      <c r="AT14" s="21" t="n">
        <v>1</v>
      </c>
      <c r="AU14" s="21" t="n">
        <v>0</v>
      </c>
      <c r="AV14" s="21" t="n">
        <v>0</v>
      </c>
      <c r="AW14" s="21" t="n">
        <v>0</v>
      </c>
      <c r="AX14" s="21" t="n">
        <v>0</v>
      </c>
    </row>
    <row r="15">
      <c r="B15" s="18" t="s">
        <v>353</v>
      </c>
    </row>
    <row r="16">
      <c r="B16" t="s">
        <v>80</v>
      </c>
    </row>
    <row r="17">
      <c r="B17" t="s">
        <v>81</v>
      </c>
    </row>
    <row r="19">
      <c r="B19" s="9" t="str">
        <f>=HYPERLINK("#'Contents'!A1", "Return to Contents")</f>
      </c>
    </row>
  </sheetData>
  <mergeCells count="6">
    <mergeCell ref="D5:I5"/>
    <mergeCell ref="K5:L5"/>
    <mergeCell ref="N5:Y5"/>
    <mergeCell ref="AA5:AD5"/>
    <mergeCell ref="AF5:AX5"/>
    <mergeCell ref="D2:AU2"/>
  </mergeCells>
  <pageMargins left="0.7" right="0.7" top="0.75" bottom="0.75" header="0.3" footer="0.3"/>
  <pageSetup paperSize="9" orientation="portrait" horizontalDpi="300" verticalDpi="300" r:id="rId2"/>
  <drawing r:id="rId1"/>
</worksheet>
</file>

<file path=xl/worksheets/sheet8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10.71" hidden="0" customWidth="1"/>
    <col min="8" max="8" width="10.71" hidden="0" customWidth="1"/>
    <col min="9" max="9" width="10.71" hidden="0" customWidth="1"/>
    <col min="10" max="10" width="2.2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10.71" hidden="0" customWidth="1"/>
    <col min="19" max="19" width="10.71" hidden="0" customWidth="1"/>
    <col min="20" max="20" width="10.71" hidden="0" customWidth="1"/>
    <col min="21" max="21" width="10.71" hidden="0" customWidth="1"/>
    <col min="22" max="22" width="10.71" hidden="0" customWidth="1"/>
    <col min="23" max="23" width="10.71" hidden="0" customWidth="1"/>
    <col min="24" max="24" width="10.71" hidden="0" customWidth="1"/>
    <col min="25" max="25" width="10.71" hidden="0" customWidth="1"/>
    <col min="26" max="26" width="2.2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10.71" hidden="0" customWidth="1"/>
    <col min="34" max="34" width="10.71" hidden="0" customWidth="1"/>
    <col min="35" max="35" width="10.7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10.71" hidden="0" customWidth="1"/>
    <col min="44" max="44" width="10.71" hidden="0" customWidth="1"/>
    <col min="45" max="45" width="10.71" hidden="0" customWidth="1"/>
    <col min="46" max="46" width="10.71" hidden="0" customWidth="1"/>
    <col min="47" max="47" width="10.71" hidden="0" customWidth="1"/>
    <col min="48" max="48" width="10.71" hidden="0" customWidth="1"/>
    <col min="49" max="49" width="10.71" hidden="0" customWidth="1"/>
    <col min="50" max="50" width="10.71" hidden="0" customWidth="1"/>
    <col min="51" max="51" width="2.21" hidden="0" customWidth="1"/>
  </cols>
  <sheetData>
    <row r="2" ht="40" customHeight="1">
      <c r="D2" s="16" t="s">
        <v>361</v>
      </c>
    </row>
    <row r="5" ht="30" customHeight="1">
      <c r="B5" s="17"/>
      <c r="C5" s="17"/>
      <c r="D5" s="17" t="s">
        <v>62</v>
      </c>
      <c r="E5" s="17"/>
      <c r="F5" s="17"/>
      <c r="G5" s="17"/>
      <c r="H5" s="17"/>
      <c r="I5" s="17"/>
      <c r="J5" s="17"/>
      <c r="K5" s="17" t="s">
        <v>63</v>
      </c>
      <c r="L5" s="17"/>
      <c r="M5" s="17"/>
      <c r="N5" s="17" t="s">
        <v>64</v>
      </c>
      <c r="O5" s="17"/>
      <c r="P5" s="17"/>
      <c r="Q5" s="17"/>
      <c r="R5" s="17"/>
      <c r="S5" s="17"/>
      <c r="T5" s="17"/>
      <c r="U5" s="17"/>
      <c r="V5" s="17"/>
      <c r="W5" s="17"/>
      <c r="X5" s="17"/>
      <c r="Y5" s="17"/>
      <c r="Z5" s="17"/>
      <c r="AA5" s="17" t="s">
        <v>65</v>
      </c>
      <c r="AB5" s="17"/>
      <c r="AC5" s="17"/>
      <c r="AD5" s="17"/>
      <c r="AE5" s="17"/>
      <c r="AF5" s="17" t="s">
        <v>66</v>
      </c>
      <c r="AG5" s="17"/>
      <c r="AH5" s="17"/>
      <c r="AI5" s="17"/>
      <c r="AJ5" s="17"/>
      <c r="AK5" s="17"/>
      <c r="AL5" s="17"/>
      <c r="AM5" s="17"/>
      <c r="AN5" s="17"/>
      <c r="AO5" s="17"/>
      <c r="AP5" s="17"/>
      <c r="AQ5" s="17"/>
      <c r="AR5" s="17"/>
      <c r="AS5" s="17"/>
      <c r="AT5" s="17"/>
      <c r="AU5" s="17"/>
      <c r="AV5" s="17"/>
      <c r="AW5" s="17"/>
      <c r="AX5" s="17"/>
    </row>
    <row r="6">
      <c r="B6" t="s">
        <v>15</v>
      </c>
      <c r="C6" s="10" t="s">
        <v>16</v>
      </c>
      <c r="D6" s="13" t="s">
        <v>17</v>
      </c>
      <c r="E6" s="13" t="s">
        <v>18</v>
      </c>
      <c r="F6" s="13" t="s">
        <v>19</v>
      </c>
      <c r="G6" s="13" t="s">
        <v>20</v>
      </c>
      <c r="H6" s="13" t="s">
        <v>21</v>
      </c>
      <c r="I6" s="13" t="s">
        <v>22</v>
      </c>
      <c r="K6" s="13" t="s">
        <v>25</v>
      </c>
      <c r="L6" s="13" t="s">
        <v>26</v>
      </c>
      <c r="N6" s="13" t="s">
        <v>27</v>
      </c>
      <c r="O6" s="13" t="s">
        <v>28</v>
      </c>
      <c r="P6" s="13" t="s">
        <v>29</v>
      </c>
      <c r="Q6" s="13" t="s">
        <v>30</v>
      </c>
      <c r="R6" s="13" t="s">
        <v>31</v>
      </c>
      <c r="S6" s="13" t="s">
        <v>32</v>
      </c>
      <c r="T6" s="13" t="s">
        <v>33</v>
      </c>
      <c r="U6" s="13" t="s">
        <v>34</v>
      </c>
      <c r="V6" s="13" t="s">
        <v>35</v>
      </c>
      <c r="W6" s="13" t="s">
        <v>36</v>
      </c>
      <c r="X6" s="13" t="s">
        <v>37</v>
      </c>
      <c r="Y6" s="13" t="s">
        <v>38</v>
      </c>
      <c r="AA6" s="13" t="s">
        <v>39</v>
      </c>
      <c r="AB6" s="13" t="s">
        <v>40</v>
      </c>
      <c r="AC6" s="13" t="s">
        <v>41</v>
      </c>
      <c r="AD6" s="13" t="s">
        <v>42</v>
      </c>
      <c r="AF6" s="13" t="s">
        <v>43</v>
      </c>
      <c r="AG6" s="13" t="s">
        <v>44</v>
      </c>
      <c r="AH6" s="13" t="s">
        <v>45</v>
      </c>
      <c r="AI6" s="13" t="s">
        <v>46</v>
      </c>
      <c r="AJ6" s="13" t="s">
        <v>47</v>
      </c>
      <c r="AK6" s="13" t="s">
        <v>48</v>
      </c>
      <c r="AL6" s="13" t="s">
        <v>49</v>
      </c>
      <c r="AM6" s="13" t="s">
        <v>50</v>
      </c>
      <c r="AN6" s="13" t="s">
        <v>51</v>
      </c>
      <c r="AO6" s="13" t="s">
        <v>52</v>
      </c>
      <c r="AP6" s="13" t="s">
        <v>53</v>
      </c>
      <c r="AQ6" s="13" t="s">
        <v>54</v>
      </c>
      <c r="AR6" s="13" t="s">
        <v>55</v>
      </c>
      <c r="AS6" s="13" t="s">
        <v>56</v>
      </c>
      <c r="AT6" s="13" t="s">
        <v>57</v>
      </c>
      <c r="AU6" s="13" t="s">
        <v>58</v>
      </c>
      <c r="AV6" s="13" t="s">
        <v>59</v>
      </c>
      <c r="AW6" s="13" t="s">
        <v>60</v>
      </c>
      <c r="AX6" s="13" t="s">
        <v>61</v>
      </c>
    </row>
    <row r="7" ht="30" customHeight="1">
      <c r="B7" s="11" t="s">
        <v>23</v>
      </c>
      <c r="C7" s="11" t="n">
        <v>1870</v>
      </c>
      <c r="D7" s="11" t="n">
        <v>254</v>
      </c>
      <c r="E7" s="11" t="n">
        <v>296</v>
      </c>
      <c r="F7" s="11" t="n">
        <v>314</v>
      </c>
      <c r="G7" s="11" t="n">
        <v>328</v>
      </c>
      <c r="H7" s="11" t="n">
        <v>282</v>
      </c>
      <c r="I7" s="11" t="n">
        <v>396</v>
      </c>
      <c r="J7" s="11"/>
      <c r="K7" s="11" t="n">
        <v>896</v>
      </c>
      <c r="L7" s="11" t="n">
        <v>973</v>
      </c>
      <c r="M7" s="11"/>
      <c r="N7" s="11" t="n">
        <v>251</v>
      </c>
      <c r="O7" s="11" t="n">
        <v>256</v>
      </c>
      <c r="P7" s="11" t="n">
        <v>154</v>
      </c>
      <c r="Q7" s="11" t="n">
        <v>178</v>
      </c>
      <c r="R7" s="11" t="n">
        <v>144</v>
      </c>
      <c r="S7" s="11" t="n">
        <v>169</v>
      </c>
      <c r="T7" s="11" t="n">
        <v>154</v>
      </c>
      <c r="U7" s="11" t="n">
        <v>80</v>
      </c>
      <c r="V7" s="11" t="n">
        <v>194</v>
      </c>
      <c r="W7" s="11" t="n">
        <v>159</v>
      </c>
      <c r="X7" s="11" t="n">
        <v>88</v>
      </c>
      <c r="Y7" s="11" t="n">
        <v>43</v>
      </c>
      <c r="Z7" s="11"/>
      <c r="AA7" s="11" t="n">
        <v>486</v>
      </c>
      <c r="AB7" s="11" t="n">
        <v>509</v>
      </c>
      <c r="AC7" s="11" t="n">
        <v>370</v>
      </c>
      <c r="AD7" s="11" t="n">
        <v>493</v>
      </c>
      <c r="AE7" s="11"/>
      <c r="AF7" s="11" t="n">
        <v>123</v>
      </c>
      <c r="AG7" s="11" t="n">
        <v>819</v>
      </c>
      <c r="AH7" s="11" t="n">
        <v>125</v>
      </c>
      <c r="AI7" s="11" t="n">
        <v>90</v>
      </c>
      <c r="AJ7" s="11" t="n">
        <v>58</v>
      </c>
      <c r="AK7" s="11" t="n">
        <v>57</v>
      </c>
      <c r="AL7" s="11" t="n">
        <v>123</v>
      </c>
      <c r="AM7" s="11" t="n">
        <v>2</v>
      </c>
      <c r="AN7" s="11" t="n">
        <v>123</v>
      </c>
      <c r="AO7" s="11" t="n">
        <v>149</v>
      </c>
      <c r="AP7" s="11" t="n">
        <v>29</v>
      </c>
      <c r="AQ7" s="11" t="n">
        <v>143</v>
      </c>
      <c r="AR7" s="11" t="n">
        <v>10</v>
      </c>
      <c r="AS7" s="11" t="n">
        <v>7</v>
      </c>
      <c r="AT7" s="11" t="n">
        <v>2</v>
      </c>
      <c r="AU7" s="11" t="n">
        <v>2</v>
      </c>
      <c r="AV7" s="11" t="n">
        <v>5</v>
      </c>
      <c r="AW7" s="11" t="n">
        <v>2</v>
      </c>
      <c r="AX7" s="11" t="n">
        <v>1</v>
      </c>
    </row>
    <row r="8" ht="30" customHeight="1">
      <c r="B8" s="12" t="s">
        <v>24</v>
      </c>
      <c r="C8" s="12" t="n">
        <v>1870</v>
      </c>
      <c r="D8" s="12" t="n">
        <v>255</v>
      </c>
      <c r="E8" s="12" t="n">
        <v>299</v>
      </c>
      <c r="F8" s="12" t="n">
        <v>316</v>
      </c>
      <c r="G8" s="12" t="n">
        <v>332</v>
      </c>
      <c r="H8" s="12" t="n">
        <v>276</v>
      </c>
      <c r="I8" s="12" t="n">
        <v>392</v>
      </c>
      <c r="J8" s="12"/>
      <c r="K8" s="12" t="n">
        <v>892</v>
      </c>
      <c r="L8" s="12" t="n">
        <v>977</v>
      </c>
      <c r="M8" s="12"/>
      <c r="N8" s="12" t="n">
        <v>255</v>
      </c>
      <c r="O8" s="12" t="n">
        <v>246</v>
      </c>
      <c r="P8" s="12" t="n">
        <v>150</v>
      </c>
      <c r="Q8" s="12" t="n">
        <v>175</v>
      </c>
      <c r="R8" s="12" t="n">
        <v>130</v>
      </c>
      <c r="S8" s="12" t="n">
        <v>167</v>
      </c>
      <c r="T8" s="12" t="n">
        <v>152</v>
      </c>
      <c r="U8" s="12" t="n">
        <v>75</v>
      </c>
      <c r="V8" s="12" t="n">
        <v>208</v>
      </c>
      <c r="W8" s="12" t="n">
        <v>169</v>
      </c>
      <c r="X8" s="12" t="n">
        <v>93</v>
      </c>
      <c r="Y8" s="12" t="n">
        <v>51</v>
      </c>
      <c r="Z8" s="12"/>
      <c r="AA8" s="12" t="n">
        <v>471</v>
      </c>
      <c r="AB8" s="12" t="n">
        <v>493</v>
      </c>
      <c r="AC8" s="12" t="n">
        <v>409</v>
      </c>
      <c r="AD8" s="12" t="n">
        <v>485</v>
      </c>
      <c r="AE8" s="12"/>
      <c r="AF8" s="12" t="n">
        <v>125</v>
      </c>
      <c r="AG8" s="12" t="n">
        <v>814</v>
      </c>
      <c r="AH8" s="12" t="n">
        <v>126</v>
      </c>
      <c r="AI8" s="12" t="n">
        <v>90</v>
      </c>
      <c r="AJ8" s="12" t="n">
        <v>59</v>
      </c>
      <c r="AK8" s="12" t="n">
        <v>56</v>
      </c>
      <c r="AL8" s="12" t="n">
        <v>123</v>
      </c>
      <c r="AM8" s="12" t="n">
        <v>2</v>
      </c>
      <c r="AN8" s="12" t="n">
        <v>124</v>
      </c>
      <c r="AO8" s="12" t="n">
        <v>150</v>
      </c>
      <c r="AP8" s="12" t="n">
        <v>28</v>
      </c>
      <c r="AQ8" s="12" t="n">
        <v>144</v>
      </c>
      <c r="AR8" s="12" t="n">
        <v>10</v>
      </c>
      <c r="AS8" s="12" t="n">
        <v>7</v>
      </c>
      <c r="AT8" s="12" t="n">
        <v>2</v>
      </c>
      <c r="AU8" s="12" t="n">
        <v>2</v>
      </c>
      <c r="AV8" s="12" t="n">
        <v>5</v>
      </c>
      <c r="AW8" s="12" t="n">
        <v>2</v>
      </c>
      <c r="AX8" s="12" t="n">
        <v>1</v>
      </c>
    </row>
    <row r="9">
      <c r="B9" s="20" t="s">
        <v>347</v>
      </c>
      <c r="C9" s="19" t="n">
        <v>0.0901746289265889</v>
      </c>
      <c r="D9" s="19" t="n">
        <v>0.104430028866476</v>
      </c>
      <c r="E9" s="19" t="n">
        <v>0.145471410736145</v>
      </c>
      <c r="F9" s="19" t="n">
        <v>0.140750835926467</v>
      </c>
      <c r="G9" s="19" t="n">
        <v>0.0580863810029399</v>
      </c>
      <c r="H9" s="19" t="n">
        <v>0.060318616975698</v>
      </c>
      <c r="I9" s="19" t="n">
        <v>0.0462205447012874</v>
      </c>
      <c r="J9" s="19"/>
      <c r="K9" s="19" t="n">
        <v>0.111384611104302</v>
      </c>
      <c r="L9" s="19" t="n">
        <v>0.0709010716380826</v>
      </c>
      <c r="M9" s="19"/>
      <c r="N9" s="19" t="n">
        <v>0.165297390558746</v>
      </c>
      <c r="O9" s="19" t="n">
        <v>0.0577113918401243</v>
      </c>
      <c r="P9" s="19" t="n">
        <v>0.110962026395723</v>
      </c>
      <c r="Q9" s="19" t="n">
        <v>0.0649298281945756</v>
      </c>
      <c r="R9" s="19" t="n">
        <v>0.0724246811920491</v>
      </c>
      <c r="S9" s="19" t="n">
        <v>0.0857849290186455</v>
      </c>
      <c r="T9" s="19" t="n">
        <v>0.0763560141991487</v>
      </c>
      <c r="U9" s="19" t="n">
        <v>0.086354679492254</v>
      </c>
      <c r="V9" s="19" t="n">
        <v>0.0910238158416972</v>
      </c>
      <c r="W9" s="19" t="n">
        <v>0.068482277004449</v>
      </c>
      <c r="X9" s="19" t="n">
        <v>0.0787228619444402</v>
      </c>
      <c r="Y9" s="19" t="n">
        <v>0.0929408577850096</v>
      </c>
      <c r="Z9" s="19"/>
      <c r="AA9" s="19" t="n">
        <v>0.154167148129623</v>
      </c>
      <c r="AB9" s="19" t="n">
        <v>0.0751986664236119</v>
      </c>
      <c r="AC9" s="19" t="n">
        <v>0.0825942286496149</v>
      </c>
      <c r="AD9" s="19" t="n">
        <v>0.051864375840679</v>
      </c>
      <c r="AE9" s="19"/>
      <c r="AF9" s="19" t="n">
        <v>0.127257679698466</v>
      </c>
      <c r="AG9" s="19" t="n">
        <v>0.0372316738098905</v>
      </c>
      <c r="AH9" s="19" t="n">
        <v>0.0997697645308516</v>
      </c>
      <c r="AI9" s="19" t="n">
        <v>0.263063905120861</v>
      </c>
      <c r="AJ9" s="19" t="n">
        <v>0.108342444572289</v>
      </c>
      <c r="AK9" s="19" t="n">
        <v>0.235546006228197</v>
      </c>
      <c r="AL9" s="19" t="n">
        <v>0.13125089453486</v>
      </c>
      <c r="AM9" s="19" t="n">
        <v>0</v>
      </c>
      <c r="AN9" s="19" t="n">
        <v>0.167191211677913</v>
      </c>
      <c r="AO9" s="19" t="n">
        <v>0.0695050606909972</v>
      </c>
      <c r="AP9" s="19" t="n">
        <v>0.182119187189939</v>
      </c>
      <c r="AQ9" s="19" t="n">
        <v>0.0631474652311557</v>
      </c>
      <c r="AR9" s="19" t="n">
        <v>0.093885666242706</v>
      </c>
      <c r="AS9" s="19" t="n">
        <v>0.113265967703119</v>
      </c>
      <c r="AT9" s="19" t="n">
        <v>0</v>
      </c>
      <c r="AU9" s="19" t="n">
        <v>0.495619982425437</v>
      </c>
      <c r="AV9" s="19" t="n">
        <v>0</v>
      </c>
      <c r="AW9" s="19" t="n">
        <v>1</v>
      </c>
      <c r="AX9" s="19" t="n">
        <v>0</v>
      </c>
    </row>
    <row r="10">
      <c r="B10" s="20" t="s">
        <v>348</v>
      </c>
      <c r="C10" s="19" t="n">
        <v>0.171062291385355</v>
      </c>
      <c r="D10" s="19" t="n">
        <v>0.169112638300498</v>
      </c>
      <c r="E10" s="19" t="n">
        <v>0.274729574889865</v>
      </c>
      <c r="F10" s="19" t="n">
        <v>0.194939881358448</v>
      </c>
      <c r="G10" s="19" t="n">
        <v>0.224476798247593</v>
      </c>
      <c r="H10" s="19" t="n">
        <v>0.0839516534589203</v>
      </c>
      <c r="I10" s="19" t="n">
        <v>0.0904480261131142</v>
      </c>
      <c r="J10" s="19"/>
      <c r="K10" s="19" t="n">
        <v>0.200458451699069</v>
      </c>
      <c r="L10" s="19" t="n">
        <v>0.144397116765061</v>
      </c>
      <c r="M10" s="19"/>
      <c r="N10" s="19" t="n">
        <v>0.196262230132032</v>
      </c>
      <c r="O10" s="19" t="n">
        <v>0.174522345559985</v>
      </c>
      <c r="P10" s="19" t="n">
        <v>0.144652534309114</v>
      </c>
      <c r="Q10" s="19" t="n">
        <v>0.177004467250734</v>
      </c>
      <c r="R10" s="19" t="n">
        <v>0.204651373835489</v>
      </c>
      <c r="S10" s="19" t="n">
        <v>0.130560885838187</v>
      </c>
      <c r="T10" s="19" t="n">
        <v>0.143894960749684</v>
      </c>
      <c r="U10" s="19" t="n">
        <v>0.17003252486839</v>
      </c>
      <c r="V10" s="19" t="n">
        <v>0.188336823497313</v>
      </c>
      <c r="W10" s="19" t="n">
        <v>0.168863466945331</v>
      </c>
      <c r="X10" s="19" t="n">
        <v>0.137068109260696</v>
      </c>
      <c r="Y10" s="19" t="n">
        <v>0.213717155379381</v>
      </c>
      <c r="Z10" s="19"/>
      <c r="AA10" s="19" t="n">
        <v>0.230610233704714</v>
      </c>
      <c r="AB10" s="19" t="n">
        <v>0.147035238639818</v>
      </c>
      <c r="AC10" s="19" t="n">
        <v>0.178691768892057</v>
      </c>
      <c r="AD10" s="19" t="n">
        <v>0.1293796107993</v>
      </c>
      <c r="AE10" s="19"/>
      <c r="AF10" s="19" t="n">
        <v>0.283357969951155</v>
      </c>
      <c r="AG10" s="19" t="n">
        <v>0.103911793312665</v>
      </c>
      <c r="AH10" s="19" t="n">
        <v>0.170823237482223</v>
      </c>
      <c r="AI10" s="19" t="n">
        <v>0.265001938563727</v>
      </c>
      <c r="AJ10" s="19" t="n">
        <v>0.0822102820662747</v>
      </c>
      <c r="AK10" s="19" t="n">
        <v>0.24031169834095</v>
      </c>
      <c r="AL10" s="19" t="n">
        <v>0.298053902777896</v>
      </c>
      <c r="AM10" s="19" t="n">
        <v>0.534445761093102</v>
      </c>
      <c r="AN10" s="19" t="n">
        <v>0.298966774902582</v>
      </c>
      <c r="AO10" s="19" t="n">
        <v>0.155729772266214</v>
      </c>
      <c r="AP10" s="19" t="n">
        <v>0.0967644449087312</v>
      </c>
      <c r="AQ10" s="19" t="n">
        <v>0.190780697064651</v>
      </c>
      <c r="AR10" s="19" t="n">
        <v>0.100638579105013</v>
      </c>
      <c r="AS10" s="19" t="n">
        <v>0.299658679601147</v>
      </c>
      <c r="AT10" s="19" t="n">
        <v>0</v>
      </c>
      <c r="AU10" s="19" t="n">
        <v>0</v>
      </c>
      <c r="AV10" s="19" t="n">
        <v>0.78015845190494</v>
      </c>
      <c r="AW10" s="19" t="n">
        <v>0</v>
      </c>
      <c r="AX10" s="19" t="n">
        <v>1</v>
      </c>
    </row>
    <row r="11">
      <c r="B11" s="20" t="s">
        <v>349</v>
      </c>
      <c r="C11" s="19" t="n">
        <v>0.23450237696542</v>
      </c>
      <c r="D11" s="19" t="n">
        <v>0.271857968595969</v>
      </c>
      <c r="E11" s="19" t="n">
        <v>0.238839085955509</v>
      </c>
      <c r="F11" s="19" t="n">
        <v>0.245972746810944</v>
      </c>
      <c r="G11" s="19" t="n">
        <v>0.263752162305067</v>
      </c>
      <c r="H11" s="19" t="n">
        <v>0.239864998903253</v>
      </c>
      <c r="I11" s="19" t="n">
        <v>0.1691985823153</v>
      </c>
      <c r="J11" s="19"/>
      <c r="K11" s="19" t="n">
        <v>0.278594383328933</v>
      </c>
      <c r="L11" s="19" t="n">
        <v>0.194484038114669</v>
      </c>
      <c r="M11" s="19"/>
      <c r="N11" s="19" t="n">
        <v>0.239526482714473</v>
      </c>
      <c r="O11" s="19" t="n">
        <v>0.229040765344916</v>
      </c>
      <c r="P11" s="19" t="n">
        <v>0.245256960291575</v>
      </c>
      <c r="Q11" s="19" t="n">
        <v>0.230052666040673</v>
      </c>
      <c r="R11" s="19" t="n">
        <v>0.284697833401995</v>
      </c>
      <c r="S11" s="19" t="n">
        <v>0.256025838855519</v>
      </c>
      <c r="T11" s="19" t="n">
        <v>0.19077508356579</v>
      </c>
      <c r="U11" s="19" t="n">
        <v>0.276620498310683</v>
      </c>
      <c r="V11" s="19" t="n">
        <v>0.217876979298781</v>
      </c>
      <c r="W11" s="19" t="n">
        <v>0.180522831585887</v>
      </c>
      <c r="X11" s="19" t="n">
        <v>0.247613394986585</v>
      </c>
      <c r="Y11" s="19" t="n">
        <v>0.312013010677253</v>
      </c>
      <c r="Z11" s="19"/>
      <c r="AA11" s="19" t="n">
        <v>0.245278926181819</v>
      </c>
      <c r="AB11" s="19" t="n">
        <v>0.232944201676611</v>
      </c>
      <c r="AC11" s="19" t="n">
        <v>0.272455079897885</v>
      </c>
      <c r="AD11" s="19" t="n">
        <v>0.19538690954056</v>
      </c>
      <c r="AE11" s="19"/>
      <c r="AF11" s="19" t="n">
        <v>0.30505426115523</v>
      </c>
      <c r="AG11" s="19" t="n">
        <v>0.192853615333831</v>
      </c>
      <c r="AH11" s="19" t="n">
        <v>0.282924190926716</v>
      </c>
      <c r="AI11" s="19" t="n">
        <v>0.278931148349377</v>
      </c>
      <c r="AJ11" s="19" t="n">
        <v>0.336921975181864</v>
      </c>
      <c r="AK11" s="19" t="n">
        <v>0.307138008452104</v>
      </c>
      <c r="AL11" s="19" t="n">
        <v>0.182318309505273</v>
      </c>
      <c r="AM11" s="19" t="n">
        <v>0.465554238906898</v>
      </c>
      <c r="AN11" s="19" t="n">
        <v>0.277509369423027</v>
      </c>
      <c r="AO11" s="19" t="n">
        <v>0.225660403034631</v>
      </c>
      <c r="AP11" s="19" t="n">
        <v>0.338861061495221</v>
      </c>
      <c r="AQ11" s="19" t="n">
        <v>0.282295562414527</v>
      </c>
      <c r="AR11" s="19" t="n">
        <v>0.395988997247234</v>
      </c>
      <c r="AS11" s="19" t="n">
        <v>0</v>
      </c>
      <c r="AT11" s="19" t="n">
        <v>0</v>
      </c>
      <c r="AU11" s="19" t="n">
        <v>0</v>
      </c>
      <c r="AV11" s="19" t="n">
        <v>0</v>
      </c>
      <c r="AW11" s="19" t="n">
        <v>0</v>
      </c>
      <c r="AX11" s="19" t="n">
        <v>0</v>
      </c>
    </row>
    <row r="12">
      <c r="B12" s="20" t="s">
        <v>350</v>
      </c>
      <c r="C12" s="19" t="n">
        <v>0.17601984147576</v>
      </c>
      <c r="D12" s="19" t="n">
        <v>0.159922368622959</v>
      </c>
      <c r="E12" s="19" t="n">
        <v>0.163375244873182</v>
      </c>
      <c r="F12" s="19" t="n">
        <v>0.162201684150487</v>
      </c>
      <c r="G12" s="19" t="n">
        <v>0.16648666745067</v>
      </c>
      <c r="H12" s="19" t="n">
        <v>0.177137606898405</v>
      </c>
      <c r="I12" s="19" t="n">
        <v>0.214500534709408</v>
      </c>
      <c r="J12" s="19"/>
      <c r="K12" s="19" t="n">
        <v>0.159101676981133</v>
      </c>
      <c r="L12" s="19" t="n">
        <v>0.191647263013047</v>
      </c>
      <c r="M12" s="19"/>
      <c r="N12" s="19" t="n">
        <v>0.148496528976333</v>
      </c>
      <c r="O12" s="19" t="n">
        <v>0.180775202790277</v>
      </c>
      <c r="P12" s="19" t="n">
        <v>0.153697219956407</v>
      </c>
      <c r="Q12" s="19" t="n">
        <v>0.213955486952408</v>
      </c>
      <c r="R12" s="19" t="n">
        <v>0.157577616275496</v>
      </c>
      <c r="S12" s="19" t="n">
        <v>0.183459263456942</v>
      </c>
      <c r="T12" s="19" t="n">
        <v>0.148993716478692</v>
      </c>
      <c r="U12" s="19" t="n">
        <v>0.171606895599459</v>
      </c>
      <c r="V12" s="19" t="n">
        <v>0.214061560783045</v>
      </c>
      <c r="W12" s="19" t="n">
        <v>0.198362643648188</v>
      </c>
      <c r="X12" s="19" t="n">
        <v>0.187050778180951</v>
      </c>
      <c r="Y12" s="19" t="n">
        <v>0.0873538811049476</v>
      </c>
      <c r="Z12" s="19"/>
      <c r="AA12" s="19" t="n">
        <v>0.131046997253489</v>
      </c>
      <c r="AB12" s="19" t="n">
        <v>0.199345103034975</v>
      </c>
      <c r="AC12" s="19" t="n">
        <v>0.186441548608796</v>
      </c>
      <c r="AD12" s="19" t="n">
        <v>0.189522603718854</v>
      </c>
      <c r="AE12" s="19"/>
      <c r="AF12" s="19" t="n">
        <v>0.132282984835516</v>
      </c>
      <c r="AG12" s="19" t="n">
        <v>0.213664829208847</v>
      </c>
      <c r="AH12" s="19" t="n">
        <v>0.167690427949378</v>
      </c>
      <c r="AI12" s="19" t="n">
        <v>0.100852407962992</v>
      </c>
      <c r="AJ12" s="19" t="n">
        <v>0.125104634578108</v>
      </c>
      <c r="AK12" s="19" t="n">
        <v>0.163725285686596</v>
      </c>
      <c r="AL12" s="19" t="n">
        <v>0.187886238195299</v>
      </c>
      <c r="AM12" s="19" t="n">
        <v>0</v>
      </c>
      <c r="AN12" s="19" t="n">
        <v>0.101074373797281</v>
      </c>
      <c r="AO12" s="19" t="n">
        <v>0.228050085450422</v>
      </c>
      <c r="AP12" s="19" t="n">
        <v>0.110120661155026</v>
      </c>
      <c r="AQ12" s="19" t="n">
        <v>0.102338408143776</v>
      </c>
      <c r="AR12" s="19" t="n">
        <v>0.0931682180630158</v>
      </c>
      <c r="AS12" s="19" t="n">
        <v>0.320913175558974</v>
      </c>
      <c r="AT12" s="19" t="n">
        <v>0</v>
      </c>
      <c r="AU12" s="19" t="n">
        <v>0.504380017574563</v>
      </c>
      <c r="AV12" s="19" t="n">
        <v>0</v>
      </c>
      <c r="AW12" s="19" t="n">
        <v>0</v>
      </c>
      <c r="AX12" s="19" t="n">
        <v>0</v>
      </c>
    </row>
    <row r="13">
      <c r="B13" s="20" t="s">
        <v>351</v>
      </c>
      <c r="C13" s="19" t="n">
        <v>0.234351607799163</v>
      </c>
      <c r="D13" s="19" t="n">
        <v>0.115356739073001</v>
      </c>
      <c r="E13" s="19" t="n">
        <v>0.0960461910351774</v>
      </c>
      <c r="F13" s="19" t="n">
        <v>0.139958728027421</v>
      </c>
      <c r="G13" s="19" t="n">
        <v>0.215506813729008</v>
      </c>
      <c r="H13" s="19" t="n">
        <v>0.346985058963987</v>
      </c>
      <c r="I13" s="19" t="n">
        <v>0.429573681246787</v>
      </c>
      <c r="J13" s="19"/>
      <c r="K13" s="19" t="n">
        <v>0.186789505594256</v>
      </c>
      <c r="L13" s="19" t="n">
        <v>0.276994548401481</v>
      </c>
      <c r="M13" s="19"/>
      <c r="N13" s="19" t="n">
        <v>0.147119487536851</v>
      </c>
      <c r="O13" s="19" t="n">
        <v>0.252080711262162</v>
      </c>
      <c r="P13" s="19" t="n">
        <v>0.234161333376779</v>
      </c>
      <c r="Q13" s="19" t="n">
        <v>0.212321666155609</v>
      </c>
      <c r="R13" s="19" t="n">
        <v>0.245383487263118</v>
      </c>
      <c r="S13" s="19" t="n">
        <v>0.243533889237727</v>
      </c>
      <c r="T13" s="19" t="n">
        <v>0.307153213007863</v>
      </c>
      <c r="U13" s="19" t="n">
        <v>0.20792254579035</v>
      </c>
      <c r="V13" s="19" t="n">
        <v>0.222426009040496</v>
      </c>
      <c r="W13" s="19" t="n">
        <v>0.296666373750176</v>
      </c>
      <c r="X13" s="19" t="n">
        <v>0.270360719134249</v>
      </c>
      <c r="Y13" s="19" t="n">
        <v>0.20111275636833</v>
      </c>
      <c r="Z13" s="19"/>
      <c r="AA13" s="19" t="n">
        <v>0.160125182198842</v>
      </c>
      <c r="AB13" s="19" t="n">
        <v>0.252784154299152</v>
      </c>
      <c r="AC13" s="19" t="n">
        <v>0.198790650836416</v>
      </c>
      <c r="AD13" s="19" t="n">
        <v>0.317080487843411</v>
      </c>
      <c r="AE13" s="19"/>
      <c r="AF13" s="19" t="n">
        <v>0.0806971872583159</v>
      </c>
      <c r="AG13" s="19" t="n">
        <v>0.38691386849123</v>
      </c>
      <c r="AH13" s="19" t="n">
        <v>0.134376452134513</v>
      </c>
      <c r="AI13" s="19" t="n">
        <v>0.046185624686425</v>
      </c>
      <c r="AJ13" s="19" t="n">
        <v>0.119148493669969</v>
      </c>
      <c r="AK13" s="19" t="n">
        <v>0.0366312941361638</v>
      </c>
      <c r="AL13" s="19" t="n">
        <v>0.0859495429606109</v>
      </c>
      <c r="AM13" s="19" t="n">
        <v>0</v>
      </c>
      <c r="AN13" s="19" t="n">
        <v>0.0881771862658279</v>
      </c>
      <c r="AO13" s="19" t="n">
        <v>0.162891412010662</v>
      </c>
      <c r="AP13" s="19" t="n">
        <v>0.136489495577655</v>
      </c>
      <c r="AQ13" s="19" t="n">
        <v>0.209423280846651</v>
      </c>
      <c r="AR13" s="19" t="n">
        <v>0.122057392965152</v>
      </c>
      <c r="AS13" s="19" t="n">
        <v>0.138418536699897</v>
      </c>
      <c r="AT13" s="19" t="n">
        <v>0</v>
      </c>
      <c r="AU13" s="19" t="n">
        <v>0</v>
      </c>
      <c r="AV13" s="19" t="n">
        <v>0.21984154809506</v>
      </c>
      <c r="AW13" s="19" t="n">
        <v>0</v>
      </c>
      <c r="AX13" s="19" t="n">
        <v>0</v>
      </c>
    </row>
    <row r="14">
      <c r="B14" s="20" t="s">
        <v>242</v>
      </c>
      <c r="C14" s="21" t="n">
        <v>0.0938892534477126</v>
      </c>
      <c r="D14" s="21" t="n">
        <v>0.179320256541098</v>
      </c>
      <c r="E14" s="21" t="n">
        <v>0.0815384925101216</v>
      </c>
      <c r="F14" s="21" t="n">
        <v>0.116176123726233</v>
      </c>
      <c r="G14" s="21" t="n">
        <v>0.0716911772647218</v>
      </c>
      <c r="H14" s="21" t="n">
        <v>0.0917420647997363</v>
      </c>
      <c r="I14" s="21" t="n">
        <v>0.0500586309141033</v>
      </c>
      <c r="J14" s="21"/>
      <c r="K14" s="21" t="n">
        <v>0.0636713712923065</v>
      </c>
      <c r="L14" s="21" t="n">
        <v>0.121575962067659</v>
      </c>
      <c r="M14" s="21"/>
      <c r="N14" s="21" t="n">
        <v>0.103297880081565</v>
      </c>
      <c r="O14" s="21" t="n">
        <v>0.105869583202535</v>
      </c>
      <c r="P14" s="21" t="n">
        <v>0.111269925670401</v>
      </c>
      <c r="Q14" s="21" t="n">
        <v>0.101735885406001</v>
      </c>
      <c r="R14" s="21" t="n">
        <v>0.0352650080318524</v>
      </c>
      <c r="S14" s="21" t="n">
        <v>0.100635193592978</v>
      </c>
      <c r="T14" s="21" t="n">
        <v>0.132827011998822</v>
      </c>
      <c r="U14" s="21" t="n">
        <v>0.0874628559388635</v>
      </c>
      <c r="V14" s="21" t="n">
        <v>0.0662748115386683</v>
      </c>
      <c r="W14" s="21" t="n">
        <v>0.08710240706597</v>
      </c>
      <c r="X14" s="21" t="n">
        <v>0.0791841364930791</v>
      </c>
      <c r="Y14" s="21" t="n">
        <v>0.0928623386850783</v>
      </c>
      <c r="Z14" s="21"/>
      <c r="AA14" s="21" t="n">
        <v>0.0787715125315135</v>
      </c>
      <c r="AB14" s="21" t="n">
        <v>0.0926926359258314</v>
      </c>
      <c r="AC14" s="21" t="n">
        <v>0.0810267231152312</v>
      </c>
      <c r="AD14" s="21" t="n">
        <v>0.116766012257197</v>
      </c>
      <c r="AE14" s="21"/>
      <c r="AF14" s="21" t="n">
        <v>0.0713499171013165</v>
      </c>
      <c r="AG14" s="21" t="n">
        <v>0.0654242198435367</v>
      </c>
      <c r="AH14" s="21" t="n">
        <v>0.144415926976317</v>
      </c>
      <c r="AI14" s="21" t="n">
        <v>0.0459649753166181</v>
      </c>
      <c r="AJ14" s="21" t="n">
        <v>0.228272169931495</v>
      </c>
      <c r="AK14" s="21" t="n">
        <v>0.0166477071559886</v>
      </c>
      <c r="AL14" s="21" t="n">
        <v>0.114541112026061</v>
      </c>
      <c r="AM14" s="21" t="n">
        <v>0</v>
      </c>
      <c r="AN14" s="21" t="n">
        <v>0.0670810839333689</v>
      </c>
      <c r="AO14" s="21" t="n">
        <v>0.158163266547074</v>
      </c>
      <c r="AP14" s="21" t="n">
        <v>0.135645149673428</v>
      </c>
      <c r="AQ14" s="21" t="n">
        <v>0.15201458629924</v>
      </c>
      <c r="AR14" s="21" t="n">
        <v>0.19426114637688</v>
      </c>
      <c r="AS14" s="21" t="n">
        <v>0.127743640436863</v>
      </c>
      <c r="AT14" s="21" t="n">
        <v>1</v>
      </c>
      <c r="AU14" s="21" t="n">
        <v>0</v>
      </c>
      <c r="AV14" s="21" t="n">
        <v>0</v>
      </c>
      <c r="AW14" s="21" t="n">
        <v>0</v>
      </c>
      <c r="AX14" s="21" t="n">
        <v>0</v>
      </c>
    </row>
    <row r="15">
      <c r="B15" s="18" t="s">
        <v>353</v>
      </c>
    </row>
    <row r="16">
      <c r="B16" t="s">
        <v>80</v>
      </c>
    </row>
    <row r="17">
      <c r="B17" t="s">
        <v>81</v>
      </c>
    </row>
    <row r="19">
      <c r="B19" s="9" t="str">
        <f>=HYPERLINK("#'Contents'!A1", "Return to Contents")</f>
      </c>
    </row>
  </sheetData>
  <mergeCells count="6">
    <mergeCell ref="D5:I5"/>
    <mergeCell ref="K5:L5"/>
    <mergeCell ref="N5:Y5"/>
    <mergeCell ref="AA5:AD5"/>
    <mergeCell ref="AF5:AX5"/>
    <mergeCell ref="D2:AU2"/>
  </mergeCells>
  <pageMargins left="0.7" right="0.7" top="0.75" bottom="0.75" header="0.3" footer="0.3"/>
  <pageSetup paperSize="9" orientation="portrait" horizontalDpi="300" verticalDpi="300" r:id="rId2"/>
  <drawing r:id="rId1"/>
</worksheet>
</file>

<file path=xl/worksheets/sheet8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10.71" hidden="0" customWidth="1"/>
    <col min="8" max="8" width="10.71" hidden="0" customWidth="1"/>
    <col min="9" max="9" width="10.71" hidden="0" customWidth="1"/>
    <col min="10" max="10" width="2.2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10.71" hidden="0" customWidth="1"/>
    <col min="19" max="19" width="10.71" hidden="0" customWidth="1"/>
    <col min="20" max="20" width="10.71" hidden="0" customWidth="1"/>
    <col min="21" max="21" width="10.71" hidden="0" customWidth="1"/>
    <col min="22" max="22" width="10.71" hidden="0" customWidth="1"/>
    <col min="23" max="23" width="10.71" hidden="0" customWidth="1"/>
    <col min="24" max="24" width="10.71" hidden="0" customWidth="1"/>
    <col min="25" max="25" width="10.71" hidden="0" customWidth="1"/>
    <col min="26" max="26" width="2.2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10.71" hidden="0" customWidth="1"/>
    <col min="34" max="34" width="10.71" hidden="0" customWidth="1"/>
    <col min="35" max="35" width="10.7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10.71" hidden="0" customWidth="1"/>
    <col min="44" max="44" width="10.71" hidden="0" customWidth="1"/>
    <col min="45" max="45" width="10.71" hidden="0" customWidth="1"/>
    <col min="46" max="46" width="10.71" hidden="0" customWidth="1"/>
    <col min="47" max="47" width="10.71" hidden="0" customWidth="1"/>
    <col min="48" max="48" width="10.71" hidden="0" customWidth="1"/>
    <col min="49" max="49" width="10.71" hidden="0" customWidth="1"/>
    <col min="50" max="50" width="10.71" hidden="0" customWidth="1"/>
    <col min="51" max="51" width="2.21" hidden="0" customWidth="1"/>
  </cols>
  <sheetData>
    <row r="2" ht="40" customHeight="1">
      <c r="D2" s="16" t="s">
        <v>362</v>
      </c>
    </row>
    <row r="5" ht="30" customHeight="1">
      <c r="B5" s="17"/>
      <c r="C5" s="17"/>
      <c r="D5" s="17" t="s">
        <v>62</v>
      </c>
      <c r="E5" s="17"/>
      <c r="F5" s="17"/>
      <c r="G5" s="17"/>
      <c r="H5" s="17"/>
      <c r="I5" s="17"/>
      <c r="J5" s="17"/>
      <c r="K5" s="17" t="s">
        <v>63</v>
      </c>
      <c r="L5" s="17"/>
      <c r="M5" s="17"/>
      <c r="N5" s="17" t="s">
        <v>64</v>
      </c>
      <c r="O5" s="17"/>
      <c r="P5" s="17"/>
      <c r="Q5" s="17"/>
      <c r="R5" s="17"/>
      <c r="S5" s="17"/>
      <c r="T5" s="17"/>
      <c r="U5" s="17"/>
      <c r="V5" s="17"/>
      <c r="W5" s="17"/>
      <c r="X5" s="17"/>
      <c r="Y5" s="17"/>
      <c r="Z5" s="17"/>
      <c r="AA5" s="17" t="s">
        <v>65</v>
      </c>
      <c r="AB5" s="17"/>
      <c r="AC5" s="17"/>
      <c r="AD5" s="17"/>
      <c r="AE5" s="17"/>
      <c r="AF5" s="17" t="s">
        <v>66</v>
      </c>
      <c r="AG5" s="17"/>
      <c r="AH5" s="17"/>
      <c r="AI5" s="17"/>
      <c r="AJ5" s="17"/>
      <c r="AK5" s="17"/>
      <c r="AL5" s="17"/>
      <c r="AM5" s="17"/>
      <c r="AN5" s="17"/>
      <c r="AO5" s="17"/>
      <c r="AP5" s="17"/>
      <c r="AQ5" s="17"/>
      <c r="AR5" s="17"/>
      <c r="AS5" s="17"/>
      <c r="AT5" s="17"/>
      <c r="AU5" s="17"/>
      <c r="AV5" s="17"/>
      <c r="AW5" s="17"/>
      <c r="AX5" s="17"/>
    </row>
    <row r="6">
      <c r="B6" t="s">
        <v>15</v>
      </c>
      <c r="C6" s="10" t="s">
        <v>16</v>
      </c>
      <c r="D6" s="13" t="s">
        <v>17</v>
      </c>
      <c r="E6" s="13" t="s">
        <v>18</v>
      </c>
      <c r="F6" s="13" t="s">
        <v>19</v>
      </c>
      <c r="G6" s="13" t="s">
        <v>20</v>
      </c>
      <c r="H6" s="13" t="s">
        <v>21</v>
      </c>
      <c r="I6" s="13" t="s">
        <v>22</v>
      </c>
      <c r="K6" s="13" t="s">
        <v>25</v>
      </c>
      <c r="L6" s="13" t="s">
        <v>26</v>
      </c>
      <c r="N6" s="13" t="s">
        <v>27</v>
      </c>
      <c r="O6" s="13" t="s">
        <v>28</v>
      </c>
      <c r="P6" s="13" t="s">
        <v>29</v>
      </c>
      <c r="Q6" s="13" t="s">
        <v>30</v>
      </c>
      <c r="R6" s="13" t="s">
        <v>31</v>
      </c>
      <c r="S6" s="13" t="s">
        <v>32</v>
      </c>
      <c r="T6" s="13" t="s">
        <v>33</v>
      </c>
      <c r="U6" s="13" t="s">
        <v>34</v>
      </c>
      <c r="V6" s="13" t="s">
        <v>35</v>
      </c>
      <c r="W6" s="13" t="s">
        <v>36</v>
      </c>
      <c r="X6" s="13" t="s">
        <v>37</v>
      </c>
      <c r="Y6" s="13" t="s">
        <v>38</v>
      </c>
      <c r="AA6" s="13" t="s">
        <v>39</v>
      </c>
      <c r="AB6" s="13" t="s">
        <v>40</v>
      </c>
      <c r="AC6" s="13" t="s">
        <v>41</v>
      </c>
      <c r="AD6" s="13" t="s">
        <v>42</v>
      </c>
      <c r="AF6" s="13" t="s">
        <v>43</v>
      </c>
      <c r="AG6" s="13" t="s">
        <v>44</v>
      </c>
      <c r="AH6" s="13" t="s">
        <v>45</v>
      </c>
      <c r="AI6" s="13" t="s">
        <v>46</v>
      </c>
      <c r="AJ6" s="13" t="s">
        <v>47</v>
      </c>
      <c r="AK6" s="13" t="s">
        <v>48</v>
      </c>
      <c r="AL6" s="13" t="s">
        <v>49</v>
      </c>
      <c r="AM6" s="13" t="s">
        <v>50</v>
      </c>
      <c r="AN6" s="13" t="s">
        <v>51</v>
      </c>
      <c r="AO6" s="13" t="s">
        <v>52</v>
      </c>
      <c r="AP6" s="13" t="s">
        <v>53</v>
      </c>
      <c r="AQ6" s="13" t="s">
        <v>54</v>
      </c>
      <c r="AR6" s="13" t="s">
        <v>55</v>
      </c>
      <c r="AS6" s="13" t="s">
        <v>56</v>
      </c>
      <c r="AT6" s="13" t="s">
        <v>57</v>
      </c>
      <c r="AU6" s="13" t="s">
        <v>58</v>
      </c>
      <c r="AV6" s="13" t="s">
        <v>59</v>
      </c>
      <c r="AW6" s="13" t="s">
        <v>60</v>
      </c>
      <c r="AX6" s="13" t="s">
        <v>61</v>
      </c>
    </row>
    <row r="7" ht="30" customHeight="1">
      <c r="B7" s="11" t="s">
        <v>23</v>
      </c>
      <c r="C7" s="11" t="n">
        <v>1836</v>
      </c>
      <c r="D7" s="11" t="n">
        <v>249</v>
      </c>
      <c r="E7" s="11" t="n">
        <v>289</v>
      </c>
      <c r="F7" s="11" t="n">
        <v>321</v>
      </c>
      <c r="G7" s="11" t="n">
        <v>317</v>
      </c>
      <c r="H7" s="11" t="n">
        <v>271</v>
      </c>
      <c r="I7" s="11" t="n">
        <v>389</v>
      </c>
      <c r="J7" s="11"/>
      <c r="K7" s="11" t="n">
        <v>897</v>
      </c>
      <c r="L7" s="11" t="n">
        <v>938</v>
      </c>
      <c r="M7" s="11"/>
      <c r="N7" s="11" t="n">
        <v>238</v>
      </c>
      <c r="O7" s="11" t="n">
        <v>255</v>
      </c>
      <c r="P7" s="11" t="n">
        <v>152</v>
      </c>
      <c r="Q7" s="11" t="n">
        <v>171</v>
      </c>
      <c r="R7" s="11" t="n">
        <v>137</v>
      </c>
      <c r="S7" s="11" t="n">
        <v>168</v>
      </c>
      <c r="T7" s="11" t="n">
        <v>153</v>
      </c>
      <c r="U7" s="11" t="n">
        <v>77</v>
      </c>
      <c r="V7" s="11" t="n">
        <v>190</v>
      </c>
      <c r="W7" s="11" t="n">
        <v>155</v>
      </c>
      <c r="X7" s="11" t="n">
        <v>94</v>
      </c>
      <c r="Y7" s="11" t="n">
        <v>46</v>
      </c>
      <c r="Z7" s="11"/>
      <c r="AA7" s="11" t="n">
        <v>485</v>
      </c>
      <c r="AB7" s="11" t="n">
        <v>493</v>
      </c>
      <c r="AC7" s="11" t="n">
        <v>363</v>
      </c>
      <c r="AD7" s="11" t="n">
        <v>484</v>
      </c>
      <c r="AE7" s="11"/>
      <c r="AF7" s="11" t="n">
        <v>117</v>
      </c>
      <c r="AG7" s="11" t="n">
        <v>805</v>
      </c>
      <c r="AH7" s="11" t="n">
        <v>120</v>
      </c>
      <c r="AI7" s="11" t="n">
        <v>93</v>
      </c>
      <c r="AJ7" s="11" t="n">
        <v>55</v>
      </c>
      <c r="AK7" s="11" t="n">
        <v>57</v>
      </c>
      <c r="AL7" s="11" t="n">
        <v>117</v>
      </c>
      <c r="AM7" s="11" t="n">
        <v>2</v>
      </c>
      <c r="AN7" s="11" t="n">
        <v>120</v>
      </c>
      <c r="AO7" s="11" t="n">
        <v>151</v>
      </c>
      <c r="AP7" s="11" t="n">
        <v>31</v>
      </c>
      <c r="AQ7" s="11" t="n">
        <v>137</v>
      </c>
      <c r="AR7" s="11" t="n">
        <v>10</v>
      </c>
      <c r="AS7" s="11" t="n">
        <v>8</v>
      </c>
      <c r="AT7" s="11" t="n">
        <v>3</v>
      </c>
      <c r="AU7" s="11" t="n">
        <v>2</v>
      </c>
      <c r="AV7" s="11" t="n">
        <v>3</v>
      </c>
      <c r="AW7" s="11" t="n">
        <v>2</v>
      </c>
      <c r="AX7" s="11" t="n">
        <v>3</v>
      </c>
    </row>
    <row r="8" ht="30" customHeight="1">
      <c r="B8" s="12" t="s">
        <v>24</v>
      </c>
      <c r="C8" s="12" t="n">
        <v>1836</v>
      </c>
      <c r="D8" s="12" t="n">
        <v>250</v>
      </c>
      <c r="E8" s="12" t="n">
        <v>290</v>
      </c>
      <c r="F8" s="12" t="n">
        <v>323</v>
      </c>
      <c r="G8" s="12" t="n">
        <v>321</v>
      </c>
      <c r="H8" s="12" t="n">
        <v>265</v>
      </c>
      <c r="I8" s="12" t="n">
        <v>386</v>
      </c>
      <c r="J8" s="12"/>
      <c r="K8" s="12" t="n">
        <v>893</v>
      </c>
      <c r="L8" s="12" t="n">
        <v>943</v>
      </c>
      <c r="M8" s="12"/>
      <c r="N8" s="12" t="n">
        <v>241</v>
      </c>
      <c r="O8" s="12" t="n">
        <v>245</v>
      </c>
      <c r="P8" s="12" t="n">
        <v>148</v>
      </c>
      <c r="Q8" s="12" t="n">
        <v>168</v>
      </c>
      <c r="R8" s="12" t="n">
        <v>123</v>
      </c>
      <c r="S8" s="12" t="n">
        <v>166</v>
      </c>
      <c r="T8" s="12" t="n">
        <v>151</v>
      </c>
      <c r="U8" s="12" t="n">
        <v>73</v>
      </c>
      <c r="V8" s="12" t="n">
        <v>203</v>
      </c>
      <c r="W8" s="12" t="n">
        <v>164</v>
      </c>
      <c r="X8" s="12" t="n">
        <v>99</v>
      </c>
      <c r="Y8" s="12" t="n">
        <v>55</v>
      </c>
      <c r="Z8" s="12"/>
      <c r="AA8" s="12" t="n">
        <v>469</v>
      </c>
      <c r="AB8" s="12" t="n">
        <v>478</v>
      </c>
      <c r="AC8" s="12" t="n">
        <v>402</v>
      </c>
      <c r="AD8" s="12" t="n">
        <v>477</v>
      </c>
      <c r="AE8" s="12"/>
      <c r="AF8" s="12" t="n">
        <v>118</v>
      </c>
      <c r="AG8" s="12" t="n">
        <v>800</v>
      </c>
      <c r="AH8" s="12" t="n">
        <v>121</v>
      </c>
      <c r="AI8" s="12" t="n">
        <v>92</v>
      </c>
      <c r="AJ8" s="12" t="n">
        <v>56</v>
      </c>
      <c r="AK8" s="12" t="n">
        <v>57</v>
      </c>
      <c r="AL8" s="12" t="n">
        <v>117</v>
      </c>
      <c r="AM8" s="12" t="n">
        <v>2</v>
      </c>
      <c r="AN8" s="12" t="n">
        <v>121</v>
      </c>
      <c r="AO8" s="12" t="n">
        <v>152</v>
      </c>
      <c r="AP8" s="12" t="n">
        <v>31</v>
      </c>
      <c r="AQ8" s="12" t="n">
        <v>138</v>
      </c>
      <c r="AR8" s="12" t="n">
        <v>10</v>
      </c>
      <c r="AS8" s="12" t="n">
        <v>8</v>
      </c>
      <c r="AT8" s="12" t="n">
        <v>3</v>
      </c>
      <c r="AU8" s="12" t="n">
        <v>2</v>
      </c>
      <c r="AV8" s="12" t="n">
        <v>3</v>
      </c>
      <c r="AW8" s="12" t="n">
        <v>2</v>
      </c>
      <c r="AX8" s="12" t="n">
        <v>2</v>
      </c>
    </row>
    <row r="9">
      <c r="B9" s="20" t="s">
        <v>347</v>
      </c>
      <c r="C9" s="19" t="n">
        <v>0.0815027542400431</v>
      </c>
      <c r="D9" s="19" t="n">
        <v>0.0793930774255704</v>
      </c>
      <c r="E9" s="19" t="n">
        <v>0.146656298417713</v>
      </c>
      <c r="F9" s="19" t="n">
        <v>0.120282863919346</v>
      </c>
      <c r="G9" s="19" t="n">
        <v>0.0635562957634682</v>
      </c>
      <c r="H9" s="19" t="n">
        <v>0.0524562664709686</v>
      </c>
      <c r="I9" s="19" t="n">
        <v>0.0363003173709888</v>
      </c>
      <c r="J9" s="19"/>
      <c r="K9" s="19" t="n">
        <v>0.104916773937694</v>
      </c>
      <c r="L9" s="19" t="n">
        <v>0.0594253851231141</v>
      </c>
      <c r="M9" s="19"/>
      <c r="N9" s="19" t="n">
        <v>0.131102536485369</v>
      </c>
      <c r="O9" s="19" t="n">
        <v>0.0527783318323638</v>
      </c>
      <c r="P9" s="19" t="n">
        <v>0.125724673188344</v>
      </c>
      <c r="Q9" s="19" t="n">
        <v>0.0684825923355498</v>
      </c>
      <c r="R9" s="19" t="n">
        <v>0.0345946748772377</v>
      </c>
      <c r="S9" s="19" t="n">
        <v>0.0780735597310267</v>
      </c>
      <c r="T9" s="19" t="n">
        <v>0.0645430245670864</v>
      </c>
      <c r="U9" s="19" t="n">
        <v>0.0621301235948044</v>
      </c>
      <c r="V9" s="19" t="n">
        <v>0.125558329586784</v>
      </c>
      <c r="W9" s="19" t="n">
        <v>0.0695617637661102</v>
      </c>
      <c r="X9" s="19" t="n">
        <v>0.0303516128988146</v>
      </c>
      <c r="Y9" s="19" t="n">
        <v>0.0649266665944085</v>
      </c>
      <c r="Z9" s="19"/>
      <c r="AA9" s="19" t="n">
        <v>0.142530119433114</v>
      </c>
      <c r="AB9" s="19" t="n">
        <v>0.0591637706487992</v>
      </c>
      <c r="AC9" s="19" t="n">
        <v>0.063632641716282</v>
      </c>
      <c r="AD9" s="19" t="n">
        <v>0.0608011515642318</v>
      </c>
      <c r="AE9" s="19"/>
      <c r="AF9" s="19" t="n">
        <v>0.129374626366504</v>
      </c>
      <c r="AG9" s="19" t="n">
        <v>0.0335327446952676</v>
      </c>
      <c r="AH9" s="19" t="n">
        <v>0.137659411838935</v>
      </c>
      <c r="AI9" s="19" t="n">
        <v>0.227685416371256</v>
      </c>
      <c r="AJ9" s="19" t="n">
        <v>0.09277675044596</v>
      </c>
      <c r="AK9" s="19" t="n">
        <v>0.187799369418075</v>
      </c>
      <c r="AL9" s="19" t="n">
        <v>0.115327697439345</v>
      </c>
      <c r="AM9" s="19" t="n">
        <v>0.534445761093102</v>
      </c>
      <c r="AN9" s="19" t="n">
        <v>0.120064502502494</v>
      </c>
      <c r="AO9" s="19" t="n">
        <v>0.0611418853173099</v>
      </c>
      <c r="AP9" s="19" t="n">
        <v>0.0618746422757836</v>
      </c>
      <c r="AQ9" s="19" t="n">
        <v>0.0632356313870796</v>
      </c>
      <c r="AR9" s="19" t="n">
        <v>0.093885666242706</v>
      </c>
      <c r="AS9" s="19" t="n">
        <v>0</v>
      </c>
      <c r="AT9" s="19" t="n">
        <v>0</v>
      </c>
      <c r="AU9" s="19" t="n">
        <v>0</v>
      </c>
      <c r="AV9" s="19" t="n">
        <v>1</v>
      </c>
      <c r="AW9" s="19" t="n">
        <v>0.459111340745963</v>
      </c>
      <c r="AX9" s="19" t="n">
        <v>0</v>
      </c>
    </row>
    <row r="10">
      <c r="B10" s="20" t="s">
        <v>348</v>
      </c>
      <c r="C10" s="19" t="n">
        <v>0.209765001782601</v>
      </c>
      <c r="D10" s="19" t="n">
        <v>0.21260640078848</v>
      </c>
      <c r="E10" s="19" t="n">
        <v>0.266522287573281</v>
      </c>
      <c r="F10" s="19" t="n">
        <v>0.235779648792389</v>
      </c>
      <c r="G10" s="19" t="n">
        <v>0.21218532900581</v>
      </c>
      <c r="H10" s="19" t="n">
        <v>0.1565384750063</v>
      </c>
      <c r="I10" s="19" t="n">
        <v>0.178032190886053</v>
      </c>
      <c r="J10" s="19"/>
      <c r="K10" s="19" t="n">
        <v>0.249718855736618</v>
      </c>
      <c r="L10" s="19" t="n">
        <v>0.172167016937308</v>
      </c>
      <c r="M10" s="19"/>
      <c r="N10" s="19" t="n">
        <v>0.287998466475699</v>
      </c>
      <c r="O10" s="19" t="n">
        <v>0.214530168930095</v>
      </c>
      <c r="P10" s="19" t="n">
        <v>0.221308406412174</v>
      </c>
      <c r="Q10" s="19" t="n">
        <v>0.171195637511529</v>
      </c>
      <c r="R10" s="19" t="n">
        <v>0.268830223268549</v>
      </c>
      <c r="S10" s="19" t="n">
        <v>0.187054086130656</v>
      </c>
      <c r="T10" s="19" t="n">
        <v>0.15598890009673</v>
      </c>
      <c r="U10" s="19" t="n">
        <v>0.214308080298413</v>
      </c>
      <c r="V10" s="19" t="n">
        <v>0.180003028828377</v>
      </c>
      <c r="W10" s="19" t="n">
        <v>0.165945746810717</v>
      </c>
      <c r="X10" s="19" t="n">
        <v>0.202757668283478</v>
      </c>
      <c r="Y10" s="19" t="n">
        <v>0.264227663217295</v>
      </c>
      <c r="Z10" s="19"/>
      <c r="AA10" s="19" t="n">
        <v>0.276520982801895</v>
      </c>
      <c r="AB10" s="19" t="n">
        <v>0.191338664453276</v>
      </c>
      <c r="AC10" s="19" t="n">
        <v>0.201904395602585</v>
      </c>
      <c r="AD10" s="19" t="n">
        <v>0.168034754956032</v>
      </c>
      <c r="AE10" s="19"/>
      <c r="AF10" s="19" t="n">
        <v>0.28054874523923</v>
      </c>
      <c r="AG10" s="19" t="n">
        <v>0.158066972729325</v>
      </c>
      <c r="AH10" s="19" t="n">
        <v>0.210564451208452</v>
      </c>
      <c r="AI10" s="19" t="n">
        <v>0.313345077707111</v>
      </c>
      <c r="AJ10" s="19" t="n">
        <v>0.101786008623754</v>
      </c>
      <c r="AK10" s="19" t="n">
        <v>0.345883657121832</v>
      </c>
      <c r="AL10" s="19" t="n">
        <v>0.259685310273482</v>
      </c>
      <c r="AM10" s="19" t="n">
        <v>0.465554238906898</v>
      </c>
      <c r="AN10" s="19" t="n">
        <v>0.336345202168213</v>
      </c>
      <c r="AO10" s="19" t="n">
        <v>0.204824411979355</v>
      </c>
      <c r="AP10" s="19" t="n">
        <v>0.295358542840734</v>
      </c>
      <c r="AQ10" s="19" t="n">
        <v>0.190840373776379</v>
      </c>
      <c r="AR10" s="19" t="n">
        <v>0.197003454592722</v>
      </c>
      <c r="AS10" s="19" t="n">
        <v>0.496666653809276</v>
      </c>
      <c r="AT10" s="19" t="n">
        <v>0</v>
      </c>
      <c r="AU10" s="19" t="n">
        <v>0.495619982425437</v>
      </c>
      <c r="AV10" s="19" t="n">
        <v>0</v>
      </c>
      <c r="AW10" s="19" t="n">
        <v>0</v>
      </c>
      <c r="AX10" s="19" t="n">
        <v>0</v>
      </c>
    </row>
    <row r="11">
      <c r="B11" s="20" t="s">
        <v>349</v>
      </c>
      <c r="C11" s="19" t="n">
        <v>0.274244709310705</v>
      </c>
      <c r="D11" s="19" t="n">
        <v>0.295583073117586</v>
      </c>
      <c r="E11" s="19" t="n">
        <v>0.287666067190659</v>
      </c>
      <c r="F11" s="19" t="n">
        <v>0.264076979486394</v>
      </c>
      <c r="G11" s="19" t="n">
        <v>0.2821658942767</v>
      </c>
      <c r="H11" s="19" t="n">
        <v>0.269495522248282</v>
      </c>
      <c r="I11" s="19" t="n">
        <v>0.255541136295707</v>
      </c>
      <c r="J11" s="19"/>
      <c r="K11" s="19" t="n">
        <v>0.277499670025259</v>
      </c>
      <c r="L11" s="19" t="n">
        <v>0.271454513986293</v>
      </c>
      <c r="M11" s="19"/>
      <c r="N11" s="19" t="n">
        <v>0.263984056400548</v>
      </c>
      <c r="O11" s="19" t="n">
        <v>0.282806474567704</v>
      </c>
      <c r="P11" s="19" t="n">
        <v>0.261657520570405</v>
      </c>
      <c r="Q11" s="19" t="n">
        <v>0.311370939133108</v>
      </c>
      <c r="R11" s="19" t="n">
        <v>0.248397908180081</v>
      </c>
      <c r="S11" s="19" t="n">
        <v>0.281581399977608</v>
      </c>
      <c r="T11" s="19" t="n">
        <v>0.223265035004422</v>
      </c>
      <c r="U11" s="19" t="n">
        <v>0.250396256103916</v>
      </c>
      <c r="V11" s="19" t="n">
        <v>0.30497020060625</v>
      </c>
      <c r="W11" s="19" t="n">
        <v>0.258155152766898</v>
      </c>
      <c r="X11" s="19" t="n">
        <v>0.340768953352788</v>
      </c>
      <c r="Y11" s="19" t="n">
        <v>0.223176532676096</v>
      </c>
      <c r="Z11" s="19"/>
      <c r="AA11" s="19" t="n">
        <v>0.296932013154537</v>
      </c>
      <c r="AB11" s="19" t="n">
        <v>0.285881235153233</v>
      </c>
      <c r="AC11" s="19" t="n">
        <v>0.313872536118757</v>
      </c>
      <c r="AD11" s="19" t="n">
        <v>0.211183538987159</v>
      </c>
      <c r="AE11" s="19"/>
      <c r="AF11" s="19" t="n">
        <v>0.39553864079575</v>
      </c>
      <c r="AG11" s="19" t="n">
        <v>0.255938010051224</v>
      </c>
      <c r="AH11" s="19" t="n">
        <v>0.270716373943323</v>
      </c>
      <c r="AI11" s="19" t="n">
        <v>0.257094274578502</v>
      </c>
      <c r="AJ11" s="19" t="n">
        <v>0.273629619449329</v>
      </c>
      <c r="AK11" s="19" t="n">
        <v>0.255822331809188</v>
      </c>
      <c r="AL11" s="19" t="n">
        <v>0.247682098290981</v>
      </c>
      <c r="AM11" s="19" t="n">
        <v>0</v>
      </c>
      <c r="AN11" s="19" t="n">
        <v>0.309636584253467</v>
      </c>
      <c r="AO11" s="19" t="n">
        <v>0.279738141851801</v>
      </c>
      <c r="AP11" s="19" t="n">
        <v>0.280271468621114</v>
      </c>
      <c r="AQ11" s="19" t="n">
        <v>0.285732972351439</v>
      </c>
      <c r="AR11" s="19" t="n">
        <v>0.396172242235555</v>
      </c>
      <c r="AS11" s="19" t="n">
        <v>0.136758810321828</v>
      </c>
      <c r="AT11" s="19" t="n">
        <v>0</v>
      </c>
      <c r="AU11" s="19" t="n">
        <v>0.504380017574563</v>
      </c>
      <c r="AV11" s="19" t="n">
        <v>0</v>
      </c>
      <c r="AW11" s="19" t="n">
        <v>0</v>
      </c>
      <c r="AX11" s="19" t="n">
        <v>1</v>
      </c>
    </row>
    <row r="12">
      <c r="B12" s="20" t="s">
        <v>350</v>
      </c>
      <c r="C12" s="19" t="n">
        <v>0.149905855517158</v>
      </c>
      <c r="D12" s="19" t="n">
        <v>0.132295391749897</v>
      </c>
      <c r="E12" s="19" t="n">
        <v>0.129745173682131</v>
      </c>
      <c r="F12" s="19" t="n">
        <v>0.149876754086272</v>
      </c>
      <c r="G12" s="19" t="n">
        <v>0.157016905567897</v>
      </c>
      <c r="H12" s="19" t="n">
        <v>0.157955073063627</v>
      </c>
      <c r="I12" s="19" t="n">
        <v>0.165038440830195</v>
      </c>
      <c r="J12" s="19"/>
      <c r="K12" s="19" t="n">
        <v>0.148347047190105</v>
      </c>
      <c r="L12" s="19" t="n">
        <v>0.151540479618774</v>
      </c>
      <c r="M12" s="19"/>
      <c r="N12" s="19" t="n">
        <v>0.104965436559748</v>
      </c>
      <c r="O12" s="19" t="n">
        <v>0.15818934080612</v>
      </c>
      <c r="P12" s="19" t="n">
        <v>0.0906728716374357</v>
      </c>
      <c r="Q12" s="19" t="n">
        <v>0.182339339099003</v>
      </c>
      <c r="R12" s="19" t="n">
        <v>0.179281574391423</v>
      </c>
      <c r="S12" s="19" t="n">
        <v>0.175103026660689</v>
      </c>
      <c r="T12" s="19" t="n">
        <v>0.151330487672776</v>
      </c>
      <c r="U12" s="19" t="n">
        <v>0.192011730299255</v>
      </c>
      <c r="V12" s="19" t="n">
        <v>0.143992191330788</v>
      </c>
      <c r="W12" s="19" t="n">
        <v>0.163792909732822</v>
      </c>
      <c r="X12" s="19" t="n">
        <v>0.137255049713037</v>
      </c>
      <c r="Y12" s="19" t="n">
        <v>0.171971996353214</v>
      </c>
      <c r="Z12" s="19"/>
      <c r="AA12" s="19" t="n">
        <v>0.115177171948433</v>
      </c>
      <c r="AB12" s="19" t="n">
        <v>0.169677422057001</v>
      </c>
      <c r="AC12" s="19" t="n">
        <v>0.171700424278173</v>
      </c>
      <c r="AD12" s="19" t="n">
        <v>0.145239250577005</v>
      </c>
      <c r="AE12" s="19"/>
      <c r="AF12" s="19" t="n">
        <v>0.0682092154487738</v>
      </c>
      <c r="AG12" s="19" t="n">
        <v>0.183283928918021</v>
      </c>
      <c r="AH12" s="19" t="n">
        <v>0.141464107317237</v>
      </c>
      <c r="AI12" s="19" t="n">
        <v>0.126954291921688</v>
      </c>
      <c r="AJ12" s="19" t="n">
        <v>0.19976319705509</v>
      </c>
      <c r="AK12" s="19" t="n">
        <v>0.125758402968648</v>
      </c>
      <c r="AL12" s="19" t="n">
        <v>0.125688832180987</v>
      </c>
      <c r="AM12" s="19" t="n">
        <v>0</v>
      </c>
      <c r="AN12" s="19" t="n">
        <v>0.0998770517574052</v>
      </c>
      <c r="AO12" s="19" t="n">
        <v>0.166395184649596</v>
      </c>
      <c r="AP12" s="19" t="n">
        <v>0.107306228770592</v>
      </c>
      <c r="AQ12" s="19" t="n">
        <v>0.100339761755581</v>
      </c>
      <c r="AR12" s="19" t="n">
        <v>0.100638579105013</v>
      </c>
      <c r="AS12" s="19" t="n">
        <v>0.136812381430027</v>
      </c>
      <c r="AT12" s="19" t="n">
        <v>0.296096190633258</v>
      </c>
      <c r="AU12" s="19" t="n">
        <v>0</v>
      </c>
      <c r="AV12" s="19" t="n">
        <v>0</v>
      </c>
      <c r="AW12" s="19" t="n">
        <v>0.540888659254037</v>
      </c>
      <c r="AX12" s="19" t="n">
        <v>0</v>
      </c>
    </row>
    <row r="13">
      <c r="B13" s="20" t="s">
        <v>351</v>
      </c>
      <c r="C13" s="19" t="n">
        <v>0.19028951943222</v>
      </c>
      <c r="D13" s="19" t="n">
        <v>0.118904248293404</v>
      </c>
      <c r="E13" s="19" t="n">
        <v>0.0872780474686248</v>
      </c>
      <c r="F13" s="19" t="n">
        <v>0.12247980659173</v>
      </c>
      <c r="G13" s="19" t="n">
        <v>0.197994870540545</v>
      </c>
      <c r="H13" s="19" t="n">
        <v>0.266982880681988</v>
      </c>
      <c r="I13" s="19" t="n">
        <v>0.311598649837283</v>
      </c>
      <c r="J13" s="19"/>
      <c r="K13" s="19" t="n">
        <v>0.153001952579175</v>
      </c>
      <c r="L13" s="19" t="n">
        <v>0.224727050626615</v>
      </c>
      <c r="M13" s="19"/>
      <c r="N13" s="19" t="n">
        <v>0.126299207217656</v>
      </c>
      <c r="O13" s="19" t="n">
        <v>0.18843665729025</v>
      </c>
      <c r="P13" s="19" t="n">
        <v>0.206116451666663</v>
      </c>
      <c r="Q13" s="19" t="n">
        <v>0.160780871898327</v>
      </c>
      <c r="R13" s="19" t="n">
        <v>0.238882494149808</v>
      </c>
      <c r="S13" s="19" t="n">
        <v>0.170069498903344</v>
      </c>
      <c r="T13" s="19" t="n">
        <v>0.258194650994885</v>
      </c>
      <c r="U13" s="19" t="n">
        <v>0.168764021421904</v>
      </c>
      <c r="V13" s="19" t="n">
        <v>0.186810169912321</v>
      </c>
      <c r="W13" s="19" t="n">
        <v>0.225212149283987</v>
      </c>
      <c r="X13" s="19" t="n">
        <v>0.201618965249582</v>
      </c>
      <c r="Y13" s="19" t="n">
        <v>0.20952616650431</v>
      </c>
      <c r="Z13" s="19"/>
      <c r="AA13" s="19" t="n">
        <v>0.102198514880099</v>
      </c>
      <c r="AB13" s="19" t="n">
        <v>0.206544672709662</v>
      </c>
      <c r="AC13" s="19" t="n">
        <v>0.145831458686101</v>
      </c>
      <c r="AD13" s="19" t="n">
        <v>0.298001580618949</v>
      </c>
      <c r="AE13" s="19"/>
      <c r="AF13" s="19" t="n">
        <v>0.0687584462811426</v>
      </c>
      <c r="AG13" s="19" t="n">
        <v>0.292364680800781</v>
      </c>
      <c r="AH13" s="19" t="n">
        <v>0.1215746960148</v>
      </c>
      <c r="AI13" s="19" t="n">
        <v>0.0436766308530799</v>
      </c>
      <c r="AJ13" s="19" t="n">
        <v>0.0707388486770456</v>
      </c>
      <c r="AK13" s="19" t="n">
        <v>0.0495496926864054</v>
      </c>
      <c r="AL13" s="19" t="n">
        <v>0.12709184413041</v>
      </c>
      <c r="AM13" s="19" t="n">
        <v>0</v>
      </c>
      <c r="AN13" s="19" t="n">
        <v>0.091499030629438</v>
      </c>
      <c r="AO13" s="19" t="n">
        <v>0.139306321564506</v>
      </c>
      <c r="AP13" s="19" t="n">
        <v>0.188562258246798</v>
      </c>
      <c r="AQ13" s="19" t="n">
        <v>0.193542179796</v>
      </c>
      <c r="AR13" s="19" t="n">
        <v>0.122057392965152</v>
      </c>
      <c r="AS13" s="19" t="n">
        <v>0.119488582294331</v>
      </c>
      <c r="AT13" s="19" t="n">
        <v>0</v>
      </c>
      <c r="AU13" s="19" t="n">
        <v>0</v>
      </c>
      <c r="AV13" s="19" t="n">
        <v>0</v>
      </c>
      <c r="AW13" s="19" t="n">
        <v>0</v>
      </c>
      <c r="AX13" s="19" t="n">
        <v>0</v>
      </c>
    </row>
    <row r="14">
      <c r="B14" s="20" t="s">
        <v>242</v>
      </c>
      <c r="C14" s="21" t="n">
        <v>0.0942921597172731</v>
      </c>
      <c r="D14" s="21" t="n">
        <v>0.161217808625062</v>
      </c>
      <c r="E14" s="21" t="n">
        <v>0.0821321256675921</v>
      </c>
      <c r="F14" s="21" t="n">
        <v>0.107503947123868</v>
      </c>
      <c r="G14" s="21" t="n">
        <v>0.0870807048455802</v>
      </c>
      <c r="H14" s="21" t="n">
        <v>0.0965717825288337</v>
      </c>
      <c r="I14" s="21" t="n">
        <v>0.0534892647797736</v>
      </c>
      <c r="J14" s="21"/>
      <c r="K14" s="21" t="n">
        <v>0.0665157005311492</v>
      </c>
      <c r="L14" s="21" t="n">
        <v>0.120685553707895</v>
      </c>
      <c r="M14" s="21"/>
      <c r="N14" s="21" t="n">
        <v>0.0856502968609792</v>
      </c>
      <c r="O14" s="21" t="n">
        <v>0.103259026573467</v>
      </c>
      <c r="P14" s="21" t="n">
        <v>0.094520076524978</v>
      </c>
      <c r="Q14" s="21" t="n">
        <v>0.105830620022483</v>
      </c>
      <c r="R14" s="21" t="n">
        <v>0.0300131251329023</v>
      </c>
      <c r="S14" s="21" t="n">
        <v>0.108118428596677</v>
      </c>
      <c r="T14" s="21" t="n">
        <v>0.1466779016641</v>
      </c>
      <c r="U14" s="21" t="n">
        <v>0.112389788281709</v>
      </c>
      <c r="V14" s="21" t="n">
        <v>0.0586660797354811</v>
      </c>
      <c r="W14" s="21" t="n">
        <v>0.117332277639465</v>
      </c>
      <c r="X14" s="21" t="n">
        <v>0.0872477505023016</v>
      </c>
      <c r="Y14" s="21" t="n">
        <v>0.0661709746546762</v>
      </c>
      <c r="Z14" s="21"/>
      <c r="AA14" s="21" t="n">
        <v>0.066641197781922</v>
      </c>
      <c r="AB14" s="21" t="n">
        <v>0.0873942349780292</v>
      </c>
      <c r="AC14" s="21" t="n">
        <v>0.103058543598103</v>
      </c>
      <c r="AD14" s="21" t="n">
        <v>0.116739723296622</v>
      </c>
      <c r="AE14" s="21"/>
      <c r="AF14" s="21" t="n">
        <v>0.0575703258685997</v>
      </c>
      <c r="AG14" s="21" t="n">
        <v>0.0768136628053824</v>
      </c>
      <c r="AH14" s="21" t="n">
        <v>0.118020959677252</v>
      </c>
      <c r="AI14" s="21" t="n">
        <v>0.0312443085683636</v>
      </c>
      <c r="AJ14" s="21" t="n">
        <v>0.261305575748821</v>
      </c>
      <c r="AK14" s="21" t="n">
        <v>0.0351865459958516</v>
      </c>
      <c r="AL14" s="21" t="n">
        <v>0.124524217684794</v>
      </c>
      <c r="AM14" s="21" t="n">
        <v>0</v>
      </c>
      <c r="AN14" s="21" t="n">
        <v>0.0425776286889831</v>
      </c>
      <c r="AO14" s="21" t="n">
        <v>0.148594054637431</v>
      </c>
      <c r="AP14" s="21" t="n">
        <v>0.0666268592449787</v>
      </c>
      <c r="AQ14" s="21" t="n">
        <v>0.166309080933522</v>
      </c>
      <c r="AR14" s="21" t="n">
        <v>0.0902426648588534</v>
      </c>
      <c r="AS14" s="21" t="n">
        <v>0.110273572144538</v>
      </c>
      <c r="AT14" s="21" t="n">
        <v>0.703903809366742</v>
      </c>
      <c r="AU14" s="21" t="n">
        <v>0</v>
      </c>
      <c r="AV14" s="21" t="n">
        <v>0</v>
      </c>
      <c r="AW14" s="21" t="n">
        <v>0</v>
      </c>
      <c r="AX14" s="21" t="n">
        <v>0</v>
      </c>
    </row>
    <row r="15">
      <c r="B15" s="18" t="s">
        <v>353</v>
      </c>
    </row>
    <row r="16">
      <c r="B16" t="s">
        <v>80</v>
      </c>
    </row>
    <row r="17">
      <c r="B17" t="s">
        <v>81</v>
      </c>
    </row>
    <row r="19">
      <c r="B19" s="9" t="str">
        <f>=HYPERLINK("#'Contents'!A1", "Return to Contents")</f>
      </c>
    </row>
  </sheetData>
  <mergeCells count="6">
    <mergeCell ref="D5:I5"/>
    <mergeCell ref="K5:L5"/>
    <mergeCell ref="N5:Y5"/>
    <mergeCell ref="AA5:AD5"/>
    <mergeCell ref="AF5:AX5"/>
    <mergeCell ref="D2:AU2"/>
  </mergeCells>
  <pageMargins left="0.7" right="0.7" top="0.75" bottom="0.75" header="0.3" footer="0.3"/>
  <pageSetup paperSize="9" orientation="portrait" horizontalDpi="300" verticalDpi="300" r:id="rId2"/>
  <drawing r:id="rId1"/>
</worksheet>
</file>

<file path=xl/worksheets/sheet9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20.71" hidden="0" customWidth="1"/>
    <col min="4" max="4" width="20.71" hidden="0" customWidth="1"/>
    <col min="5" max="5" width="20.71" hidden="0" customWidth="1"/>
    <col min="6" max="6" width="20.71" hidden="0" customWidth="1"/>
    <col min="7" max="7" width="20.71" hidden="0" customWidth="1"/>
    <col min="8" max="8" width="20.71" hidden="0" customWidth="1"/>
    <col min="9" max="9" width="20.71" hidden="0" customWidth="1"/>
    <col min="10" max="10" width="20.71" hidden="0" customWidth="1"/>
    <col min="11" max="11" width="20.71" hidden="0" customWidth="1"/>
    <col min="12" max="12" width="20.71" hidden="0" customWidth="1"/>
  </cols>
  <sheetData>
    <row r="2" ht="40" customHeight="1">
      <c r="D2" s="16" t="s">
        <v>368</v>
      </c>
    </row>
    <row r="6" ht="50" customHeight="1">
      <c r="B6" s="22" t="s">
        <v>15</v>
      </c>
      <c r="C6" s="22" t="s">
        <v>251</v>
      </c>
      <c r="D6" s="22" t="s">
        <v>339</v>
      </c>
      <c r="E6" s="22" t="s">
        <v>340</v>
      </c>
      <c r="F6" s="22" t="s">
        <v>341</v>
      </c>
      <c r="G6" s="22" t="s">
        <v>342</v>
      </c>
      <c r="H6" s="22" t="s">
        <v>343</v>
      </c>
      <c r="I6" s="22" t="s">
        <v>344</v>
      </c>
      <c r="J6" s="22" t="s">
        <v>345</v>
      </c>
      <c r="K6" s="22" t="s">
        <v>346</v>
      </c>
    </row>
    <row r="7">
      <c r="B7" s="20" t="s">
        <v>363</v>
      </c>
      <c r="C7" s="19" t="n">
        <v>0.34678599417754</v>
      </c>
      <c r="D7" s="19" t="n">
        <v>0.0234242239896012</v>
      </c>
      <c r="E7" s="19" t="n">
        <v>0.0357656872154751</v>
      </c>
      <c r="F7" s="19" t="n">
        <v>0.0270396250162204</v>
      </c>
      <c r="G7" s="19" t="n">
        <v>0.0275738474619418</v>
      </c>
      <c r="H7" s="19" t="n">
        <v>0.0694782371520243</v>
      </c>
      <c r="I7" s="19" t="n">
        <v>0.0937842834734756</v>
      </c>
      <c r="J7" s="19" t="n">
        <v>0.0683766018101703</v>
      </c>
      <c r="K7" s="19" t="n">
        <v>0.0494476231761054</v>
      </c>
    </row>
    <row r="8">
      <c r="B8" s="20" t="s">
        <v>364</v>
      </c>
      <c r="C8" s="19" t="n">
        <v>0.217040128955026</v>
      </c>
      <c r="D8" s="19" t="n">
        <v>0.0573225933774839</v>
      </c>
      <c r="E8" s="19" t="n">
        <v>0.093803504459254</v>
      </c>
      <c r="F8" s="19" t="n">
        <v>0.0421012091006866</v>
      </c>
      <c r="G8" s="19" t="n">
        <v>0.0695185007998197</v>
      </c>
      <c r="H8" s="19" t="n">
        <v>0.176734293526393</v>
      </c>
      <c r="I8" s="19" t="n">
        <v>0.234079345575445</v>
      </c>
      <c r="J8" s="19" t="n">
        <v>0.193104302816861</v>
      </c>
      <c r="K8" s="19" t="n">
        <v>0.109956367378838</v>
      </c>
    </row>
    <row r="9">
      <c r="B9" s="20" t="s">
        <v>365</v>
      </c>
      <c r="C9" s="19" t="n">
        <v>0.174940979117335</v>
      </c>
      <c r="D9" s="19" t="n">
        <v>0.0945579802950812</v>
      </c>
      <c r="E9" s="19" t="n">
        <v>0.191226376142235</v>
      </c>
      <c r="F9" s="19" t="n">
        <v>0.120531786009648</v>
      </c>
      <c r="G9" s="19" t="n">
        <v>0.142818273755948</v>
      </c>
      <c r="H9" s="19" t="n">
        <v>0.299563742848339</v>
      </c>
      <c r="I9" s="19" t="n">
        <v>0.305928356266271</v>
      </c>
      <c r="J9" s="19" t="n">
        <v>0.304631366371252</v>
      </c>
      <c r="K9" s="19" t="n">
        <v>0.21821290951882</v>
      </c>
    </row>
    <row r="10">
      <c r="B10" s="20" t="s">
        <v>366</v>
      </c>
      <c r="C10" s="19" t="n">
        <v>0.0900209163916913</v>
      </c>
      <c r="D10" s="19" t="n">
        <v>0.397716531859824</v>
      </c>
      <c r="E10" s="19" t="n">
        <v>0.384878236038547</v>
      </c>
      <c r="F10" s="19" t="n">
        <v>0.388458344241834</v>
      </c>
      <c r="G10" s="19" t="n">
        <v>0.365657663538995</v>
      </c>
      <c r="H10" s="19" t="n">
        <v>0.246231171904427</v>
      </c>
      <c r="I10" s="19" t="n">
        <v>0.173981832712606</v>
      </c>
      <c r="J10" s="19" t="n">
        <v>0.202950827471828</v>
      </c>
      <c r="K10" s="19" t="n">
        <v>0.326133304694936</v>
      </c>
    </row>
    <row r="11">
      <c r="B11" s="20" t="s">
        <v>367</v>
      </c>
      <c r="C11" s="19" t="n">
        <v>0.0469242473077281</v>
      </c>
      <c r="D11" s="19" t="n">
        <v>0.378098982571497</v>
      </c>
      <c r="E11" s="19" t="n">
        <v>0.190316011105193</v>
      </c>
      <c r="F11" s="19" t="n">
        <v>0.376757566002779</v>
      </c>
      <c r="G11" s="19" t="n">
        <v>0.287897006118906</v>
      </c>
      <c r="H11" s="19" t="n">
        <v>0.0883030286340535</v>
      </c>
      <c r="I11" s="19" t="n">
        <v>0.0648088106059687</v>
      </c>
      <c r="J11" s="19" t="n">
        <v>0.0426816560607654</v>
      </c>
      <c r="K11" s="19" t="n">
        <v>0.137384219015497</v>
      </c>
    </row>
    <row r="12">
      <c r="B12" s="20" t="s">
        <v>77</v>
      </c>
      <c r="C12" s="19" t="n">
        <v>0.12428773405068</v>
      </c>
      <c r="D12" s="19" t="n">
        <v>0.0488796879065119</v>
      </c>
      <c r="E12" s="19" t="n">
        <v>0.104010185039296</v>
      </c>
      <c r="F12" s="19" t="n">
        <v>0.045111469628831</v>
      </c>
      <c r="G12" s="19" t="n">
        <v>0.10653470832439</v>
      </c>
      <c r="H12" s="19" t="n">
        <v>0.119689525934763</v>
      </c>
      <c r="I12" s="19" t="n">
        <v>0.127417371366234</v>
      </c>
      <c r="J12" s="19" t="n">
        <v>0.188255245469123</v>
      </c>
      <c r="K12" s="19" t="n">
        <v>0.158865576215805</v>
      </c>
    </row>
    <row r="13">
      <c r="B13" s="18"/>
      <c r="C13" s="18"/>
      <c r="D13" s="18"/>
      <c r="E13" s="18"/>
      <c r="F13" s="18"/>
      <c r="G13" s="18"/>
      <c r="H13" s="18"/>
      <c r="I13" s="18"/>
      <c r="J13" s="18"/>
      <c r="K13" s="18"/>
    </row>
    <row r="14">
      <c r="B14" t="s">
        <v>80</v>
      </c>
    </row>
    <row r="15">
      <c r="B15" t="s">
        <v>81</v>
      </c>
    </row>
    <row r="19">
      <c r="B19" s="9" t="str">
        <f>=HYPERLINK("#'Contents'!A1", "Return to Contents")</f>
      </c>
    </row>
  </sheetData>
  <mergeCells count="1">
    <mergeCell ref="D2:L2"/>
  </mergeCells>
  <pageMargins left="0.7" right="0.7" top="0.75" bottom="0.75" header="0.3" footer="0.3"/>
  <pageSetup paperSize="9" orientation="portrait" horizontalDpi="300" verticalDpi="300" r:id="rId2"/>
  <drawing r:id="rId1"/>
</worksheet>
</file>

<file path=xl/worksheets/sheet9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10.71" hidden="0" customWidth="1"/>
    <col min="8" max="8" width="10.71" hidden="0" customWidth="1"/>
    <col min="9" max="9" width="10.71" hidden="0" customWidth="1"/>
    <col min="10" max="10" width="2.2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10.71" hidden="0" customWidth="1"/>
    <col min="19" max="19" width="10.71" hidden="0" customWidth="1"/>
    <col min="20" max="20" width="10.71" hidden="0" customWidth="1"/>
    <col min="21" max="21" width="10.71" hidden="0" customWidth="1"/>
    <col min="22" max="22" width="10.71" hidden="0" customWidth="1"/>
    <col min="23" max="23" width="10.71" hidden="0" customWidth="1"/>
    <col min="24" max="24" width="10.71" hidden="0" customWidth="1"/>
    <col min="25" max="25" width="10.71" hidden="0" customWidth="1"/>
    <col min="26" max="26" width="2.2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10.71" hidden="0" customWidth="1"/>
    <col min="34" max="34" width="10.71" hidden="0" customWidth="1"/>
    <col min="35" max="35" width="10.7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10.71" hidden="0" customWidth="1"/>
    <col min="44" max="44" width="10.71" hidden="0" customWidth="1"/>
    <col min="45" max="45" width="10.71" hidden="0" customWidth="1"/>
    <col min="46" max="46" width="10.71" hidden="0" customWidth="1"/>
    <col min="47" max="47" width="10.71" hidden="0" customWidth="1"/>
    <col min="48" max="48" width="10.71" hidden="0" customWidth="1"/>
    <col min="49" max="49" width="10.71" hidden="0" customWidth="1"/>
    <col min="50" max="50" width="10.71" hidden="0" customWidth="1"/>
    <col min="51" max="51" width="2.21" hidden="0" customWidth="1"/>
  </cols>
  <sheetData>
    <row r="2" ht="40" customHeight="1">
      <c r="D2" s="16" t="s">
        <v>369</v>
      </c>
    </row>
    <row r="5" ht="30" customHeight="1">
      <c r="B5" s="17"/>
      <c r="C5" s="17"/>
      <c r="D5" s="17" t="s">
        <v>62</v>
      </c>
      <c r="E5" s="17"/>
      <c r="F5" s="17"/>
      <c r="G5" s="17"/>
      <c r="H5" s="17"/>
      <c r="I5" s="17"/>
      <c r="J5" s="17"/>
      <c r="K5" s="17" t="s">
        <v>63</v>
      </c>
      <c r="L5" s="17"/>
      <c r="M5" s="17"/>
      <c r="N5" s="17" t="s">
        <v>64</v>
      </c>
      <c r="O5" s="17"/>
      <c r="P5" s="17"/>
      <c r="Q5" s="17"/>
      <c r="R5" s="17"/>
      <c r="S5" s="17"/>
      <c r="T5" s="17"/>
      <c r="U5" s="17"/>
      <c r="V5" s="17"/>
      <c r="W5" s="17"/>
      <c r="X5" s="17"/>
      <c r="Y5" s="17"/>
      <c r="Z5" s="17"/>
      <c r="AA5" s="17" t="s">
        <v>65</v>
      </c>
      <c r="AB5" s="17"/>
      <c r="AC5" s="17"/>
      <c r="AD5" s="17"/>
      <c r="AE5" s="17"/>
      <c r="AF5" s="17" t="s">
        <v>66</v>
      </c>
      <c r="AG5" s="17"/>
      <c r="AH5" s="17"/>
      <c r="AI5" s="17"/>
      <c r="AJ5" s="17"/>
      <c r="AK5" s="17"/>
      <c r="AL5" s="17"/>
      <c r="AM5" s="17"/>
      <c r="AN5" s="17"/>
      <c r="AO5" s="17"/>
      <c r="AP5" s="17"/>
      <c r="AQ5" s="17"/>
      <c r="AR5" s="17"/>
      <c r="AS5" s="17"/>
      <c r="AT5" s="17"/>
      <c r="AU5" s="17"/>
      <c r="AV5" s="17"/>
      <c r="AW5" s="17"/>
      <c r="AX5" s="17"/>
    </row>
    <row r="6">
      <c r="B6" t="s">
        <v>15</v>
      </c>
      <c r="C6" s="10" t="s">
        <v>16</v>
      </c>
      <c r="D6" s="13" t="s">
        <v>17</v>
      </c>
      <c r="E6" s="13" t="s">
        <v>18</v>
      </c>
      <c r="F6" s="13" t="s">
        <v>19</v>
      </c>
      <c r="G6" s="13" t="s">
        <v>20</v>
      </c>
      <c r="H6" s="13" t="s">
        <v>21</v>
      </c>
      <c r="I6" s="13" t="s">
        <v>22</v>
      </c>
      <c r="K6" s="13" t="s">
        <v>25</v>
      </c>
      <c r="L6" s="13" t="s">
        <v>26</v>
      </c>
      <c r="N6" s="13" t="s">
        <v>27</v>
      </c>
      <c r="O6" s="13" t="s">
        <v>28</v>
      </c>
      <c r="P6" s="13" t="s">
        <v>29</v>
      </c>
      <c r="Q6" s="13" t="s">
        <v>30</v>
      </c>
      <c r="R6" s="13" t="s">
        <v>31</v>
      </c>
      <c r="S6" s="13" t="s">
        <v>32</v>
      </c>
      <c r="T6" s="13" t="s">
        <v>33</v>
      </c>
      <c r="U6" s="13" t="s">
        <v>34</v>
      </c>
      <c r="V6" s="13" t="s">
        <v>35</v>
      </c>
      <c r="W6" s="13" t="s">
        <v>36</v>
      </c>
      <c r="X6" s="13" t="s">
        <v>37</v>
      </c>
      <c r="Y6" s="13" t="s">
        <v>38</v>
      </c>
      <c r="AA6" s="13" t="s">
        <v>39</v>
      </c>
      <c r="AB6" s="13" t="s">
        <v>40</v>
      </c>
      <c r="AC6" s="13" t="s">
        <v>41</v>
      </c>
      <c r="AD6" s="13" t="s">
        <v>42</v>
      </c>
      <c r="AF6" s="13" t="s">
        <v>43</v>
      </c>
      <c r="AG6" s="13" t="s">
        <v>44</v>
      </c>
      <c r="AH6" s="13" t="s">
        <v>45</v>
      </c>
      <c r="AI6" s="13" t="s">
        <v>46</v>
      </c>
      <c r="AJ6" s="13" t="s">
        <v>47</v>
      </c>
      <c r="AK6" s="13" t="s">
        <v>48</v>
      </c>
      <c r="AL6" s="13" t="s">
        <v>49</v>
      </c>
      <c r="AM6" s="13" t="s">
        <v>50</v>
      </c>
      <c r="AN6" s="13" t="s">
        <v>51</v>
      </c>
      <c r="AO6" s="13" t="s">
        <v>52</v>
      </c>
      <c r="AP6" s="13" t="s">
        <v>53</v>
      </c>
      <c r="AQ6" s="13" t="s">
        <v>54</v>
      </c>
      <c r="AR6" s="13" t="s">
        <v>55</v>
      </c>
      <c r="AS6" s="13" t="s">
        <v>56</v>
      </c>
      <c r="AT6" s="13" t="s">
        <v>57</v>
      </c>
      <c r="AU6" s="13" t="s">
        <v>58</v>
      </c>
      <c r="AV6" s="13" t="s">
        <v>59</v>
      </c>
      <c r="AW6" s="13" t="s">
        <v>60</v>
      </c>
      <c r="AX6" s="13" t="s">
        <v>61</v>
      </c>
    </row>
    <row r="7" ht="30" customHeight="1">
      <c r="B7" s="11" t="s">
        <v>23</v>
      </c>
      <c r="C7" s="11" t="n">
        <v>2053</v>
      </c>
      <c r="D7" s="11" t="n">
        <v>282</v>
      </c>
      <c r="E7" s="11" t="n">
        <v>347</v>
      </c>
      <c r="F7" s="11" t="n">
        <v>347</v>
      </c>
      <c r="G7" s="11" t="n">
        <v>347</v>
      </c>
      <c r="H7" s="11" t="n">
        <v>295</v>
      </c>
      <c r="I7" s="11" t="n">
        <v>435</v>
      </c>
      <c r="J7" s="11"/>
      <c r="K7" s="11" t="n">
        <v>1018</v>
      </c>
      <c r="L7" s="11" t="n">
        <v>1034</v>
      </c>
      <c r="M7" s="11"/>
      <c r="N7" s="11" t="n">
        <v>284</v>
      </c>
      <c r="O7" s="11" t="n">
        <v>278</v>
      </c>
      <c r="P7" s="11" t="n">
        <v>169</v>
      </c>
      <c r="Q7" s="11" t="n">
        <v>188</v>
      </c>
      <c r="R7" s="11" t="n">
        <v>160</v>
      </c>
      <c r="S7" s="11" t="n">
        <v>187</v>
      </c>
      <c r="T7" s="11" t="n">
        <v>166</v>
      </c>
      <c r="U7" s="11" t="n">
        <v>87</v>
      </c>
      <c r="V7" s="11" t="n">
        <v>211</v>
      </c>
      <c r="W7" s="11" t="n">
        <v>174</v>
      </c>
      <c r="X7" s="11" t="n">
        <v>98</v>
      </c>
      <c r="Y7" s="11" t="n">
        <v>51</v>
      </c>
      <c r="Z7" s="11"/>
      <c r="AA7" s="11" t="n">
        <v>570</v>
      </c>
      <c r="AB7" s="11" t="n">
        <v>547</v>
      </c>
      <c r="AC7" s="11" t="n">
        <v>406</v>
      </c>
      <c r="AD7" s="11" t="n">
        <v>517</v>
      </c>
      <c r="AE7" s="11"/>
      <c r="AF7" s="11" t="n">
        <v>148</v>
      </c>
      <c r="AG7" s="11" t="n">
        <v>872</v>
      </c>
      <c r="AH7" s="11" t="n">
        <v>132</v>
      </c>
      <c r="AI7" s="11" t="n">
        <v>108</v>
      </c>
      <c r="AJ7" s="11" t="n">
        <v>65</v>
      </c>
      <c r="AK7" s="11" t="n">
        <v>65</v>
      </c>
      <c r="AL7" s="11" t="n">
        <v>139</v>
      </c>
      <c r="AM7" s="11" t="n">
        <v>2</v>
      </c>
      <c r="AN7" s="11" t="n">
        <v>139</v>
      </c>
      <c r="AO7" s="11" t="n">
        <v>159</v>
      </c>
      <c r="AP7" s="11" t="n">
        <v>39</v>
      </c>
      <c r="AQ7" s="11" t="n">
        <v>148</v>
      </c>
      <c r="AR7" s="11" t="n">
        <v>10</v>
      </c>
      <c r="AS7" s="11" t="n">
        <v>10</v>
      </c>
      <c r="AT7" s="11" t="n">
        <v>3</v>
      </c>
      <c r="AU7" s="11" t="n">
        <v>2</v>
      </c>
      <c r="AV7" s="11" t="n">
        <v>5</v>
      </c>
      <c r="AW7" s="11" t="n">
        <v>3</v>
      </c>
      <c r="AX7" s="11" t="n">
        <v>4</v>
      </c>
    </row>
    <row r="8" ht="30" customHeight="1">
      <c r="B8" s="12" t="s">
        <v>24</v>
      </c>
      <c r="C8" s="12" t="n">
        <v>2053</v>
      </c>
      <c r="D8" s="12" t="n">
        <v>284</v>
      </c>
      <c r="E8" s="12" t="n">
        <v>350</v>
      </c>
      <c r="F8" s="12" t="n">
        <v>349</v>
      </c>
      <c r="G8" s="12" t="n">
        <v>350</v>
      </c>
      <c r="H8" s="12" t="n">
        <v>289</v>
      </c>
      <c r="I8" s="12" t="n">
        <v>431</v>
      </c>
      <c r="J8" s="12"/>
      <c r="K8" s="12" t="n">
        <v>1013</v>
      </c>
      <c r="L8" s="12" t="n">
        <v>1039</v>
      </c>
      <c r="M8" s="12"/>
      <c r="N8" s="12" t="n">
        <v>287</v>
      </c>
      <c r="O8" s="12" t="n">
        <v>267</v>
      </c>
      <c r="P8" s="12" t="n">
        <v>164</v>
      </c>
      <c r="Q8" s="12" t="n">
        <v>185</v>
      </c>
      <c r="R8" s="12" t="n">
        <v>144</v>
      </c>
      <c r="S8" s="12" t="n">
        <v>185</v>
      </c>
      <c r="T8" s="12" t="n">
        <v>164</v>
      </c>
      <c r="U8" s="12" t="n">
        <v>82</v>
      </c>
      <c r="V8" s="12" t="n">
        <v>226</v>
      </c>
      <c r="W8" s="12" t="n">
        <v>185</v>
      </c>
      <c r="X8" s="12" t="n">
        <v>103</v>
      </c>
      <c r="Y8" s="12" t="n">
        <v>61</v>
      </c>
      <c r="Z8" s="12"/>
      <c r="AA8" s="12" t="n">
        <v>551</v>
      </c>
      <c r="AB8" s="12" t="n">
        <v>530</v>
      </c>
      <c r="AC8" s="12" t="n">
        <v>449</v>
      </c>
      <c r="AD8" s="12" t="n">
        <v>510</v>
      </c>
      <c r="AE8" s="12"/>
      <c r="AF8" s="12" t="n">
        <v>150</v>
      </c>
      <c r="AG8" s="12" t="n">
        <v>866</v>
      </c>
      <c r="AH8" s="12" t="n">
        <v>133</v>
      </c>
      <c r="AI8" s="12" t="n">
        <v>107</v>
      </c>
      <c r="AJ8" s="12" t="n">
        <v>66</v>
      </c>
      <c r="AK8" s="12" t="n">
        <v>64</v>
      </c>
      <c r="AL8" s="12" t="n">
        <v>140</v>
      </c>
      <c r="AM8" s="12" t="n">
        <v>2</v>
      </c>
      <c r="AN8" s="12" t="n">
        <v>140</v>
      </c>
      <c r="AO8" s="12" t="n">
        <v>160</v>
      </c>
      <c r="AP8" s="12" t="n">
        <v>39</v>
      </c>
      <c r="AQ8" s="12" t="n">
        <v>149</v>
      </c>
      <c r="AR8" s="12" t="n">
        <v>10</v>
      </c>
      <c r="AS8" s="12" t="n">
        <v>11</v>
      </c>
      <c r="AT8" s="12" t="n">
        <v>3</v>
      </c>
      <c r="AU8" s="12" t="n">
        <v>2</v>
      </c>
      <c r="AV8" s="12" t="n">
        <v>5</v>
      </c>
      <c r="AW8" s="12" t="n">
        <v>3</v>
      </c>
      <c r="AX8" s="12" t="n">
        <v>3</v>
      </c>
    </row>
    <row r="9">
      <c r="B9" s="20" t="s">
        <v>363</v>
      </c>
      <c r="C9" s="19" t="n">
        <v>0.34678599417754</v>
      </c>
      <c r="D9" s="19" t="n">
        <v>0.169565121383175</v>
      </c>
      <c r="E9" s="19" t="n">
        <v>0.237336096075927</v>
      </c>
      <c r="F9" s="19" t="n">
        <v>0.264562153123522</v>
      </c>
      <c r="G9" s="19" t="n">
        <v>0.375982870536072</v>
      </c>
      <c r="H9" s="19" t="n">
        <v>0.474103968004817</v>
      </c>
      <c r="I9" s="19" t="n">
        <v>0.510068210187893</v>
      </c>
      <c r="J9" s="19"/>
      <c r="K9" s="19" t="n">
        <v>0.373084670445214</v>
      </c>
      <c r="L9" s="19" t="n">
        <v>0.321477996148459</v>
      </c>
      <c r="M9" s="19"/>
      <c r="N9" s="19" t="n">
        <v>0.208480742458941</v>
      </c>
      <c r="O9" s="19" t="n">
        <v>0.440756405650152</v>
      </c>
      <c r="P9" s="19" t="n">
        <v>0.409450272428703</v>
      </c>
      <c r="Q9" s="19" t="n">
        <v>0.269411875792283</v>
      </c>
      <c r="R9" s="19" t="n">
        <v>0.367642695977334</v>
      </c>
      <c r="S9" s="19" t="n">
        <v>0.301868014498409</v>
      </c>
      <c r="T9" s="19" t="n">
        <v>0.289360498140959</v>
      </c>
      <c r="U9" s="19" t="n">
        <v>0.490172011603894</v>
      </c>
      <c r="V9" s="19" t="n">
        <v>0.363677696259717</v>
      </c>
      <c r="W9" s="19" t="n">
        <v>0.406816836035045</v>
      </c>
      <c r="X9" s="19" t="n">
        <v>0.404148846329387</v>
      </c>
      <c r="Y9" s="19" t="n">
        <v>0.359624116079429</v>
      </c>
      <c r="Z9" s="19"/>
      <c r="AA9" s="19" t="n">
        <v>0.365510762256856</v>
      </c>
      <c r="AB9" s="19" t="n">
        <v>0.409698140477124</v>
      </c>
      <c r="AC9" s="19" t="n">
        <v>0.282061790594442</v>
      </c>
      <c r="AD9" s="19" t="n">
        <v>0.317126191928801</v>
      </c>
      <c r="AE9" s="19"/>
      <c r="AF9" s="19" t="n">
        <v>0.166732157541216</v>
      </c>
      <c r="AG9" s="19" t="n">
        <v>0.482920233103578</v>
      </c>
      <c r="AH9" s="19" t="n">
        <v>0.389877447431711</v>
      </c>
      <c r="AI9" s="19" t="n">
        <v>0.17438165832634</v>
      </c>
      <c r="AJ9" s="19" t="n">
        <v>0.172854814599104</v>
      </c>
      <c r="AK9" s="19" t="n">
        <v>0.22384580490107</v>
      </c>
      <c r="AL9" s="19" t="n">
        <v>0.24032787610068</v>
      </c>
      <c r="AM9" s="19" t="n">
        <v>1</v>
      </c>
      <c r="AN9" s="19" t="n">
        <v>0.224815634357037</v>
      </c>
      <c r="AO9" s="19" t="n">
        <v>0.224354183607645</v>
      </c>
      <c r="AP9" s="19" t="n">
        <v>0.386757309966758</v>
      </c>
      <c r="AQ9" s="19" t="n">
        <v>0.323532794673345</v>
      </c>
      <c r="AR9" s="19" t="n">
        <v>0.434864572837294</v>
      </c>
      <c r="AS9" s="19" t="n">
        <v>0.111537085003805</v>
      </c>
      <c r="AT9" s="19" t="n">
        <v>0</v>
      </c>
      <c r="AU9" s="19" t="n">
        <v>0</v>
      </c>
      <c r="AV9" s="19" t="n">
        <v>0</v>
      </c>
      <c r="AW9" s="19" t="n">
        <v>0</v>
      </c>
      <c r="AX9" s="19" t="n">
        <v>0.277914084528257</v>
      </c>
    </row>
    <row r="10">
      <c r="B10" s="20" t="s">
        <v>364</v>
      </c>
      <c r="C10" s="19" t="n">
        <v>0.217040128955026</v>
      </c>
      <c r="D10" s="19" t="n">
        <v>0.22387479028419</v>
      </c>
      <c r="E10" s="19" t="n">
        <v>0.185915207314627</v>
      </c>
      <c r="F10" s="19" t="n">
        <v>0.232671413141012</v>
      </c>
      <c r="G10" s="19" t="n">
        <v>0.236395681197496</v>
      </c>
      <c r="H10" s="19" t="n">
        <v>0.197635407935904</v>
      </c>
      <c r="I10" s="19" t="n">
        <v>0.222451516550736</v>
      </c>
      <c r="J10" s="19"/>
      <c r="K10" s="19" t="n">
        <v>0.213048005201902</v>
      </c>
      <c r="L10" s="19" t="n">
        <v>0.221141539384366</v>
      </c>
      <c r="M10" s="19"/>
      <c r="N10" s="19" t="n">
        <v>0.218194588049641</v>
      </c>
      <c r="O10" s="19" t="n">
        <v>0.218992948502456</v>
      </c>
      <c r="P10" s="19" t="n">
        <v>0.2090178168046</v>
      </c>
      <c r="Q10" s="19" t="n">
        <v>0.251387950982682</v>
      </c>
      <c r="R10" s="19" t="n">
        <v>0.186961165494099</v>
      </c>
      <c r="S10" s="19" t="n">
        <v>0.191909817361334</v>
      </c>
      <c r="T10" s="19" t="n">
        <v>0.260350852778853</v>
      </c>
      <c r="U10" s="19" t="n">
        <v>0.20120557301292</v>
      </c>
      <c r="V10" s="19" t="n">
        <v>0.179356854493251</v>
      </c>
      <c r="W10" s="19" t="n">
        <v>0.243338578782437</v>
      </c>
      <c r="X10" s="19" t="n">
        <v>0.204628510689334</v>
      </c>
      <c r="Y10" s="19" t="n">
        <v>0.253329399889488</v>
      </c>
      <c r="Z10" s="19"/>
      <c r="AA10" s="19" t="n">
        <v>0.209852913860681</v>
      </c>
      <c r="AB10" s="19" t="n">
        <v>0.238078233861196</v>
      </c>
      <c r="AC10" s="19" t="n">
        <v>0.208203027273695</v>
      </c>
      <c r="AD10" s="19" t="n">
        <v>0.214383244323742</v>
      </c>
      <c r="AE10" s="19"/>
      <c r="AF10" s="19" t="n">
        <v>0.212019308122616</v>
      </c>
      <c r="AG10" s="19" t="n">
        <v>0.220159478170281</v>
      </c>
      <c r="AH10" s="19" t="n">
        <v>0.192062366768229</v>
      </c>
      <c r="AI10" s="19" t="n">
        <v>0.158244484092142</v>
      </c>
      <c r="AJ10" s="19" t="n">
        <v>0.176030318263452</v>
      </c>
      <c r="AK10" s="19" t="n">
        <v>0.268759578716505</v>
      </c>
      <c r="AL10" s="19" t="n">
        <v>0.218373140222763</v>
      </c>
      <c r="AM10" s="19" t="n">
        <v>0</v>
      </c>
      <c r="AN10" s="19" t="n">
        <v>0.303533745080772</v>
      </c>
      <c r="AO10" s="19" t="n">
        <v>0.20356921583656</v>
      </c>
      <c r="AP10" s="19" t="n">
        <v>0.293567901753405</v>
      </c>
      <c r="AQ10" s="19" t="n">
        <v>0.214098681612471</v>
      </c>
      <c r="AR10" s="19" t="n">
        <v>0.0944187737802553</v>
      </c>
      <c r="AS10" s="19" t="n">
        <v>0</v>
      </c>
      <c r="AT10" s="19" t="n">
        <v>0.314801217298716</v>
      </c>
      <c r="AU10" s="19" t="n">
        <v>0.495619982425437</v>
      </c>
      <c r="AV10" s="19" t="n">
        <v>0</v>
      </c>
      <c r="AW10" s="19" t="n">
        <v>0</v>
      </c>
      <c r="AX10" s="19" t="n">
        <v>0</v>
      </c>
    </row>
    <row r="11">
      <c r="B11" s="20" t="s">
        <v>365</v>
      </c>
      <c r="C11" s="19" t="n">
        <v>0.174940979117335</v>
      </c>
      <c r="D11" s="19" t="n">
        <v>0.26599124338397</v>
      </c>
      <c r="E11" s="19" t="n">
        <v>0.228906989706261</v>
      </c>
      <c r="F11" s="19" t="n">
        <v>0.191163437784559</v>
      </c>
      <c r="G11" s="19" t="n">
        <v>0.164227357404207</v>
      </c>
      <c r="H11" s="19" t="n">
        <v>0.151701129595024</v>
      </c>
      <c r="I11" s="19" t="n">
        <v>0.0822092017223898</v>
      </c>
      <c r="J11" s="19"/>
      <c r="K11" s="19" t="n">
        <v>0.177172229965171</v>
      </c>
      <c r="L11" s="19" t="n">
        <v>0.171971018381364</v>
      </c>
      <c r="M11" s="19"/>
      <c r="N11" s="19" t="n">
        <v>0.188416150065307</v>
      </c>
      <c r="O11" s="19" t="n">
        <v>0.148490083279187</v>
      </c>
      <c r="P11" s="19" t="n">
        <v>0.126624590433261</v>
      </c>
      <c r="Q11" s="19" t="n">
        <v>0.220034615098551</v>
      </c>
      <c r="R11" s="19" t="n">
        <v>0.19059919087697</v>
      </c>
      <c r="S11" s="19" t="n">
        <v>0.198638538793592</v>
      </c>
      <c r="T11" s="19" t="n">
        <v>0.171853038132434</v>
      </c>
      <c r="U11" s="19" t="n">
        <v>0.126746281172975</v>
      </c>
      <c r="V11" s="19" t="n">
        <v>0.219803886940643</v>
      </c>
      <c r="W11" s="19" t="n">
        <v>0.116978130634877</v>
      </c>
      <c r="X11" s="19" t="n">
        <v>0.19632135331196</v>
      </c>
      <c r="Y11" s="19" t="n">
        <v>0.158150593247164</v>
      </c>
      <c r="Z11" s="19"/>
      <c r="AA11" s="19" t="n">
        <v>0.158644015187496</v>
      </c>
      <c r="AB11" s="19" t="n">
        <v>0.135467123880477</v>
      </c>
      <c r="AC11" s="19" t="n">
        <v>0.231613909211125</v>
      </c>
      <c r="AD11" s="19" t="n">
        <v>0.184324149506243</v>
      </c>
      <c r="AE11" s="19"/>
      <c r="AF11" s="19" t="n">
        <v>0.303373902064257</v>
      </c>
      <c r="AG11" s="19" t="n">
        <v>0.106672467878259</v>
      </c>
      <c r="AH11" s="19" t="n">
        <v>0.180010453143845</v>
      </c>
      <c r="AI11" s="19" t="n">
        <v>0.270768736216592</v>
      </c>
      <c r="AJ11" s="19" t="n">
        <v>0.27880033463012</v>
      </c>
      <c r="AK11" s="19" t="n">
        <v>0.198644467179179</v>
      </c>
      <c r="AL11" s="19" t="n">
        <v>0.179287121268345</v>
      </c>
      <c r="AM11" s="19" t="n">
        <v>0</v>
      </c>
      <c r="AN11" s="19" t="n">
        <v>0.255168248500302</v>
      </c>
      <c r="AO11" s="19" t="n">
        <v>0.19635796190062</v>
      </c>
      <c r="AP11" s="19" t="n">
        <v>0.188338244439715</v>
      </c>
      <c r="AQ11" s="19" t="n">
        <v>0.177103610123848</v>
      </c>
      <c r="AR11" s="19" t="n">
        <v>0.193420104217876</v>
      </c>
      <c r="AS11" s="19" t="n">
        <v>0.32038667295033</v>
      </c>
      <c r="AT11" s="19" t="n">
        <v>0.296096190633258</v>
      </c>
      <c r="AU11" s="19" t="n">
        <v>0.504380017574563</v>
      </c>
      <c r="AV11" s="19" t="n">
        <v>0.425333372107052</v>
      </c>
      <c r="AW11" s="19" t="n">
        <v>0.294727388085214</v>
      </c>
      <c r="AX11" s="19" t="n">
        <v>0.242293032388405</v>
      </c>
    </row>
    <row r="12">
      <c r="B12" s="20" t="s">
        <v>366</v>
      </c>
      <c r="C12" s="19" t="n">
        <v>0.0900209163916913</v>
      </c>
      <c r="D12" s="19" t="n">
        <v>0.142464429702179</v>
      </c>
      <c r="E12" s="19" t="n">
        <v>0.194189064309955</v>
      </c>
      <c r="F12" s="19" t="n">
        <v>0.102946162042945</v>
      </c>
      <c r="G12" s="19" t="n">
        <v>0.0664659028677164</v>
      </c>
      <c r="H12" s="19" t="n">
        <v>0.0318888750877644</v>
      </c>
      <c r="I12" s="19" t="n">
        <v>0.0184550926721134</v>
      </c>
      <c r="J12" s="19"/>
      <c r="K12" s="19" t="n">
        <v>0.104090203369942</v>
      </c>
      <c r="L12" s="19" t="n">
        <v>0.0763896655266281</v>
      </c>
      <c r="M12" s="19"/>
      <c r="N12" s="19" t="n">
        <v>0.15579270464085</v>
      </c>
      <c r="O12" s="19" t="n">
        <v>0.0737920320980209</v>
      </c>
      <c r="P12" s="19" t="n">
        <v>0.0724532927059087</v>
      </c>
      <c r="Q12" s="19" t="n">
        <v>0.0965998567159866</v>
      </c>
      <c r="R12" s="19" t="n">
        <v>0.11197574737163</v>
      </c>
      <c r="S12" s="19" t="n">
        <v>0.0912741969481482</v>
      </c>
      <c r="T12" s="19" t="n">
        <v>0.0917466913822265</v>
      </c>
      <c r="U12" s="19" t="n">
        <v>0.0686025222136719</v>
      </c>
      <c r="V12" s="19" t="n">
        <v>0.052616767232206</v>
      </c>
      <c r="W12" s="19" t="n">
        <v>0.0884034436694426</v>
      </c>
      <c r="X12" s="19" t="n">
        <v>0.0385979466048754</v>
      </c>
      <c r="Y12" s="19" t="n">
        <v>0.0777053240675335</v>
      </c>
      <c r="Z12" s="19"/>
      <c r="AA12" s="19" t="n">
        <v>0.111558712145027</v>
      </c>
      <c r="AB12" s="19" t="n">
        <v>0.0564470256176719</v>
      </c>
      <c r="AC12" s="19" t="n">
        <v>0.129390858321072</v>
      </c>
      <c r="AD12" s="19" t="n">
        <v>0.067315359570904</v>
      </c>
      <c r="AE12" s="19"/>
      <c r="AF12" s="19" t="n">
        <v>0.214896027003514</v>
      </c>
      <c r="AG12" s="19" t="n">
        <v>0.0230869653928023</v>
      </c>
      <c r="AH12" s="19" t="n">
        <v>0.0602826761840018</v>
      </c>
      <c r="AI12" s="19" t="n">
        <v>0.220820593215125</v>
      </c>
      <c r="AJ12" s="19" t="n">
        <v>0.116037531568171</v>
      </c>
      <c r="AK12" s="19" t="n">
        <v>0.139067394006074</v>
      </c>
      <c r="AL12" s="19" t="n">
        <v>0.172119682149876</v>
      </c>
      <c r="AM12" s="19" t="n">
        <v>0</v>
      </c>
      <c r="AN12" s="19" t="n">
        <v>0.11464738075849</v>
      </c>
      <c r="AO12" s="19" t="n">
        <v>0.14022374184477</v>
      </c>
      <c r="AP12" s="19" t="n">
        <v>0.105782953939756</v>
      </c>
      <c r="AQ12" s="19" t="n">
        <v>0.0786242026045029</v>
      </c>
      <c r="AR12" s="19" t="n">
        <v>0.093885666242706</v>
      </c>
      <c r="AS12" s="19" t="n">
        <v>0.385304427045428</v>
      </c>
      <c r="AT12" s="19" t="n">
        <v>0</v>
      </c>
      <c r="AU12" s="19" t="n">
        <v>0</v>
      </c>
      <c r="AV12" s="19" t="n">
        <v>0</v>
      </c>
      <c r="AW12" s="19" t="n">
        <v>0</v>
      </c>
      <c r="AX12" s="19" t="n">
        <v>0.259244151683178</v>
      </c>
    </row>
    <row r="13">
      <c r="B13" s="20" t="s">
        <v>367</v>
      </c>
      <c r="C13" s="19" t="n">
        <v>0.0469242473077281</v>
      </c>
      <c r="D13" s="19" t="n">
        <v>0.0506403863685508</v>
      </c>
      <c r="E13" s="19" t="n">
        <v>0.0865291220223703</v>
      </c>
      <c r="F13" s="19" t="n">
        <v>0.0944822507388216</v>
      </c>
      <c r="G13" s="19" t="n">
        <v>0.0334101184640277</v>
      </c>
      <c r="H13" s="19" t="n">
        <v>0.0142112187095326</v>
      </c>
      <c r="I13" s="19" t="n">
        <v>0.00668465484383829</v>
      </c>
      <c r="J13" s="19"/>
      <c r="K13" s="19" t="n">
        <v>0.0579977579647299</v>
      </c>
      <c r="L13" s="19" t="n">
        <v>0.036172461403795</v>
      </c>
      <c r="M13" s="19"/>
      <c r="N13" s="19" t="n">
        <v>0.12424414109364</v>
      </c>
      <c r="O13" s="19" t="n">
        <v>0.0279655668377371</v>
      </c>
      <c r="P13" s="19" t="n">
        <v>0.016719435434592</v>
      </c>
      <c r="Q13" s="19" t="n">
        <v>0.0239758213811521</v>
      </c>
      <c r="R13" s="19" t="n">
        <v>0.0447765990925569</v>
      </c>
      <c r="S13" s="19" t="n">
        <v>0.0593480276666307</v>
      </c>
      <c r="T13" s="19" t="n">
        <v>0.0311890668682578</v>
      </c>
      <c r="U13" s="19" t="n">
        <v>0.0237440629204851</v>
      </c>
      <c r="V13" s="19" t="n">
        <v>0.0511293660698937</v>
      </c>
      <c r="W13" s="19" t="n">
        <v>0.0165744659485119</v>
      </c>
      <c r="X13" s="19" t="n">
        <v>0.0318758973960555</v>
      </c>
      <c r="Y13" s="19" t="n">
        <v>0.0596271586479564</v>
      </c>
      <c r="Z13" s="19"/>
      <c r="AA13" s="19" t="n">
        <v>0.0667856643901718</v>
      </c>
      <c r="AB13" s="19" t="n">
        <v>0.0293226276617883</v>
      </c>
      <c r="AC13" s="19" t="n">
        <v>0.0561759894570307</v>
      </c>
      <c r="AD13" s="19" t="n">
        <v>0.0368089543467188</v>
      </c>
      <c r="AE13" s="19"/>
      <c r="AF13" s="19" t="n">
        <v>0.05029987942833</v>
      </c>
      <c r="AG13" s="19" t="n">
        <v>0.017556288175216</v>
      </c>
      <c r="AH13" s="19" t="n">
        <v>0.0545202590003683</v>
      </c>
      <c r="AI13" s="19" t="n">
        <v>0.148849630152705</v>
      </c>
      <c r="AJ13" s="19" t="n">
        <v>0.059748700867206</v>
      </c>
      <c r="AK13" s="19" t="n">
        <v>0.0890124395201309</v>
      </c>
      <c r="AL13" s="19" t="n">
        <v>0.0910429609893677</v>
      </c>
      <c r="AM13" s="19" t="n">
        <v>0</v>
      </c>
      <c r="AN13" s="19" t="n">
        <v>0.0528952349945845</v>
      </c>
      <c r="AO13" s="19" t="n">
        <v>0.0722366970080985</v>
      </c>
      <c r="AP13" s="19" t="n">
        <v>0</v>
      </c>
      <c r="AQ13" s="19" t="n">
        <v>0.0204101167718057</v>
      </c>
      <c r="AR13" s="19" t="n">
        <v>0</v>
      </c>
      <c r="AS13" s="19" t="n">
        <v>0</v>
      </c>
      <c r="AT13" s="19" t="n">
        <v>0</v>
      </c>
      <c r="AU13" s="19" t="n">
        <v>0</v>
      </c>
      <c r="AV13" s="19" t="n">
        <v>0.574666627892949</v>
      </c>
      <c r="AW13" s="19" t="n">
        <v>0.705272611914786</v>
      </c>
      <c r="AX13" s="19" t="n">
        <v>0.22054873140016</v>
      </c>
    </row>
    <row r="14">
      <c r="B14" s="20" t="s">
        <v>77</v>
      </c>
      <c r="C14" s="21" t="n">
        <v>0.12428773405068</v>
      </c>
      <c r="D14" s="21" t="n">
        <v>0.147464028877935</v>
      </c>
      <c r="E14" s="21" t="n">
        <v>0.0671235205708601</v>
      </c>
      <c r="F14" s="21" t="n">
        <v>0.11417458316914</v>
      </c>
      <c r="G14" s="21" t="n">
        <v>0.123518069530481</v>
      </c>
      <c r="H14" s="21" t="n">
        <v>0.130459400666958</v>
      </c>
      <c r="I14" s="21" t="n">
        <v>0.160131324023029</v>
      </c>
      <c r="J14" s="21"/>
      <c r="K14" s="21" t="n">
        <v>0.0746071330530407</v>
      </c>
      <c r="L14" s="21" t="n">
        <v>0.172847319155388</v>
      </c>
      <c r="M14" s="21"/>
      <c r="N14" s="21" t="n">
        <v>0.104871673691621</v>
      </c>
      <c r="O14" s="21" t="n">
        <v>0.0900029636324473</v>
      </c>
      <c r="P14" s="21" t="n">
        <v>0.165734592192935</v>
      </c>
      <c r="Q14" s="21" t="n">
        <v>0.138589880029345</v>
      </c>
      <c r="R14" s="21" t="n">
        <v>0.0980446011874088</v>
      </c>
      <c r="S14" s="21" t="n">
        <v>0.156961404731886</v>
      </c>
      <c r="T14" s="21" t="n">
        <v>0.15549985269727</v>
      </c>
      <c r="U14" s="21" t="n">
        <v>0.0895295490760535</v>
      </c>
      <c r="V14" s="21" t="n">
        <v>0.133415429004289</v>
      </c>
      <c r="W14" s="21" t="n">
        <v>0.127888544929686</v>
      </c>
      <c r="X14" s="21" t="n">
        <v>0.124427445668389</v>
      </c>
      <c r="Y14" s="21" t="n">
        <v>0.0915634080684297</v>
      </c>
      <c r="Z14" s="21"/>
      <c r="AA14" s="21" t="n">
        <v>0.0876479321597685</v>
      </c>
      <c r="AB14" s="21" t="n">
        <v>0.130986848501743</v>
      </c>
      <c r="AC14" s="21" t="n">
        <v>0.0925544251426357</v>
      </c>
      <c r="AD14" s="21" t="n">
        <v>0.180042100323592</v>
      </c>
      <c r="AE14" s="21"/>
      <c r="AF14" s="21" t="n">
        <v>0.0526787258400672</v>
      </c>
      <c r="AG14" s="21" t="n">
        <v>0.149604567279864</v>
      </c>
      <c r="AH14" s="21" t="n">
        <v>0.123246797471844</v>
      </c>
      <c r="AI14" s="21" t="n">
        <v>0.0269348979970951</v>
      </c>
      <c r="AJ14" s="21" t="n">
        <v>0.196528300071947</v>
      </c>
      <c r="AK14" s="21" t="n">
        <v>0.0806703156770412</v>
      </c>
      <c r="AL14" s="21" t="n">
        <v>0.0988492192689684</v>
      </c>
      <c r="AM14" s="21" t="n">
        <v>0</v>
      </c>
      <c r="AN14" s="21" t="n">
        <v>0.048939756308815</v>
      </c>
      <c r="AO14" s="21" t="n">
        <v>0.163258199802306</v>
      </c>
      <c r="AP14" s="21" t="n">
        <v>0.0255535899003658</v>
      </c>
      <c r="AQ14" s="21" t="n">
        <v>0.186230594214028</v>
      </c>
      <c r="AR14" s="21" t="n">
        <v>0.183410882921869</v>
      </c>
      <c r="AS14" s="21" t="n">
        <v>0.182771815000437</v>
      </c>
      <c r="AT14" s="21" t="n">
        <v>0.389102592068026</v>
      </c>
      <c r="AU14" s="21" t="n">
        <v>0</v>
      </c>
      <c r="AV14" s="21" t="n">
        <v>0</v>
      </c>
      <c r="AW14" s="21" t="n">
        <v>0</v>
      </c>
      <c r="AX14" s="21" t="n">
        <v>0</v>
      </c>
    </row>
    <row r="15">
      <c r="B15" s="18"/>
    </row>
    <row r="16">
      <c r="B16" t="s">
        <v>80</v>
      </c>
    </row>
    <row r="17">
      <c r="B17" t="s">
        <v>81</v>
      </c>
    </row>
    <row r="19">
      <c r="B19" s="9" t="str">
        <f>=HYPERLINK("#'Contents'!A1", "Return to Contents")</f>
      </c>
    </row>
  </sheetData>
  <mergeCells count="6">
    <mergeCell ref="D5:I5"/>
    <mergeCell ref="K5:L5"/>
    <mergeCell ref="N5:Y5"/>
    <mergeCell ref="AA5:AD5"/>
    <mergeCell ref="AF5:AX5"/>
    <mergeCell ref="D2:AU2"/>
  </mergeCells>
  <pageMargins left="0.7" right="0.7" top="0.75" bottom="0.75" header="0.3" footer="0.3"/>
  <pageSetup paperSize="9" orientation="portrait" horizontalDpi="300" verticalDpi="300" r:id="rId2"/>
  <drawing r:id="rId1"/>
</worksheet>
</file>

<file path=xl/worksheets/sheet9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10.71" hidden="0" customWidth="1"/>
    <col min="8" max="8" width="10.71" hidden="0" customWidth="1"/>
    <col min="9" max="9" width="10.71" hidden="0" customWidth="1"/>
    <col min="10" max="10" width="2.2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10.71" hidden="0" customWidth="1"/>
    <col min="19" max="19" width="10.71" hidden="0" customWidth="1"/>
    <col min="20" max="20" width="10.71" hidden="0" customWidth="1"/>
    <col min="21" max="21" width="10.71" hidden="0" customWidth="1"/>
    <col min="22" max="22" width="10.71" hidden="0" customWidth="1"/>
    <col min="23" max="23" width="10.71" hidden="0" customWidth="1"/>
    <col min="24" max="24" width="10.71" hidden="0" customWidth="1"/>
    <col min="25" max="25" width="10.71" hidden="0" customWidth="1"/>
    <col min="26" max="26" width="2.2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10.71" hidden="0" customWidth="1"/>
    <col min="34" max="34" width="10.71" hidden="0" customWidth="1"/>
    <col min="35" max="35" width="10.7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10.71" hidden="0" customWidth="1"/>
    <col min="44" max="44" width="10.71" hidden="0" customWidth="1"/>
    <col min="45" max="45" width="10.71" hidden="0" customWidth="1"/>
    <col min="46" max="46" width="10.71" hidden="0" customWidth="1"/>
    <col min="47" max="47" width="10.71" hidden="0" customWidth="1"/>
    <col min="48" max="48" width="10.71" hidden="0" customWidth="1"/>
    <col min="49" max="49" width="10.71" hidden="0" customWidth="1"/>
    <col min="50" max="50" width="10.71" hidden="0" customWidth="1"/>
    <col min="51" max="51" width="2.21" hidden="0" customWidth="1"/>
  </cols>
  <sheetData>
    <row r="2" ht="40" customHeight="1">
      <c r="D2" s="16" t="s">
        <v>370</v>
      </c>
    </row>
    <row r="5" ht="30" customHeight="1">
      <c r="B5" s="17"/>
      <c r="C5" s="17"/>
      <c r="D5" s="17" t="s">
        <v>62</v>
      </c>
      <c r="E5" s="17"/>
      <c r="F5" s="17"/>
      <c r="G5" s="17"/>
      <c r="H5" s="17"/>
      <c r="I5" s="17"/>
      <c r="J5" s="17"/>
      <c r="K5" s="17" t="s">
        <v>63</v>
      </c>
      <c r="L5" s="17"/>
      <c r="M5" s="17"/>
      <c r="N5" s="17" t="s">
        <v>64</v>
      </c>
      <c r="O5" s="17"/>
      <c r="P5" s="17"/>
      <c r="Q5" s="17"/>
      <c r="R5" s="17"/>
      <c r="S5" s="17"/>
      <c r="T5" s="17"/>
      <c r="U5" s="17"/>
      <c r="V5" s="17"/>
      <c r="W5" s="17"/>
      <c r="X5" s="17"/>
      <c r="Y5" s="17"/>
      <c r="Z5" s="17"/>
      <c r="AA5" s="17" t="s">
        <v>65</v>
      </c>
      <c r="AB5" s="17"/>
      <c r="AC5" s="17"/>
      <c r="AD5" s="17"/>
      <c r="AE5" s="17"/>
      <c r="AF5" s="17" t="s">
        <v>66</v>
      </c>
      <c r="AG5" s="17"/>
      <c r="AH5" s="17"/>
      <c r="AI5" s="17"/>
      <c r="AJ5" s="17"/>
      <c r="AK5" s="17"/>
      <c r="AL5" s="17"/>
      <c r="AM5" s="17"/>
      <c r="AN5" s="17"/>
      <c r="AO5" s="17"/>
      <c r="AP5" s="17"/>
      <c r="AQ5" s="17"/>
      <c r="AR5" s="17"/>
      <c r="AS5" s="17"/>
      <c r="AT5" s="17"/>
      <c r="AU5" s="17"/>
      <c r="AV5" s="17"/>
      <c r="AW5" s="17"/>
      <c r="AX5" s="17"/>
    </row>
    <row r="6">
      <c r="B6" t="s">
        <v>15</v>
      </c>
      <c r="C6" s="10" t="s">
        <v>16</v>
      </c>
      <c r="D6" s="13" t="s">
        <v>17</v>
      </c>
      <c r="E6" s="13" t="s">
        <v>18</v>
      </c>
      <c r="F6" s="13" t="s">
        <v>19</v>
      </c>
      <c r="G6" s="13" t="s">
        <v>20</v>
      </c>
      <c r="H6" s="13" t="s">
        <v>21</v>
      </c>
      <c r="I6" s="13" t="s">
        <v>22</v>
      </c>
      <c r="K6" s="13" t="s">
        <v>25</v>
      </c>
      <c r="L6" s="13" t="s">
        <v>26</v>
      </c>
      <c r="N6" s="13" t="s">
        <v>27</v>
      </c>
      <c r="O6" s="13" t="s">
        <v>28</v>
      </c>
      <c r="P6" s="13" t="s">
        <v>29</v>
      </c>
      <c r="Q6" s="13" t="s">
        <v>30</v>
      </c>
      <c r="R6" s="13" t="s">
        <v>31</v>
      </c>
      <c r="S6" s="13" t="s">
        <v>32</v>
      </c>
      <c r="T6" s="13" t="s">
        <v>33</v>
      </c>
      <c r="U6" s="13" t="s">
        <v>34</v>
      </c>
      <c r="V6" s="13" t="s">
        <v>35</v>
      </c>
      <c r="W6" s="13" t="s">
        <v>36</v>
      </c>
      <c r="X6" s="13" t="s">
        <v>37</v>
      </c>
      <c r="Y6" s="13" t="s">
        <v>38</v>
      </c>
      <c r="AA6" s="13" t="s">
        <v>39</v>
      </c>
      <c r="AB6" s="13" t="s">
        <v>40</v>
      </c>
      <c r="AC6" s="13" t="s">
        <v>41</v>
      </c>
      <c r="AD6" s="13" t="s">
        <v>42</v>
      </c>
      <c r="AF6" s="13" t="s">
        <v>43</v>
      </c>
      <c r="AG6" s="13" t="s">
        <v>44</v>
      </c>
      <c r="AH6" s="13" t="s">
        <v>45</v>
      </c>
      <c r="AI6" s="13" t="s">
        <v>46</v>
      </c>
      <c r="AJ6" s="13" t="s">
        <v>47</v>
      </c>
      <c r="AK6" s="13" t="s">
        <v>48</v>
      </c>
      <c r="AL6" s="13" t="s">
        <v>49</v>
      </c>
      <c r="AM6" s="13" t="s">
        <v>50</v>
      </c>
      <c r="AN6" s="13" t="s">
        <v>51</v>
      </c>
      <c r="AO6" s="13" t="s">
        <v>52</v>
      </c>
      <c r="AP6" s="13" t="s">
        <v>53</v>
      </c>
      <c r="AQ6" s="13" t="s">
        <v>54</v>
      </c>
      <c r="AR6" s="13" t="s">
        <v>55</v>
      </c>
      <c r="AS6" s="13" t="s">
        <v>56</v>
      </c>
      <c r="AT6" s="13" t="s">
        <v>57</v>
      </c>
      <c r="AU6" s="13" t="s">
        <v>58</v>
      </c>
      <c r="AV6" s="13" t="s">
        <v>59</v>
      </c>
      <c r="AW6" s="13" t="s">
        <v>60</v>
      </c>
      <c r="AX6" s="13" t="s">
        <v>61</v>
      </c>
    </row>
    <row r="7" ht="30" customHeight="1">
      <c r="B7" s="11" t="s">
        <v>23</v>
      </c>
      <c r="C7" s="11" t="n">
        <v>2053</v>
      </c>
      <c r="D7" s="11" t="n">
        <v>282</v>
      </c>
      <c r="E7" s="11" t="n">
        <v>347</v>
      </c>
      <c r="F7" s="11" t="n">
        <v>347</v>
      </c>
      <c r="G7" s="11" t="n">
        <v>347</v>
      </c>
      <c r="H7" s="11" t="n">
        <v>295</v>
      </c>
      <c r="I7" s="11" t="n">
        <v>435</v>
      </c>
      <c r="J7" s="11"/>
      <c r="K7" s="11" t="n">
        <v>1018</v>
      </c>
      <c r="L7" s="11" t="n">
        <v>1034</v>
      </c>
      <c r="M7" s="11"/>
      <c r="N7" s="11" t="n">
        <v>284</v>
      </c>
      <c r="O7" s="11" t="n">
        <v>278</v>
      </c>
      <c r="P7" s="11" t="n">
        <v>169</v>
      </c>
      <c r="Q7" s="11" t="n">
        <v>188</v>
      </c>
      <c r="R7" s="11" t="n">
        <v>160</v>
      </c>
      <c r="S7" s="11" t="n">
        <v>187</v>
      </c>
      <c r="T7" s="11" t="n">
        <v>166</v>
      </c>
      <c r="U7" s="11" t="n">
        <v>87</v>
      </c>
      <c r="V7" s="11" t="n">
        <v>211</v>
      </c>
      <c r="W7" s="11" t="n">
        <v>174</v>
      </c>
      <c r="X7" s="11" t="n">
        <v>98</v>
      </c>
      <c r="Y7" s="11" t="n">
        <v>51</v>
      </c>
      <c r="Z7" s="11"/>
      <c r="AA7" s="11" t="n">
        <v>570</v>
      </c>
      <c r="AB7" s="11" t="n">
        <v>547</v>
      </c>
      <c r="AC7" s="11" t="n">
        <v>406</v>
      </c>
      <c r="AD7" s="11" t="n">
        <v>517</v>
      </c>
      <c r="AE7" s="11"/>
      <c r="AF7" s="11" t="n">
        <v>148</v>
      </c>
      <c r="AG7" s="11" t="n">
        <v>872</v>
      </c>
      <c r="AH7" s="11" t="n">
        <v>132</v>
      </c>
      <c r="AI7" s="11" t="n">
        <v>108</v>
      </c>
      <c r="AJ7" s="11" t="n">
        <v>65</v>
      </c>
      <c r="AK7" s="11" t="n">
        <v>65</v>
      </c>
      <c r="AL7" s="11" t="n">
        <v>139</v>
      </c>
      <c r="AM7" s="11" t="n">
        <v>2</v>
      </c>
      <c r="AN7" s="11" t="n">
        <v>139</v>
      </c>
      <c r="AO7" s="11" t="n">
        <v>159</v>
      </c>
      <c r="AP7" s="11" t="n">
        <v>39</v>
      </c>
      <c r="AQ7" s="11" t="n">
        <v>148</v>
      </c>
      <c r="AR7" s="11" t="n">
        <v>10</v>
      </c>
      <c r="AS7" s="11" t="n">
        <v>10</v>
      </c>
      <c r="AT7" s="11" t="n">
        <v>3</v>
      </c>
      <c r="AU7" s="11" t="n">
        <v>2</v>
      </c>
      <c r="AV7" s="11" t="n">
        <v>5</v>
      </c>
      <c r="AW7" s="11" t="n">
        <v>3</v>
      </c>
      <c r="AX7" s="11" t="n">
        <v>4</v>
      </c>
    </row>
    <row r="8" ht="30" customHeight="1">
      <c r="B8" s="12" t="s">
        <v>24</v>
      </c>
      <c r="C8" s="12" t="n">
        <v>2053</v>
      </c>
      <c r="D8" s="12" t="n">
        <v>284</v>
      </c>
      <c r="E8" s="12" t="n">
        <v>350</v>
      </c>
      <c r="F8" s="12" t="n">
        <v>349</v>
      </c>
      <c r="G8" s="12" t="n">
        <v>350</v>
      </c>
      <c r="H8" s="12" t="n">
        <v>289</v>
      </c>
      <c r="I8" s="12" t="n">
        <v>431</v>
      </c>
      <c r="J8" s="12"/>
      <c r="K8" s="12" t="n">
        <v>1013</v>
      </c>
      <c r="L8" s="12" t="n">
        <v>1039</v>
      </c>
      <c r="M8" s="12"/>
      <c r="N8" s="12" t="n">
        <v>287</v>
      </c>
      <c r="O8" s="12" t="n">
        <v>267</v>
      </c>
      <c r="P8" s="12" t="n">
        <v>164</v>
      </c>
      <c r="Q8" s="12" t="n">
        <v>185</v>
      </c>
      <c r="R8" s="12" t="n">
        <v>144</v>
      </c>
      <c r="S8" s="12" t="n">
        <v>185</v>
      </c>
      <c r="T8" s="12" t="n">
        <v>164</v>
      </c>
      <c r="U8" s="12" t="n">
        <v>82</v>
      </c>
      <c r="V8" s="12" t="n">
        <v>226</v>
      </c>
      <c r="W8" s="12" t="n">
        <v>185</v>
      </c>
      <c r="X8" s="12" t="n">
        <v>103</v>
      </c>
      <c r="Y8" s="12" t="n">
        <v>61</v>
      </c>
      <c r="Z8" s="12"/>
      <c r="AA8" s="12" t="n">
        <v>551</v>
      </c>
      <c r="AB8" s="12" t="n">
        <v>530</v>
      </c>
      <c r="AC8" s="12" t="n">
        <v>449</v>
      </c>
      <c r="AD8" s="12" t="n">
        <v>510</v>
      </c>
      <c r="AE8" s="12"/>
      <c r="AF8" s="12" t="n">
        <v>150</v>
      </c>
      <c r="AG8" s="12" t="n">
        <v>866</v>
      </c>
      <c r="AH8" s="12" t="n">
        <v>133</v>
      </c>
      <c r="AI8" s="12" t="n">
        <v>107</v>
      </c>
      <c r="AJ8" s="12" t="n">
        <v>66</v>
      </c>
      <c r="AK8" s="12" t="n">
        <v>64</v>
      </c>
      <c r="AL8" s="12" t="n">
        <v>140</v>
      </c>
      <c r="AM8" s="12" t="n">
        <v>2</v>
      </c>
      <c r="AN8" s="12" t="n">
        <v>140</v>
      </c>
      <c r="AO8" s="12" t="n">
        <v>160</v>
      </c>
      <c r="AP8" s="12" t="n">
        <v>39</v>
      </c>
      <c r="AQ8" s="12" t="n">
        <v>149</v>
      </c>
      <c r="AR8" s="12" t="n">
        <v>10</v>
      </c>
      <c r="AS8" s="12" t="n">
        <v>11</v>
      </c>
      <c r="AT8" s="12" t="n">
        <v>3</v>
      </c>
      <c r="AU8" s="12" t="n">
        <v>2</v>
      </c>
      <c r="AV8" s="12" t="n">
        <v>5</v>
      </c>
      <c r="AW8" s="12" t="n">
        <v>3</v>
      </c>
      <c r="AX8" s="12" t="n">
        <v>3</v>
      </c>
    </row>
    <row r="9">
      <c r="B9" s="20" t="s">
        <v>363</v>
      </c>
      <c r="C9" s="19" t="n">
        <v>0.0234242239896012</v>
      </c>
      <c r="D9" s="19" t="n">
        <v>0.0399986311512431</v>
      </c>
      <c r="E9" s="19" t="n">
        <v>0.0376768097370386</v>
      </c>
      <c r="F9" s="19" t="n">
        <v>0.0324423941376028</v>
      </c>
      <c r="G9" s="19" t="n">
        <v>0.0144432915528464</v>
      </c>
      <c r="H9" s="19" t="n">
        <v>0.0131586609749527</v>
      </c>
      <c r="I9" s="19" t="n">
        <v>0.00779001668149918</v>
      </c>
      <c r="J9" s="19"/>
      <c r="K9" s="19" t="n">
        <v>0.0243177547464767</v>
      </c>
      <c r="L9" s="19" t="n">
        <v>0.0225755623515323</v>
      </c>
      <c r="M9" s="19"/>
      <c r="N9" s="19" t="n">
        <v>0.0174157730695319</v>
      </c>
      <c r="O9" s="19" t="n">
        <v>0.0225599598249126</v>
      </c>
      <c r="P9" s="19" t="n">
        <v>0.0236980073754402</v>
      </c>
      <c r="Q9" s="19" t="n">
        <v>0.00524125457829694</v>
      </c>
      <c r="R9" s="19" t="n">
        <v>0.0266952839972967</v>
      </c>
      <c r="S9" s="19" t="n">
        <v>0.0173235415877026</v>
      </c>
      <c r="T9" s="19" t="n">
        <v>0.0183162241169914</v>
      </c>
      <c r="U9" s="19" t="n">
        <v>0.0353805606717858</v>
      </c>
      <c r="V9" s="19" t="n">
        <v>0.0424754260170502</v>
      </c>
      <c r="W9" s="19" t="n">
        <v>0.0284500156026619</v>
      </c>
      <c r="X9" s="19" t="n">
        <v>0.0206272807676764</v>
      </c>
      <c r="Y9" s="19" t="n">
        <v>0.0372264850286102</v>
      </c>
      <c r="Z9" s="19"/>
      <c r="AA9" s="19" t="n">
        <v>0.0122357715924775</v>
      </c>
      <c r="AB9" s="19" t="n">
        <v>0.020284466843578</v>
      </c>
      <c r="AC9" s="19" t="n">
        <v>0.0360644245373329</v>
      </c>
      <c r="AD9" s="19" t="n">
        <v>0.0282437797232103</v>
      </c>
      <c r="AE9" s="19"/>
      <c r="AF9" s="19" t="n">
        <v>0.04243429293932</v>
      </c>
      <c r="AG9" s="19" t="n">
        <v>0.00937480212016603</v>
      </c>
      <c r="AH9" s="19" t="n">
        <v>0.0225810090024761</v>
      </c>
      <c r="AI9" s="19" t="n">
        <v>0.0289503268721999</v>
      </c>
      <c r="AJ9" s="19" t="n">
        <v>0.0330976176775987</v>
      </c>
      <c r="AK9" s="19" t="n">
        <v>0.0479386470714688</v>
      </c>
      <c r="AL9" s="19" t="n">
        <v>0.0283595565732549</v>
      </c>
      <c r="AM9" s="19" t="n">
        <v>0</v>
      </c>
      <c r="AN9" s="19" t="n">
        <v>0.0359614188467337</v>
      </c>
      <c r="AO9" s="19" t="n">
        <v>0.0637438349435174</v>
      </c>
      <c r="AP9" s="19" t="n">
        <v>0.0537106427307891</v>
      </c>
      <c r="AQ9" s="19" t="n">
        <v>0.00647804378468227</v>
      </c>
      <c r="AR9" s="19" t="n">
        <v>0</v>
      </c>
      <c r="AS9" s="19" t="n">
        <v>0</v>
      </c>
      <c r="AT9" s="19" t="n">
        <v>0</v>
      </c>
      <c r="AU9" s="19" t="n">
        <v>0</v>
      </c>
      <c r="AV9" s="19" t="n">
        <v>0</v>
      </c>
      <c r="AW9" s="19" t="n">
        <v>0</v>
      </c>
      <c r="AX9" s="19" t="n">
        <v>0</v>
      </c>
    </row>
    <row r="10">
      <c r="B10" s="20" t="s">
        <v>364</v>
      </c>
      <c r="C10" s="19" t="n">
        <v>0.0573225933774839</v>
      </c>
      <c r="D10" s="19" t="n">
        <v>0.116328072959213</v>
      </c>
      <c r="E10" s="19" t="n">
        <v>0.100980513421409</v>
      </c>
      <c r="F10" s="19" t="n">
        <v>0.0720462352215478</v>
      </c>
      <c r="G10" s="19" t="n">
        <v>0.0446954571202114</v>
      </c>
      <c r="H10" s="19" t="n">
        <v>0.0102558879853853</v>
      </c>
      <c r="I10" s="19" t="n">
        <v>0.0128406244547245</v>
      </c>
      <c r="J10" s="19"/>
      <c r="K10" s="19" t="n">
        <v>0.060306494466633</v>
      </c>
      <c r="L10" s="19" t="n">
        <v>0.05446840492195</v>
      </c>
      <c r="M10" s="19"/>
      <c r="N10" s="19" t="n">
        <v>0.0734053065115938</v>
      </c>
      <c r="O10" s="19" t="n">
        <v>0.0328768541475974</v>
      </c>
      <c r="P10" s="19" t="n">
        <v>0.0375985472469883</v>
      </c>
      <c r="Q10" s="19" t="n">
        <v>0.0854568968429637</v>
      </c>
      <c r="R10" s="19" t="n">
        <v>0.0304987513149493</v>
      </c>
      <c r="S10" s="19" t="n">
        <v>0.089875021676698</v>
      </c>
      <c r="T10" s="19" t="n">
        <v>0.0682907594607345</v>
      </c>
      <c r="U10" s="19" t="n">
        <v>0.0697657107115332</v>
      </c>
      <c r="V10" s="19" t="n">
        <v>0.070813090119043</v>
      </c>
      <c r="W10" s="19" t="n">
        <v>0.0273463074930518</v>
      </c>
      <c r="X10" s="19" t="n">
        <v>0.0212111128115091</v>
      </c>
      <c r="Y10" s="19" t="n">
        <v>0.0766087378872384</v>
      </c>
      <c r="Z10" s="19"/>
      <c r="AA10" s="19" t="n">
        <v>0.0476948615298805</v>
      </c>
      <c r="AB10" s="19" t="n">
        <v>0.0546144551269752</v>
      </c>
      <c r="AC10" s="19" t="n">
        <v>0.0760195799378881</v>
      </c>
      <c r="AD10" s="19" t="n">
        <v>0.055539142924709</v>
      </c>
      <c r="AE10" s="19"/>
      <c r="AF10" s="19" t="n">
        <v>0.129974158008001</v>
      </c>
      <c r="AG10" s="19" t="n">
        <v>0.0193696780289542</v>
      </c>
      <c r="AH10" s="19" t="n">
        <v>0.0237104406926608</v>
      </c>
      <c r="AI10" s="19" t="n">
        <v>0.151571753565557</v>
      </c>
      <c r="AJ10" s="19" t="n">
        <v>0.102933009751466</v>
      </c>
      <c r="AK10" s="19" t="n">
        <v>0.0751927855836626</v>
      </c>
      <c r="AL10" s="19" t="n">
        <v>0.0897675290478903</v>
      </c>
      <c r="AM10" s="19" t="n">
        <v>0</v>
      </c>
      <c r="AN10" s="19" t="n">
        <v>0.0921888216650124</v>
      </c>
      <c r="AO10" s="19" t="n">
        <v>0.0614799485336518</v>
      </c>
      <c r="AP10" s="19" t="n">
        <v>0.103753791605888</v>
      </c>
      <c r="AQ10" s="19" t="n">
        <v>0.0521512027332376</v>
      </c>
      <c r="AR10" s="19" t="n">
        <v>0</v>
      </c>
      <c r="AS10" s="19" t="n">
        <v>0</v>
      </c>
      <c r="AT10" s="19" t="n">
        <v>0</v>
      </c>
      <c r="AU10" s="19" t="n">
        <v>0.495619982425437</v>
      </c>
      <c r="AV10" s="19" t="n">
        <v>0.425333372107052</v>
      </c>
      <c r="AW10" s="19" t="n">
        <v>0</v>
      </c>
      <c r="AX10" s="19" t="n">
        <v>0</v>
      </c>
    </row>
    <row r="11">
      <c r="B11" s="20" t="s">
        <v>365</v>
      </c>
      <c r="C11" s="19" t="n">
        <v>0.0945579802950812</v>
      </c>
      <c r="D11" s="19" t="n">
        <v>0.180032429319624</v>
      </c>
      <c r="E11" s="19" t="n">
        <v>0.156544696517143</v>
      </c>
      <c r="F11" s="19" t="n">
        <v>0.118206143561471</v>
      </c>
      <c r="G11" s="19" t="n">
        <v>0.0863326286945263</v>
      </c>
      <c r="H11" s="19" t="n">
        <v>0.0481199885321966</v>
      </c>
      <c r="I11" s="19" t="n">
        <v>0.00650618530673458</v>
      </c>
      <c r="J11" s="19"/>
      <c r="K11" s="19" t="n">
        <v>0.102064180741169</v>
      </c>
      <c r="L11" s="19" t="n">
        <v>0.087330282498518</v>
      </c>
      <c r="M11" s="19"/>
      <c r="N11" s="19" t="n">
        <v>0.133602901421416</v>
      </c>
      <c r="O11" s="19" t="n">
        <v>0.059576855572912</v>
      </c>
      <c r="P11" s="19" t="n">
        <v>0.0898355410896231</v>
      </c>
      <c r="Q11" s="19" t="n">
        <v>0.0698036097903553</v>
      </c>
      <c r="R11" s="19" t="n">
        <v>0.11664387900943</v>
      </c>
      <c r="S11" s="19" t="n">
        <v>0.136940553597161</v>
      </c>
      <c r="T11" s="19" t="n">
        <v>0.104419968889819</v>
      </c>
      <c r="U11" s="19" t="n">
        <v>0.0820120000492528</v>
      </c>
      <c r="V11" s="19" t="n">
        <v>0.104245987502813</v>
      </c>
      <c r="W11" s="19" t="n">
        <v>0.0520390933258715</v>
      </c>
      <c r="X11" s="19" t="n">
        <v>0.11488976341397</v>
      </c>
      <c r="Y11" s="19" t="n">
        <v>0.0201121184837479</v>
      </c>
      <c r="Z11" s="19"/>
      <c r="AA11" s="19" t="n">
        <v>0.0880588973999987</v>
      </c>
      <c r="AB11" s="19" t="n">
        <v>0.0655059693834047</v>
      </c>
      <c r="AC11" s="19" t="n">
        <v>0.12420785014159</v>
      </c>
      <c r="AD11" s="19" t="n">
        <v>0.108077632532597</v>
      </c>
      <c r="AE11" s="19"/>
      <c r="AF11" s="19" t="n">
        <v>0.175062114993669</v>
      </c>
      <c r="AG11" s="19" t="n">
        <v>0.0340770677909284</v>
      </c>
      <c r="AH11" s="19" t="n">
        <v>0.0898315106385105</v>
      </c>
      <c r="AI11" s="19" t="n">
        <v>0.187500100799686</v>
      </c>
      <c r="AJ11" s="19" t="n">
        <v>0.184730200923602</v>
      </c>
      <c r="AK11" s="19" t="n">
        <v>0.0744758942850405</v>
      </c>
      <c r="AL11" s="19" t="n">
        <v>0.154212614085162</v>
      </c>
      <c r="AM11" s="19" t="n">
        <v>0</v>
      </c>
      <c r="AN11" s="19" t="n">
        <v>0.140722116703629</v>
      </c>
      <c r="AO11" s="19" t="n">
        <v>0.147572242422674</v>
      </c>
      <c r="AP11" s="19" t="n">
        <v>0.104130685793778</v>
      </c>
      <c r="AQ11" s="19" t="n">
        <v>0.102998635954314</v>
      </c>
      <c r="AR11" s="19" t="n">
        <v>0.100638579105013</v>
      </c>
      <c r="AS11" s="19" t="n">
        <v>0.295400139966604</v>
      </c>
      <c r="AT11" s="19" t="n">
        <v>0</v>
      </c>
      <c r="AU11" s="19" t="n">
        <v>0</v>
      </c>
      <c r="AV11" s="19" t="n">
        <v>0</v>
      </c>
      <c r="AW11" s="19" t="n">
        <v>0.294727388085214</v>
      </c>
      <c r="AX11" s="19" t="n">
        <v>0</v>
      </c>
    </row>
    <row r="12">
      <c r="B12" s="20" t="s">
        <v>366</v>
      </c>
      <c r="C12" s="19" t="n">
        <v>0.397716531859824</v>
      </c>
      <c r="D12" s="19" t="n">
        <v>0.338607239052246</v>
      </c>
      <c r="E12" s="19" t="n">
        <v>0.352232282017107</v>
      </c>
      <c r="F12" s="19" t="n">
        <v>0.385703418113977</v>
      </c>
      <c r="G12" s="19" t="n">
        <v>0.441068639011392</v>
      </c>
      <c r="H12" s="19" t="n">
        <v>0.421486069914795</v>
      </c>
      <c r="I12" s="19" t="n">
        <v>0.432222080446943</v>
      </c>
      <c r="J12" s="19"/>
      <c r="K12" s="19" t="n">
        <v>0.395333999718236</v>
      </c>
      <c r="L12" s="19" t="n">
        <v>0.400422516970369</v>
      </c>
      <c r="M12" s="19"/>
      <c r="N12" s="19" t="n">
        <v>0.337983889073961</v>
      </c>
      <c r="O12" s="19" t="n">
        <v>0.448770911926182</v>
      </c>
      <c r="P12" s="19" t="n">
        <v>0.317727747832228</v>
      </c>
      <c r="Q12" s="19" t="n">
        <v>0.344520874738535</v>
      </c>
      <c r="R12" s="19" t="n">
        <v>0.429243618193433</v>
      </c>
      <c r="S12" s="19" t="n">
        <v>0.416356144522074</v>
      </c>
      <c r="T12" s="19" t="n">
        <v>0.351155356889617</v>
      </c>
      <c r="U12" s="19" t="n">
        <v>0.338009459440196</v>
      </c>
      <c r="V12" s="19" t="n">
        <v>0.395576354430208</v>
      </c>
      <c r="W12" s="19" t="n">
        <v>0.481424772189689</v>
      </c>
      <c r="X12" s="19" t="n">
        <v>0.427726946603767</v>
      </c>
      <c r="Y12" s="19" t="n">
        <v>0.609551436720857</v>
      </c>
      <c r="Z12" s="19"/>
      <c r="AA12" s="19" t="n">
        <v>0.378371021849602</v>
      </c>
      <c r="AB12" s="19" t="n">
        <v>0.412878713937238</v>
      </c>
      <c r="AC12" s="19" t="n">
        <v>0.404550764287557</v>
      </c>
      <c r="AD12" s="19" t="n">
        <v>0.401318119904881</v>
      </c>
      <c r="AE12" s="19"/>
      <c r="AF12" s="19" t="n">
        <v>0.373174327864866</v>
      </c>
      <c r="AG12" s="19" t="n">
        <v>0.429901396425302</v>
      </c>
      <c r="AH12" s="19" t="n">
        <v>0.381928041876874</v>
      </c>
      <c r="AI12" s="19" t="n">
        <v>0.317435710982299</v>
      </c>
      <c r="AJ12" s="19" t="n">
        <v>0.303633425527414</v>
      </c>
      <c r="AK12" s="19" t="n">
        <v>0.453747797766722</v>
      </c>
      <c r="AL12" s="19" t="n">
        <v>0.37441829685413</v>
      </c>
      <c r="AM12" s="19" t="n">
        <v>0.465554238906898</v>
      </c>
      <c r="AN12" s="19" t="n">
        <v>0.38531607881789</v>
      </c>
      <c r="AO12" s="19" t="n">
        <v>0.353728179611665</v>
      </c>
      <c r="AP12" s="19" t="n">
        <v>0.412093538549287</v>
      </c>
      <c r="AQ12" s="19" t="n">
        <v>0.386559782141029</v>
      </c>
      <c r="AR12" s="19" t="n">
        <v>0.68288525414958</v>
      </c>
      <c r="AS12" s="19" t="n">
        <v>0.220326350324136</v>
      </c>
      <c r="AT12" s="19" t="n">
        <v>1</v>
      </c>
      <c r="AU12" s="19" t="n">
        <v>0.504380017574563</v>
      </c>
      <c r="AV12" s="19" t="n">
        <v>0.195491110655052</v>
      </c>
      <c r="AW12" s="19" t="n">
        <v>0.323798654447605</v>
      </c>
      <c r="AX12" s="19" t="n">
        <v>0.520207116916662</v>
      </c>
    </row>
    <row r="13">
      <c r="B13" s="20" t="s">
        <v>367</v>
      </c>
      <c r="C13" s="19" t="n">
        <v>0.378098982571497</v>
      </c>
      <c r="D13" s="19" t="n">
        <v>0.241288451593977</v>
      </c>
      <c r="E13" s="19" t="n">
        <v>0.310421244231975</v>
      </c>
      <c r="F13" s="19" t="n">
        <v>0.319918220619606</v>
      </c>
      <c r="G13" s="19" t="n">
        <v>0.374052737824572</v>
      </c>
      <c r="H13" s="19" t="n">
        <v>0.463434270383509</v>
      </c>
      <c r="I13" s="19" t="n">
        <v>0.516477900956977</v>
      </c>
      <c r="J13" s="19"/>
      <c r="K13" s="19" t="n">
        <v>0.385068958480741</v>
      </c>
      <c r="L13" s="19" t="n">
        <v>0.370704254990563</v>
      </c>
      <c r="M13" s="19"/>
      <c r="N13" s="19" t="n">
        <v>0.372390142054876</v>
      </c>
      <c r="O13" s="19" t="n">
        <v>0.400665176901374</v>
      </c>
      <c r="P13" s="19" t="n">
        <v>0.483019765840279</v>
      </c>
      <c r="Q13" s="19" t="n">
        <v>0.462380637896384</v>
      </c>
      <c r="R13" s="19" t="n">
        <v>0.383107352570731</v>
      </c>
      <c r="S13" s="19" t="n">
        <v>0.267036859787219</v>
      </c>
      <c r="T13" s="19" t="n">
        <v>0.405985619003233</v>
      </c>
      <c r="U13" s="19" t="n">
        <v>0.3982958024033</v>
      </c>
      <c r="V13" s="19" t="n">
        <v>0.344873440887293</v>
      </c>
      <c r="W13" s="19" t="n">
        <v>0.346602205905552</v>
      </c>
      <c r="X13" s="19" t="n">
        <v>0.374089234028378</v>
      </c>
      <c r="Y13" s="19" t="n">
        <v>0.216833437599955</v>
      </c>
      <c r="Z13" s="19"/>
      <c r="AA13" s="19" t="n">
        <v>0.450645344843495</v>
      </c>
      <c r="AB13" s="19" t="n">
        <v>0.400094145970598</v>
      </c>
      <c r="AC13" s="19" t="n">
        <v>0.311961165177917</v>
      </c>
      <c r="AD13" s="19" t="n">
        <v>0.329015582728461</v>
      </c>
      <c r="AE13" s="19"/>
      <c r="AF13" s="19" t="n">
        <v>0.250821133405199</v>
      </c>
      <c r="AG13" s="19" t="n">
        <v>0.466628169088314</v>
      </c>
      <c r="AH13" s="19" t="n">
        <v>0.430157860774241</v>
      </c>
      <c r="AI13" s="19" t="n">
        <v>0.285475689660337</v>
      </c>
      <c r="AJ13" s="19" t="n">
        <v>0.225437378502042</v>
      </c>
      <c r="AK13" s="19" t="n">
        <v>0.333835826212312</v>
      </c>
      <c r="AL13" s="19" t="n">
        <v>0.324749606643949</v>
      </c>
      <c r="AM13" s="19" t="n">
        <v>0.534445761093102</v>
      </c>
      <c r="AN13" s="19" t="n">
        <v>0.323647799205693</v>
      </c>
      <c r="AO13" s="19" t="n">
        <v>0.270543479271393</v>
      </c>
      <c r="AP13" s="19" t="n">
        <v>0.300347448285262</v>
      </c>
      <c r="AQ13" s="19" t="n">
        <v>0.353781785247292</v>
      </c>
      <c r="AR13" s="19" t="n">
        <v>0.216476166745407</v>
      </c>
      <c r="AS13" s="19" t="n">
        <v>0.396552792706664</v>
      </c>
      <c r="AT13" s="19" t="n">
        <v>0</v>
      </c>
      <c r="AU13" s="19" t="n">
        <v>0</v>
      </c>
      <c r="AV13" s="19" t="n">
        <v>0.379175517237897</v>
      </c>
      <c r="AW13" s="19" t="n">
        <v>0.381473957467181</v>
      </c>
      <c r="AX13" s="19" t="n">
        <v>0.479792883083338</v>
      </c>
    </row>
    <row r="14">
      <c r="B14" s="20" t="s">
        <v>77</v>
      </c>
      <c r="C14" s="21" t="n">
        <v>0.0488796879065119</v>
      </c>
      <c r="D14" s="21" t="n">
        <v>0.0837451759236979</v>
      </c>
      <c r="E14" s="21" t="n">
        <v>0.042144454075327</v>
      </c>
      <c r="F14" s="21" t="n">
        <v>0.071683588345795</v>
      </c>
      <c r="G14" s="21" t="n">
        <v>0.0394072457964517</v>
      </c>
      <c r="H14" s="21" t="n">
        <v>0.0435451222091614</v>
      </c>
      <c r="I14" s="21" t="n">
        <v>0.0241631921531225</v>
      </c>
      <c r="J14" s="21"/>
      <c r="K14" s="21" t="n">
        <v>0.0329086118467444</v>
      </c>
      <c r="L14" s="21" t="n">
        <v>0.0644989782670682</v>
      </c>
      <c r="M14" s="21"/>
      <c r="N14" s="21" t="n">
        <v>0.0652019878686214</v>
      </c>
      <c r="O14" s="21" t="n">
        <v>0.0355502416270213</v>
      </c>
      <c r="P14" s="21" t="n">
        <v>0.048120390615442</v>
      </c>
      <c r="Q14" s="21" t="n">
        <v>0.0325967261534653</v>
      </c>
      <c r="R14" s="21" t="n">
        <v>0.0138111149141607</v>
      </c>
      <c r="S14" s="21" t="n">
        <v>0.0724678788291453</v>
      </c>
      <c r="T14" s="21" t="n">
        <v>0.0518320716396047</v>
      </c>
      <c r="U14" s="21" t="n">
        <v>0.0765364667239318</v>
      </c>
      <c r="V14" s="21" t="n">
        <v>0.0420157010435935</v>
      </c>
      <c r="W14" s="21" t="n">
        <v>0.0641376054831735</v>
      </c>
      <c r="X14" s="21" t="n">
        <v>0.0414556623746992</v>
      </c>
      <c r="Y14" s="21" t="n">
        <v>0.0396677842795921</v>
      </c>
      <c r="Z14" s="21"/>
      <c r="AA14" s="21" t="n">
        <v>0.0229941027845462</v>
      </c>
      <c r="AB14" s="21" t="n">
        <v>0.0466222487382067</v>
      </c>
      <c r="AC14" s="21" t="n">
        <v>0.047196215917715</v>
      </c>
      <c r="AD14" s="21" t="n">
        <v>0.0778057421861415</v>
      </c>
      <c r="AE14" s="21"/>
      <c r="AF14" s="21" t="n">
        <v>0.0285339727889453</v>
      </c>
      <c r="AG14" s="21" t="n">
        <v>0.0406488865463356</v>
      </c>
      <c r="AH14" s="21" t="n">
        <v>0.0517911370152379</v>
      </c>
      <c r="AI14" s="21" t="n">
        <v>0.0290664181199207</v>
      </c>
      <c r="AJ14" s="21" t="n">
        <v>0.150168367617877</v>
      </c>
      <c r="AK14" s="21" t="n">
        <v>0.0148090490807934</v>
      </c>
      <c r="AL14" s="21" t="n">
        <v>0.0284923967956142</v>
      </c>
      <c r="AM14" s="21" t="n">
        <v>0</v>
      </c>
      <c r="AN14" s="21" t="n">
        <v>0.0221637647610412</v>
      </c>
      <c r="AO14" s="21" t="n">
        <v>0.102932315217099</v>
      </c>
      <c r="AP14" s="21" t="n">
        <v>0.0259638930349957</v>
      </c>
      <c r="AQ14" s="21" t="n">
        <v>0.0980305501394454</v>
      </c>
      <c r="AR14" s="21" t="n">
        <v>0</v>
      </c>
      <c r="AS14" s="21" t="n">
        <v>0.0877207170025964</v>
      </c>
      <c r="AT14" s="21" t="n">
        <v>0</v>
      </c>
      <c r="AU14" s="21" t="n">
        <v>0</v>
      </c>
      <c r="AV14" s="21" t="n">
        <v>0</v>
      </c>
      <c r="AW14" s="21" t="n">
        <v>0</v>
      </c>
      <c r="AX14" s="21" t="n">
        <v>0</v>
      </c>
    </row>
    <row r="15">
      <c r="B15" s="18"/>
    </row>
    <row r="16">
      <c r="B16" t="s">
        <v>80</v>
      </c>
    </row>
    <row r="17">
      <c r="B17" t="s">
        <v>81</v>
      </c>
    </row>
    <row r="19">
      <c r="B19" s="9" t="str">
        <f>=HYPERLINK("#'Contents'!A1", "Return to Contents")</f>
      </c>
    </row>
  </sheetData>
  <mergeCells count="6">
    <mergeCell ref="D5:I5"/>
    <mergeCell ref="K5:L5"/>
    <mergeCell ref="N5:Y5"/>
    <mergeCell ref="AA5:AD5"/>
    <mergeCell ref="AF5:AX5"/>
    <mergeCell ref="D2:AU2"/>
  </mergeCells>
  <pageMargins left="0.7" right="0.7" top="0.75" bottom="0.75" header="0.3" footer="0.3"/>
  <pageSetup paperSize="9" orientation="portrait" horizontalDpi="300" verticalDpi="300" r:id="rId2"/>
  <drawing r:id="rId1"/>
</worksheet>
</file>

<file path=xl/worksheets/sheet9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10.71" hidden="0" customWidth="1"/>
    <col min="8" max="8" width="10.71" hidden="0" customWidth="1"/>
    <col min="9" max="9" width="10.71" hidden="0" customWidth="1"/>
    <col min="10" max="10" width="2.2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10.71" hidden="0" customWidth="1"/>
    <col min="19" max="19" width="10.71" hidden="0" customWidth="1"/>
    <col min="20" max="20" width="10.71" hidden="0" customWidth="1"/>
    <col min="21" max="21" width="10.71" hidden="0" customWidth="1"/>
    <col min="22" max="22" width="10.71" hidden="0" customWidth="1"/>
    <col min="23" max="23" width="10.71" hidden="0" customWidth="1"/>
    <col min="24" max="24" width="10.71" hidden="0" customWidth="1"/>
    <col min="25" max="25" width="10.71" hidden="0" customWidth="1"/>
    <col min="26" max="26" width="2.2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10.71" hidden="0" customWidth="1"/>
    <col min="34" max="34" width="10.71" hidden="0" customWidth="1"/>
    <col min="35" max="35" width="10.7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10.71" hidden="0" customWidth="1"/>
    <col min="44" max="44" width="10.71" hidden="0" customWidth="1"/>
    <col min="45" max="45" width="10.71" hidden="0" customWidth="1"/>
    <col min="46" max="46" width="10.71" hidden="0" customWidth="1"/>
    <col min="47" max="47" width="10.71" hidden="0" customWidth="1"/>
    <col min="48" max="48" width="10.71" hidden="0" customWidth="1"/>
    <col min="49" max="49" width="10.71" hidden="0" customWidth="1"/>
    <col min="50" max="50" width="10.71" hidden="0" customWidth="1"/>
    <col min="51" max="51" width="2.21" hidden="0" customWidth="1"/>
  </cols>
  <sheetData>
    <row r="2" ht="40" customHeight="1">
      <c r="D2" s="16" t="s">
        <v>371</v>
      </c>
    </row>
    <row r="5" ht="30" customHeight="1">
      <c r="B5" s="17"/>
      <c r="C5" s="17"/>
      <c r="D5" s="17" t="s">
        <v>62</v>
      </c>
      <c r="E5" s="17"/>
      <c r="F5" s="17"/>
      <c r="G5" s="17"/>
      <c r="H5" s="17"/>
      <c r="I5" s="17"/>
      <c r="J5" s="17"/>
      <c r="K5" s="17" t="s">
        <v>63</v>
      </c>
      <c r="L5" s="17"/>
      <c r="M5" s="17"/>
      <c r="N5" s="17" t="s">
        <v>64</v>
      </c>
      <c r="O5" s="17"/>
      <c r="P5" s="17"/>
      <c r="Q5" s="17"/>
      <c r="R5" s="17"/>
      <c r="S5" s="17"/>
      <c r="T5" s="17"/>
      <c r="U5" s="17"/>
      <c r="V5" s="17"/>
      <c r="W5" s="17"/>
      <c r="X5" s="17"/>
      <c r="Y5" s="17"/>
      <c r="Z5" s="17"/>
      <c r="AA5" s="17" t="s">
        <v>65</v>
      </c>
      <c r="AB5" s="17"/>
      <c r="AC5" s="17"/>
      <c r="AD5" s="17"/>
      <c r="AE5" s="17"/>
      <c r="AF5" s="17" t="s">
        <v>66</v>
      </c>
      <c r="AG5" s="17"/>
      <c r="AH5" s="17"/>
      <c r="AI5" s="17"/>
      <c r="AJ5" s="17"/>
      <c r="AK5" s="17"/>
      <c r="AL5" s="17"/>
      <c r="AM5" s="17"/>
      <c r="AN5" s="17"/>
      <c r="AO5" s="17"/>
      <c r="AP5" s="17"/>
      <c r="AQ5" s="17"/>
      <c r="AR5" s="17"/>
      <c r="AS5" s="17"/>
      <c r="AT5" s="17"/>
      <c r="AU5" s="17"/>
      <c r="AV5" s="17"/>
      <c r="AW5" s="17"/>
      <c r="AX5" s="17"/>
    </row>
    <row r="6">
      <c r="B6" t="s">
        <v>15</v>
      </c>
      <c r="C6" s="10" t="s">
        <v>16</v>
      </c>
      <c r="D6" s="13" t="s">
        <v>17</v>
      </c>
      <c r="E6" s="13" t="s">
        <v>18</v>
      </c>
      <c r="F6" s="13" t="s">
        <v>19</v>
      </c>
      <c r="G6" s="13" t="s">
        <v>20</v>
      </c>
      <c r="H6" s="13" t="s">
        <v>21</v>
      </c>
      <c r="I6" s="13" t="s">
        <v>22</v>
      </c>
      <c r="K6" s="13" t="s">
        <v>25</v>
      </c>
      <c r="L6" s="13" t="s">
        <v>26</v>
      </c>
      <c r="N6" s="13" t="s">
        <v>27</v>
      </c>
      <c r="O6" s="13" t="s">
        <v>28</v>
      </c>
      <c r="P6" s="13" t="s">
        <v>29</v>
      </c>
      <c r="Q6" s="13" t="s">
        <v>30</v>
      </c>
      <c r="R6" s="13" t="s">
        <v>31</v>
      </c>
      <c r="S6" s="13" t="s">
        <v>32</v>
      </c>
      <c r="T6" s="13" t="s">
        <v>33</v>
      </c>
      <c r="U6" s="13" t="s">
        <v>34</v>
      </c>
      <c r="V6" s="13" t="s">
        <v>35</v>
      </c>
      <c r="W6" s="13" t="s">
        <v>36</v>
      </c>
      <c r="X6" s="13" t="s">
        <v>37</v>
      </c>
      <c r="Y6" s="13" t="s">
        <v>38</v>
      </c>
      <c r="AA6" s="13" t="s">
        <v>39</v>
      </c>
      <c r="AB6" s="13" t="s">
        <v>40</v>
      </c>
      <c r="AC6" s="13" t="s">
        <v>41</v>
      </c>
      <c r="AD6" s="13" t="s">
        <v>42</v>
      </c>
      <c r="AF6" s="13" t="s">
        <v>43</v>
      </c>
      <c r="AG6" s="13" t="s">
        <v>44</v>
      </c>
      <c r="AH6" s="13" t="s">
        <v>45</v>
      </c>
      <c r="AI6" s="13" t="s">
        <v>46</v>
      </c>
      <c r="AJ6" s="13" t="s">
        <v>47</v>
      </c>
      <c r="AK6" s="13" t="s">
        <v>48</v>
      </c>
      <c r="AL6" s="13" t="s">
        <v>49</v>
      </c>
      <c r="AM6" s="13" t="s">
        <v>50</v>
      </c>
      <c r="AN6" s="13" t="s">
        <v>51</v>
      </c>
      <c r="AO6" s="13" t="s">
        <v>52</v>
      </c>
      <c r="AP6" s="13" t="s">
        <v>53</v>
      </c>
      <c r="AQ6" s="13" t="s">
        <v>54</v>
      </c>
      <c r="AR6" s="13" t="s">
        <v>55</v>
      </c>
      <c r="AS6" s="13" t="s">
        <v>56</v>
      </c>
      <c r="AT6" s="13" t="s">
        <v>57</v>
      </c>
      <c r="AU6" s="13" t="s">
        <v>58</v>
      </c>
      <c r="AV6" s="13" t="s">
        <v>59</v>
      </c>
      <c r="AW6" s="13" t="s">
        <v>60</v>
      </c>
      <c r="AX6" s="13" t="s">
        <v>61</v>
      </c>
    </row>
    <row r="7" ht="30" customHeight="1">
      <c r="B7" s="11" t="s">
        <v>23</v>
      </c>
      <c r="C7" s="11" t="n">
        <v>2053</v>
      </c>
      <c r="D7" s="11" t="n">
        <v>282</v>
      </c>
      <c r="E7" s="11" t="n">
        <v>347</v>
      </c>
      <c r="F7" s="11" t="n">
        <v>347</v>
      </c>
      <c r="G7" s="11" t="n">
        <v>347</v>
      </c>
      <c r="H7" s="11" t="n">
        <v>295</v>
      </c>
      <c r="I7" s="11" t="n">
        <v>435</v>
      </c>
      <c r="J7" s="11"/>
      <c r="K7" s="11" t="n">
        <v>1018</v>
      </c>
      <c r="L7" s="11" t="n">
        <v>1034</v>
      </c>
      <c r="M7" s="11"/>
      <c r="N7" s="11" t="n">
        <v>284</v>
      </c>
      <c r="O7" s="11" t="n">
        <v>278</v>
      </c>
      <c r="P7" s="11" t="n">
        <v>169</v>
      </c>
      <c r="Q7" s="11" t="n">
        <v>188</v>
      </c>
      <c r="R7" s="11" t="n">
        <v>160</v>
      </c>
      <c r="S7" s="11" t="n">
        <v>187</v>
      </c>
      <c r="T7" s="11" t="n">
        <v>166</v>
      </c>
      <c r="U7" s="11" t="n">
        <v>87</v>
      </c>
      <c r="V7" s="11" t="n">
        <v>211</v>
      </c>
      <c r="W7" s="11" t="n">
        <v>174</v>
      </c>
      <c r="X7" s="11" t="n">
        <v>98</v>
      </c>
      <c r="Y7" s="11" t="n">
        <v>51</v>
      </c>
      <c r="Z7" s="11"/>
      <c r="AA7" s="11" t="n">
        <v>570</v>
      </c>
      <c r="AB7" s="11" t="n">
        <v>547</v>
      </c>
      <c r="AC7" s="11" t="n">
        <v>406</v>
      </c>
      <c r="AD7" s="11" t="n">
        <v>517</v>
      </c>
      <c r="AE7" s="11"/>
      <c r="AF7" s="11" t="n">
        <v>148</v>
      </c>
      <c r="AG7" s="11" t="n">
        <v>872</v>
      </c>
      <c r="AH7" s="11" t="n">
        <v>132</v>
      </c>
      <c r="AI7" s="11" t="n">
        <v>108</v>
      </c>
      <c r="AJ7" s="11" t="n">
        <v>65</v>
      </c>
      <c r="AK7" s="11" t="n">
        <v>65</v>
      </c>
      <c r="AL7" s="11" t="n">
        <v>139</v>
      </c>
      <c r="AM7" s="11" t="n">
        <v>2</v>
      </c>
      <c r="AN7" s="11" t="n">
        <v>139</v>
      </c>
      <c r="AO7" s="11" t="n">
        <v>159</v>
      </c>
      <c r="AP7" s="11" t="n">
        <v>39</v>
      </c>
      <c r="AQ7" s="11" t="n">
        <v>148</v>
      </c>
      <c r="AR7" s="11" t="n">
        <v>10</v>
      </c>
      <c r="AS7" s="11" t="n">
        <v>10</v>
      </c>
      <c r="AT7" s="11" t="n">
        <v>3</v>
      </c>
      <c r="AU7" s="11" t="n">
        <v>2</v>
      </c>
      <c r="AV7" s="11" t="n">
        <v>5</v>
      </c>
      <c r="AW7" s="11" t="n">
        <v>3</v>
      </c>
      <c r="AX7" s="11" t="n">
        <v>4</v>
      </c>
    </row>
    <row r="8" ht="30" customHeight="1">
      <c r="B8" s="12" t="s">
        <v>24</v>
      </c>
      <c r="C8" s="12" t="n">
        <v>2053</v>
      </c>
      <c r="D8" s="12" t="n">
        <v>284</v>
      </c>
      <c r="E8" s="12" t="n">
        <v>350</v>
      </c>
      <c r="F8" s="12" t="n">
        <v>349</v>
      </c>
      <c r="G8" s="12" t="n">
        <v>350</v>
      </c>
      <c r="H8" s="12" t="n">
        <v>289</v>
      </c>
      <c r="I8" s="12" t="n">
        <v>431</v>
      </c>
      <c r="J8" s="12"/>
      <c r="K8" s="12" t="n">
        <v>1013</v>
      </c>
      <c r="L8" s="12" t="n">
        <v>1039</v>
      </c>
      <c r="M8" s="12"/>
      <c r="N8" s="12" t="n">
        <v>287</v>
      </c>
      <c r="O8" s="12" t="n">
        <v>267</v>
      </c>
      <c r="P8" s="12" t="n">
        <v>164</v>
      </c>
      <c r="Q8" s="12" t="n">
        <v>185</v>
      </c>
      <c r="R8" s="12" t="n">
        <v>144</v>
      </c>
      <c r="S8" s="12" t="n">
        <v>185</v>
      </c>
      <c r="T8" s="12" t="n">
        <v>164</v>
      </c>
      <c r="U8" s="12" t="n">
        <v>82</v>
      </c>
      <c r="V8" s="12" t="n">
        <v>226</v>
      </c>
      <c r="W8" s="12" t="n">
        <v>185</v>
      </c>
      <c r="X8" s="12" t="n">
        <v>103</v>
      </c>
      <c r="Y8" s="12" t="n">
        <v>61</v>
      </c>
      <c r="Z8" s="12"/>
      <c r="AA8" s="12" t="n">
        <v>551</v>
      </c>
      <c r="AB8" s="12" t="n">
        <v>530</v>
      </c>
      <c r="AC8" s="12" t="n">
        <v>449</v>
      </c>
      <c r="AD8" s="12" t="n">
        <v>510</v>
      </c>
      <c r="AE8" s="12"/>
      <c r="AF8" s="12" t="n">
        <v>150</v>
      </c>
      <c r="AG8" s="12" t="n">
        <v>866</v>
      </c>
      <c r="AH8" s="12" t="n">
        <v>133</v>
      </c>
      <c r="AI8" s="12" t="n">
        <v>107</v>
      </c>
      <c r="AJ8" s="12" t="n">
        <v>66</v>
      </c>
      <c r="AK8" s="12" t="n">
        <v>64</v>
      </c>
      <c r="AL8" s="12" t="n">
        <v>140</v>
      </c>
      <c r="AM8" s="12" t="n">
        <v>2</v>
      </c>
      <c r="AN8" s="12" t="n">
        <v>140</v>
      </c>
      <c r="AO8" s="12" t="n">
        <v>160</v>
      </c>
      <c r="AP8" s="12" t="n">
        <v>39</v>
      </c>
      <c r="AQ8" s="12" t="n">
        <v>149</v>
      </c>
      <c r="AR8" s="12" t="n">
        <v>10</v>
      </c>
      <c r="AS8" s="12" t="n">
        <v>11</v>
      </c>
      <c r="AT8" s="12" t="n">
        <v>3</v>
      </c>
      <c r="AU8" s="12" t="n">
        <v>2</v>
      </c>
      <c r="AV8" s="12" t="n">
        <v>5</v>
      </c>
      <c r="AW8" s="12" t="n">
        <v>3</v>
      </c>
      <c r="AX8" s="12" t="n">
        <v>3</v>
      </c>
    </row>
    <row r="9">
      <c r="B9" s="20" t="s">
        <v>363</v>
      </c>
      <c r="C9" s="19" t="n">
        <v>0.0357656872154751</v>
      </c>
      <c r="D9" s="19" t="n">
        <v>0.0583221743676632</v>
      </c>
      <c r="E9" s="19" t="n">
        <v>0.0395816976857809</v>
      </c>
      <c r="F9" s="19" t="n">
        <v>0.0284939896885077</v>
      </c>
      <c r="G9" s="19" t="n">
        <v>0.0317724037594296</v>
      </c>
      <c r="H9" s="19" t="n">
        <v>0.0330552855996883</v>
      </c>
      <c r="I9" s="19" t="n">
        <v>0.0287452439318954</v>
      </c>
      <c r="J9" s="19"/>
      <c r="K9" s="19" t="n">
        <v>0.0330686797754039</v>
      </c>
      <c r="L9" s="19" t="n">
        <v>0.0384297794207083</v>
      </c>
      <c r="M9" s="19"/>
      <c r="N9" s="19" t="n">
        <v>0.0375328124810638</v>
      </c>
      <c r="O9" s="19" t="n">
        <v>0.0290835047599124</v>
      </c>
      <c r="P9" s="19" t="n">
        <v>0.0489818962293506</v>
      </c>
      <c r="Q9" s="19" t="n">
        <v>0.0168954455314815</v>
      </c>
      <c r="R9" s="19" t="n">
        <v>0.0457889809180867</v>
      </c>
      <c r="S9" s="19" t="n">
        <v>0.025912748296518</v>
      </c>
      <c r="T9" s="19" t="n">
        <v>0.046159397682674</v>
      </c>
      <c r="U9" s="19" t="n">
        <v>0.0241943232563682</v>
      </c>
      <c r="V9" s="19" t="n">
        <v>0.0443000328679096</v>
      </c>
      <c r="W9" s="19" t="n">
        <v>0.041540534146842</v>
      </c>
      <c r="X9" s="19" t="n">
        <v>0.0397949335503829</v>
      </c>
      <c r="Y9" s="19" t="n">
        <v>0.016292224074244</v>
      </c>
      <c r="Z9" s="19"/>
      <c r="AA9" s="19" t="n">
        <v>0.0224137031150301</v>
      </c>
      <c r="AB9" s="19" t="n">
        <v>0.0269881602933693</v>
      </c>
      <c r="AC9" s="19" t="n">
        <v>0.0562855266144201</v>
      </c>
      <c r="AD9" s="19" t="n">
        <v>0.0400515473476624</v>
      </c>
      <c r="AE9" s="19"/>
      <c r="AF9" s="19" t="n">
        <v>0.0542444475748251</v>
      </c>
      <c r="AG9" s="19" t="n">
        <v>0.0299752758662755</v>
      </c>
      <c r="AH9" s="19" t="n">
        <v>0.0141024525849464</v>
      </c>
      <c r="AI9" s="19" t="n">
        <v>0.0540377392591132</v>
      </c>
      <c r="AJ9" s="19" t="n">
        <v>0.0457904208177415</v>
      </c>
      <c r="AK9" s="19" t="n">
        <v>0.0614807762930182</v>
      </c>
      <c r="AL9" s="19" t="n">
        <v>0.0136090209348387</v>
      </c>
      <c r="AM9" s="19" t="n">
        <v>0.465554238906898</v>
      </c>
      <c r="AN9" s="19" t="n">
        <v>0.0426329095462394</v>
      </c>
      <c r="AO9" s="19" t="n">
        <v>0.0669646616797946</v>
      </c>
      <c r="AP9" s="19" t="n">
        <v>0.0291516560010116</v>
      </c>
      <c r="AQ9" s="19" t="n">
        <v>0.0202129408770082</v>
      </c>
      <c r="AR9" s="19" t="n">
        <v>0.104221929479858</v>
      </c>
      <c r="AS9" s="19" t="n">
        <v>0</v>
      </c>
      <c r="AT9" s="19" t="n">
        <v>0</v>
      </c>
      <c r="AU9" s="19" t="n">
        <v>0</v>
      </c>
      <c r="AV9" s="19" t="n">
        <v>0</v>
      </c>
      <c r="AW9" s="19" t="n">
        <v>0</v>
      </c>
      <c r="AX9" s="19" t="n">
        <v>0</v>
      </c>
    </row>
    <row r="10">
      <c r="B10" s="20" t="s">
        <v>364</v>
      </c>
      <c r="C10" s="19" t="n">
        <v>0.093803504459254</v>
      </c>
      <c r="D10" s="19" t="n">
        <v>0.12079337268988</v>
      </c>
      <c r="E10" s="19" t="n">
        <v>0.116570043940612</v>
      </c>
      <c r="F10" s="19" t="n">
        <v>0.0915705348167778</v>
      </c>
      <c r="G10" s="19" t="n">
        <v>0.0949643410915172</v>
      </c>
      <c r="H10" s="19" t="n">
        <v>0.0760854340842133</v>
      </c>
      <c r="I10" s="19" t="n">
        <v>0.0702591395651218</v>
      </c>
      <c r="J10" s="19"/>
      <c r="K10" s="19" t="n">
        <v>0.0951024716155613</v>
      </c>
      <c r="L10" s="19" t="n">
        <v>0.0926272982179644</v>
      </c>
      <c r="M10" s="19"/>
      <c r="N10" s="19" t="n">
        <v>0.0816046046310588</v>
      </c>
      <c r="O10" s="19" t="n">
        <v>0.0725541203921499</v>
      </c>
      <c r="P10" s="19" t="n">
        <v>0.0765719104284627</v>
      </c>
      <c r="Q10" s="19" t="n">
        <v>0.0861926252531845</v>
      </c>
      <c r="R10" s="19" t="n">
        <v>0.0696704010619847</v>
      </c>
      <c r="S10" s="19" t="n">
        <v>0.12292618065416</v>
      </c>
      <c r="T10" s="19" t="n">
        <v>0.16489637641961</v>
      </c>
      <c r="U10" s="19" t="n">
        <v>0.0830331917019062</v>
      </c>
      <c r="V10" s="19" t="n">
        <v>0.100299816435654</v>
      </c>
      <c r="W10" s="19" t="n">
        <v>0.0793650309597363</v>
      </c>
      <c r="X10" s="19" t="n">
        <v>0.109839329987362</v>
      </c>
      <c r="Y10" s="19" t="n">
        <v>0.0982043591670375</v>
      </c>
      <c r="Z10" s="19"/>
      <c r="AA10" s="19" t="n">
        <v>0.0944357503222083</v>
      </c>
      <c r="AB10" s="19" t="n">
        <v>0.0843270432795486</v>
      </c>
      <c r="AC10" s="19" t="n">
        <v>0.101657325345272</v>
      </c>
      <c r="AD10" s="19" t="n">
        <v>0.0984451455080863</v>
      </c>
      <c r="AE10" s="19"/>
      <c r="AF10" s="19" t="n">
        <v>0.114593298751972</v>
      </c>
      <c r="AG10" s="19" t="n">
        <v>0.0777153430495332</v>
      </c>
      <c r="AH10" s="19" t="n">
        <v>0.112863980009455</v>
      </c>
      <c r="AI10" s="19" t="n">
        <v>0.0990670563865837</v>
      </c>
      <c r="AJ10" s="19" t="n">
        <v>0.0991422991838634</v>
      </c>
      <c r="AK10" s="19" t="n">
        <v>0.0164460276108911</v>
      </c>
      <c r="AL10" s="19" t="n">
        <v>0.147431598848829</v>
      </c>
      <c r="AM10" s="19" t="n">
        <v>0.534445761093102</v>
      </c>
      <c r="AN10" s="19" t="n">
        <v>0.138137670607415</v>
      </c>
      <c r="AO10" s="19" t="n">
        <v>0.0878304191302037</v>
      </c>
      <c r="AP10" s="19" t="n">
        <v>0.178041772522161</v>
      </c>
      <c r="AQ10" s="19" t="n">
        <v>0.0643481182294031</v>
      </c>
      <c r="AR10" s="19" t="n">
        <v>0.122057392965152</v>
      </c>
      <c r="AS10" s="19" t="n">
        <v>0</v>
      </c>
      <c r="AT10" s="19" t="n">
        <v>0</v>
      </c>
      <c r="AU10" s="19" t="n">
        <v>0.495619982425437</v>
      </c>
      <c r="AV10" s="19" t="n">
        <v>0.197100656412845</v>
      </c>
      <c r="AW10" s="19" t="n">
        <v>0</v>
      </c>
      <c r="AX10" s="19" t="n">
        <v>0</v>
      </c>
    </row>
    <row r="11">
      <c r="B11" s="20" t="s">
        <v>365</v>
      </c>
      <c r="C11" s="19" t="n">
        <v>0.191226376142235</v>
      </c>
      <c r="D11" s="19" t="n">
        <v>0.243783931645026</v>
      </c>
      <c r="E11" s="19" t="n">
        <v>0.263553643980593</v>
      </c>
      <c r="F11" s="19" t="n">
        <v>0.202556244783574</v>
      </c>
      <c r="G11" s="19" t="n">
        <v>0.182800853301689</v>
      </c>
      <c r="H11" s="19" t="n">
        <v>0.127226750598062</v>
      </c>
      <c r="I11" s="19" t="n">
        <v>0.138394013167438</v>
      </c>
      <c r="J11" s="19"/>
      <c r="K11" s="19" t="n">
        <v>0.211552228536813</v>
      </c>
      <c r="L11" s="19" t="n">
        <v>0.170629377118209</v>
      </c>
      <c r="M11" s="19"/>
      <c r="N11" s="19" t="n">
        <v>0.22254942575502</v>
      </c>
      <c r="O11" s="19" t="n">
        <v>0.132841073068585</v>
      </c>
      <c r="P11" s="19" t="n">
        <v>0.180878180477005</v>
      </c>
      <c r="Q11" s="19" t="n">
        <v>0.187020607686458</v>
      </c>
      <c r="R11" s="19" t="n">
        <v>0.246877434741588</v>
      </c>
      <c r="S11" s="19" t="n">
        <v>0.184815307577012</v>
      </c>
      <c r="T11" s="19" t="n">
        <v>0.160425953309567</v>
      </c>
      <c r="U11" s="19" t="n">
        <v>0.19950462840952</v>
      </c>
      <c r="V11" s="19" t="n">
        <v>0.201506589963389</v>
      </c>
      <c r="W11" s="19" t="n">
        <v>0.184258608674031</v>
      </c>
      <c r="X11" s="19" t="n">
        <v>0.219154143072395</v>
      </c>
      <c r="Y11" s="19" t="n">
        <v>0.23561252186953</v>
      </c>
      <c r="Z11" s="19"/>
      <c r="AA11" s="19" t="n">
        <v>0.161477596482922</v>
      </c>
      <c r="AB11" s="19" t="n">
        <v>0.195112025360986</v>
      </c>
      <c r="AC11" s="19" t="n">
        <v>0.237150033802598</v>
      </c>
      <c r="AD11" s="19" t="n">
        <v>0.183772266547509</v>
      </c>
      <c r="AE11" s="19"/>
      <c r="AF11" s="19" t="n">
        <v>0.283164949556429</v>
      </c>
      <c r="AG11" s="19" t="n">
        <v>0.136341067539088</v>
      </c>
      <c r="AH11" s="19" t="n">
        <v>0.195085948356174</v>
      </c>
      <c r="AI11" s="19" t="n">
        <v>0.23903186814991</v>
      </c>
      <c r="AJ11" s="19" t="n">
        <v>0.288562500780351</v>
      </c>
      <c r="AK11" s="19" t="n">
        <v>0.181976906352958</v>
      </c>
      <c r="AL11" s="19" t="n">
        <v>0.190972219234409</v>
      </c>
      <c r="AM11" s="19" t="n">
        <v>0</v>
      </c>
      <c r="AN11" s="19" t="n">
        <v>0.172796941735851</v>
      </c>
      <c r="AO11" s="19" t="n">
        <v>0.278267080927704</v>
      </c>
      <c r="AP11" s="19" t="n">
        <v>0.204032940951933</v>
      </c>
      <c r="AQ11" s="19" t="n">
        <v>0.233028961010046</v>
      </c>
      <c r="AR11" s="19" t="n">
        <v>0.395252441747853</v>
      </c>
      <c r="AS11" s="19" t="n">
        <v>0.431881143065269</v>
      </c>
      <c r="AT11" s="19" t="n">
        <v>0.314801217298716</v>
      </c>
      <c r="AU11" s="19" t="n">
        <v>0</v>
      </c>
      <c r="AV11" s="19" t="n">
        <v>0.448074263789266</v>
      </c>
      <c r="AW11" s="19" t="n">
        <v>0</v>
      </c>
      <c r="AX11" s="19" t="n">
        <v>0</v>
      </c>
    </row>
    <row r="12">
      <c r="B12" s="20" t="s">
        <v>366</v>
      </c>
      <c r="C12" s="19" t="n">
        <v>0.384878236038547</v>
      </c>
      <c r="D12" s="19" t="n">
        <v>0.316933114235972</v>
      </c>
      <c r="E12" s="19" t="n">
        <v>0.346540889182802</v>
      </c>
      <c r="F12" s="19" t="n">
        <v>0.385591537138283</v>
      </c>
      <c r="G12" s="19" t="n">
        <v>0.411370732643452</v>
      </c>
      <c r="H12" s="19" t="n">
        <v>0.421156048044578</v>
      </c>
      <c r="I12" s="19" t="n">
        <v>0.414399229553616</v>
      </c>
      <c r="J12" s="19"/>
      <c r="K12" s="19" t="n">
        <v>0.389760026943589</v>
      </c>
      <c r="L12" s="19" t="n">
        <v>0.380488950696547</v>
      </c>
      <c r="M12" s="19"/>
      <c r="N12" s="19" t="n">
        <v>0.343023699449628</v>
      </c>
      <c r="O12" s="19" t="n">
        <v>0.507227506961252</v>
      </c>
      <c r="P12" s="19" t="n">
        <v>0.35720370701841</v>
      </c>
      <c r="Q12" s="19" t="n">
        <v>0.427829761586473</v>
      </c>
      <c r="R12" s="19" t="n">
        <v>0.395293428790767</v>
      </c>
      <c r="S12" s="19" t="n">
        <v>0.36204151351764</v>
      </c>
      <c r="T12" s="19" t="n">
        <v>0.343943055465131</v>
      </c>
      <c r="U12" s="19" t="n">
        <v>0.387194370344255</v>
      </c>
      <c r="V12" s="19" t="n">
        <v>0.308948974831089</v>
      </c>
      <c r="W12" s="19" t="n">
        <v>0.394436914882367</v>
      </c>
      <c r="X12" s="19" t="n">
        <v>0.3964590602875</v>
      </c>
      <c r="Y12" s="19" t="n">
        <v>0.374870779853406</v>
      </c>
      <c r="Z12" s="19"/>
      <c r="AA12" s="19" t="n">
        <v>0.404707894768776</v>
      </c>
      <c r="AB12" s="19" t="n">
        <v>0.40154881004819</v>
      </c>
      <c r="AC12" s="19" t="n">
        <v>0.356795394621391</v>
      </c>
      <c r="AD12" s="19" t="n">
        <v>0.371123253614935</v>
      </c>
      <c r="AE12" s="19"/>
      <c r="AF12" s="19" t="n">
        <v>0.329466776414403</v>
      </c>
      <c r="AG12" s="19" t="n">
        <v>0.421439016295897</v>
      </c>
      <c r="AH12" s="19" t="n">
        <v>0.39119789729305</v>
      </c>
      <c r="AI12" s="19" t="n">
        <v>0.325805885036042</v>
      </c>
      <c r="AJ12" s="19" t="n">
        <v>0.279655499617025</v>
      </c>
      <c r="AK12" s="19" t="n">
        <v>0.465904740496743</v>
      </c>
      <c r="AL12" s="19" t="n">
        <v>0.374012894191826</v>
      </c>
      <c r="AM12" s="19" t="n">
        <v>0</v>
      </c>
      <c r="AN12" s="19" t="n">
        <v>0.459337009185076</v>
      </c>
      <c r="AO12" s="19" t="n">
        <v>0.339631239711597</v>
      </c>
      <c r="AP12" s="19" t="n">
        <v>0.354231418774601</v>
      </c>
      <c r="AQ12" s="19" t="n">
        <v>0.282852865943987</v>
      </c>
      <c r="AR12" s="19" t="n">
        <v>0.288225570948284</v>
      </c>
      <c r="AS12" s="19" t="n">
        <v>0.1807871097649</v>
      </c>
      <c r="AT12" s="19" t="n">
        <v>0.389102592068026</v>
      </c>
      <c r="AU12" s="19" t="n">
        <v>0.504380017574563</v>
      </c>
      <c r="AV12" s="19" t="n">
        <v>0.354825079797889</v>
      </c>
      <c r="AW12" s="19" t="n">
        <v>0.705272611914786</v>
      </c>
      <c r="AX12" s="19" t="n">
        <v>0.77945126859984</v>
      </c>
    </row>
    <row r="13">
      <c r="B13" s="20" t="s">
        <v>367</v>
      </c>
      <c r="C13" s="19" t="n">
        <v>0.190316011105193</v>
      </c>
      <c r="D13" s="19" t="n">
        <v>0.189545439567833</v>
      </c>
      <c r="E13" s="19" t="n">
        <v>0.174759488617154</v>
      </c>
      <c r="F13" s="19" t="n">
        <v>0.197391639767263</v>
      </c>
      <c r="G13" s="19" t="n">
        <v>0.192074650675631</v>
      </c>
      <c r="H13" s="19" t="n">
        <v>0.18980758300804</v>
      </c>
      <c r="I13" s="19" t="n">
        <v>0.196644241685429</v>
      </c>
      <c r="J13" s="19"/>
      <c r="K13" s="19" t="n">
        <v>0.199588658784552</v>
      </c>
      <c r="L13" s="19" t="n">
        <v>0.181458183494668</v>
      </c>
      <c r="M13" s="19"/>
      <c r="N13" s="19" t="n">
        <v>0.233360243203119</v>
      </c>
      <c r="O13" s="19" t="n">
        <v>0.156631152070066</v>
      </c>
      <c r="P13" s="19" t="n">
        <v>0.229918968300373</v>
      </c>
      <c r="Q13" s="19" t="n">
        <v>0.186328823031635</v>
      </c>
      <c r="R13" s="19" t="n">
        <v>0.137784496062882</v>
      </c>
      <c r="S13" s="19" t="n">
        <v>0.188427468086306</v>
      </c>
      <c r="T13" s="19" t="n">
        <v>0.15859614393732</v>
      </c>
      <c r="U13" s="19" t="n">
        <v>0.196680942413699</v>
      </c>
      <c r="V13" s="19" t="n">
        <v>0.23566128720898</v>
      </c>
      <c r="W13" s="19" t="n">
        <v>0.18929039306445</v>
      </c>
      <c r="X13" s="19" t="n">
        <v>0.121488479985236</v>
      </c>
      <c r="Y13" s="19" t="n">
        <v>0.198626200292021</v>
      </c>
      <c r="Z13" s="19"/>
      <c r="AA13" s="19" t="n">
        <v>0.244327901917746</v>
      </c>
      <c r="AB13" s="19" t="n">
        <v>0.192564634380724</v>
      </c>
      <c r="AC13" s="19" t="n">
        <v>0.167913195343352</v>
      </c>
      <c r="AD13" s="19" t="n">
        <v>0.148094433867321</v>
      </c>
      <c r="AE13" s="19"/>
      <c r="AF13" s="19" t="n">
        <v>0.197861281717909</v>
      </c>
      <c r="AG13" s="19" t="n">
        <v>0.192210800083939</v>
      </c>
      <c r="AH13" s="19" t="n">
        <v>0.205283504112844</v>
      </c>
      <c r="AI13" s="19" t="n">
        <v>0.253336049741101</v>
      </c>
      <c r="AJ13" s="19" t="n">
        <v>0.138547066718832</v>
      </c>
      <c r="AK13" s="19" t="n">
        <v>0.242624712973738</v>
      </c>
      <c r="AL13" s="19" t="n">
        <v>0.202121988836457</v>
      </c>
      <c r="AM13" s="19" t="n">
        <v>0</v>
      </c>
      <c r="AN13" s="19" t="n">
        <v>0.160714416001943</v>
      </c>
      <c r="AO13" s="19" t="n">
        <v>0.1391592483371</v>
      </c>
      <c r="AP13" s="19" t="n">
        <v>0.208877284150701</v>
      </c>
      <c r="AQ13" s="19" t="n">
        <v>0.197753819143333</v>
      </c>
      <c r="AR13" s="19" t="n">
        <v>0</v>
      </c>
      <c r="AS13" s="19" t="n">
        <v>0.299611030167235</v>
      </c>
      <c r="AT13" s="19" t="n">
        <v>0</v>
      </c>
      <c r="AU13" s="19" t="n">
        <v>0</v>
      </c>
      <c r="AV13" s="19" t="n">
        <v>0</v>
      </c>
      <c r="AW13" s="19" t="n">
        <v>0.294727388085214</v>
      </c>
      <c r="AX13" s="19" t="n">
        <v>0.22054873140016</v>
      </c>
    </row>
    <row r="14">
      <c r="B14" s="20" t="s">
        <v>77</v>
      </c>
      <c r="C14" s="21" t="n">
        <v>0.104010185039296</v>
      </c>
      <c r="D14" s="21" t="n">
        <v>0.0706219674936256</v>
      </c>
      <c r="E14" s="21" t="n">
        <v>0.0589942365930589</v>
      </c>
      <c r="F14" s="21" t="n">
        <v>0.0943960538055944</v>
      </c>
      <c r="G14" s="21" t="n">
        <v>0.0870170185282802</v>
      </c>
      <c r="H14" s="21" t="n">
        <v>0.152668898665419</v>
      </c>
      <c r="I14" s="21" t="n">
        <v>0.1515581320965</v>
      </c>
      <c r="J14" s="21"/>
      <c r="K14" s="21" t="n">
        <v>0.0709279343440812</v>
      </c>
      <c r="L14" s="21" t="n">
        <v>0.136366411051904</v>
      </c>
      <c r="M14" s="21"/>
      <c r="N14" s="21" t="n">
        <v>0.0819292144801108</v>
      </c>
      <c r="O14" s="21" t="n">
        <v>0.101662642748034</v>
      </c>
      <c r="P14" s="21" t="n">
        <v>0.106445337546399</v>
      </c>
      <c r="Q14" s="21" t="n">
        <v>0.0957327369107687</v>
      </c>
      <c r="R14" s="21" t="n">
        <v>0.104585258424691</v>
      </c>
      <c r="S14" s="21" t="n">
        <v>0.115876781868364</v>
      </c>
      <c r="T14" s="21" t="n">
        <v>0.125979073185698</v>
      </c>
      <c r="U14" s="21" t="n">
        <v>0.109392543874252</v>
      </c>
      <c r="V14" s="21" t="n">
        <v>0.109283298692979</v>
      </c>
      <c r="W14" s="21" t="n">
        <v>0.111108518272573</v>
      </c>
      <c r="X14" s="21" t="n">
        <v>0.113264053117123</v>
      </c>
      <c r="Y14" s="21" t="n">
        <v>0.0763939147437608</v>
      </c>
      <c r="Z14" s="21"/>
      <c r="AA14" s="21" t="n">
        <v>0.0726371533933178</v>
      </c>
      <c r="AB14" s="21" t="n">
        <v>0.0994593266371813</v>
      </c>
      <c r="AC14" s="21" t="n">
        <v>0.0801985242729669</v>
      </c>
      <c r="AD14" s="21" t="n">
        <v>0.158513353114487</v>
      </c>
      <c r="AE14" s="21"/>
      <c r="AF14" s="21" t="n">
        <v>0.0206692459844615</v>
      </c>
      <c r="AG14" s="21" t="n">
        <v>0.142318497165267</v>
      </c>
      <c r="AH14" s="21" t="n">
        <v>0.08146621764353</v>
      </c>
      <c r="AI14" s="21" t="n">
        <v>0.0287214014272499</v>
      </c>
      <c r="AJ14" s="21" t="n">
        <v>0.148302212882188</v>
      </c>
      <c r="AK14" s="21" t="n">
        <v>0.0315668362726513</v>
      </c>
      <c r="AL14" s="21" t="n">
        <v>0.0718522779536415</v>
      </c>
      <c r="AM14" s="21" t="n">
        <v>0</v>
      </c>
      <c r="AN14" s="21" t="n">
        <v>0.026381052923475</v>
      </c>
      <c r="AO14" s="21" t="n">
        <v>0.0881473502136005</v>
      </c>
      <c r="AP14" s="21" t="n">
        <v>0.025664927599593</v>
      </c>
      <c r="AQ14" s="21" t="n">
        <v>0.201803294796222</v>
      </c>
      <c r="AR14" s="21" t="n">
        <v>0.0902426648588534</v>
      </c>
      <c r="AS14" s="21" t="n">
        <v>0.0877207170025964</v>
      </c>
      <c r="AT14" s="21" t="n">
        <v>0.296096190633258</v>
      </c>
      <c r="AU14" s="21" t="n">
        <v>0</v>
      </c>
      <c r="AV14" s="21" t="n">
        <v>0</v>
      </c>
      <c r="AW14" s="21" t="n">
        <v>0</v>
      </c>
      <c r="AX14" s="21" t="n">
        <v>0</v>
      </c>
    </row>
    <row r="15">
      <c r="B15" s="18"/>
    </row>
    <row r="16">
      <c r="B16" t="s">
        <v>80</v>
      </c>
    </row>
    <row r="17">
      <c r="B17" t="s">
        <v>81</v>
      </c>
    </row>
    <row r="19">
      <c r="B19" s="9" t="str">
        <f>=HYPERLINK("#'Contents'!A1", "Return to Contents")</f>
      </c>
    </row>
  </sheetData>
  <mergeCells count="6">
    <mergeCell ref="D5:I5"/>
    <mergeCell ref="K5:L5"/>
    <mergeCell ref="N5:Y5"/>
    <mergeCell ref="AA5:AD5"/>
    <mergeCell ref="AF5:AX5"/>
    <mergeCell ref="D2:AU2"/>
  </mergeCells>
  <pageMargins left="0.7" right="0.7" top="0.75" bottom="0.75" header="0.3" footer="0.3"/>
  <pageSetup paperSize="9" orientation="portrait" horizontalDpi="300" verticalDpi="300" r:id="rId2"/>
  <drawing r:id="rId1"/>
</worksheet>
</file>

<file path=xl/worksheets/sheet9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10.71" hidden="0" customWidth="1"/>
    <col min="8" max="8" width="10.71" hidden="0" customWidth="1"/>
    <col min="9" max="9" width="10.71" hidden="0" customWidth="1"/>
    <col min="10" max="10" width="2.2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10.71" hidden="0" customWidth="1"/>
    <col min="19" max="19" width="10.71" hidden="0" customWidth="1"/>
    <col min="20" max="20" width="10.71" hidden="0" customWidth="1"/>
    <col min="21" max="21" width="10.71" hidden="0" customWidth="1"/>
    <col min="22" max="22" width="10.71" hidden="0" customWidth="1"/>
    <col min="23" max="23" width="10.71" hidden="0" customWidth="1"/>
    <col min="24" max="24" width="10.71" hidden="0" customWidth="1"/>
    <col min="25" max="25" width="10.71" hidden="0" customWidth="1"/>
    <col min="26" max="26" width="2.2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10.71" hidden="0" customWidth="1"/>
    <col min="34" max="34" width="10.71" hidden="0" customWidth="1"/>
    <col min="35" max="35" width="10.7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10.71" hidden="0" customWidth="1"/>
    <col min="44" max="44" width="10.71" hidden="0" customWidth="1"/>
    <col min="45" max="45" width="10.71" hidden="0" customWidth="1"/>
    <col min="46" max="46" width="10.71" hidden="0" customWidth="1"/>
    <col min="47" max="47" width="10.71" hidden="0" customWidth="1"/>
    <col min="48" max="48" width="10.71" hidden="0" customWidth="1"/>
    <col min="49" max="49" width="10.71" hidden="0" customWidth="1"/>
    <col min="50" max="50" width="10.71" hidden="0" customWidth="1"/>
    <col min="51" max="51" width="2.21" hidden="0" customWidth="1"/>
  </cols>
  <sheetData>
    <row r="2" ht="40" customHeight="1">
      <c r="D2" s="16" t="s">
        <v>372</v>
      </c>
    </row>
    <row r="5" ht="30" customHeight="1">
      <c r="B5" s="17"/>
      <c r="C5" s="17"/>
      <c r="D5" s="17" t="s">
        <v>62</v>
      </c>
      <c r="E5" s="17"/>
      <c r="F5" s="17"/>
      <c r="G5" s="17"/>
      <c r="H5" s="17"/>
      <c r="I5" s="17"/>
      <c r="J5" s="17"/>
      <c r="K5" s="17" t="s">
        <v>63</v>
      </c>
      <c r="L5" s="17"/>
      <c r="M5" s="17"/>
      <c r="N5" s="17" t="s">
        <v>64</v>
      </c>
      <c r="O5" s="17"/>
      <c r="P5" s="17"/>
      <c r="Q5" s="17"/>
      <c r="R5" s="17"/>
      <c r="S5" s="17"/>
      <c r="T5" s="17"/>
      <c r="U5" s="17"/>
      <c r="V5" s="17"/>
      <c r="W5" s="17"/>
      <c r="X5" s="17"/>
      <c r="Y5" s="17"/>
      <c r="Z5" s="17"/>
      <c r="AA5" s="17" t="s">
        <v>65</v>
      </c>
      <c r="AB5" s="17"/>
      <c r="AC5" s="17"/>
      <c r="AD5" s="17"/>
      <c r="AE5" s="17"/>
      <c r="AF5" s="17" t="s">
        <v>66</v>
      </c>
      <c r="AG5" s="17"/>
      <c r="AH5" s="17"/>
      <c r="AI5" s="17"/>
      <c r="AJ5" s="17"/>
      <c r="AK5" s="17"/>
      <c r="AL5" s="17"/>
      <c r="AM5" s="17"/>
      <c r="AN5" s="17"/>
      <c r="AO5" s="17"/>
      <c r="AP5" s="17"/>
      <c r="AQ5" s="17"/>
      <c r="AR5" s="17"/>
      <c r="AS5" s="17"/>
      <c r="AT5" s="17"/>
      <c r="AU5" s="17"/>
      <c r="AV5" s="17"/>
      <c r="AW5" s="17"/>
      <c r="AX5" s="17"/>
    </row>
    <row r="6">
      <c r="B6" t="s">
        <v>15</v>
      </c>
      <c r="C6" s="10" t="s">
        <v>16</v>
      </c>
      <c r="D6" s="13" t="s">
        <v>17</v>
      </c>
      <c r="E6" s="13" t="s">
        <v>18</v>
      </c>
      <c r="F6" s="13" t="s">
        <v>19</v>
      </c>
      <c r="G6" s="13" t="s">
        <v>20</v>
      </c>
      <c r="H6" s="13" t="s">
        <v>21</v>
      </c>
      <c r="I6" s="13" t="s">
        <v>22</v>
      </c>
      <c r="K6" s="13" t="s">
        <v>25</v>
      </c>
      <c r="L6" s="13" t="s">
        <v>26</v>
      </c>
      <c r="N6" s="13" t="s">
        <v>27</v>
      </c>
      <c r="O6" s="13" t="s">
        <v>28</v>
      </c>
      <c r="P6" s="13" t="s">
        <v>29</v>
      </c>
      <c r="Q6" s="13" t="s">
        <v>30</v>
      </c>
      <c r="R6" s="13" t="s">
        <v>31</v>
      </c>
      <c r="S6" s="13" t="s">
        <v>32</v>
      </c>
      <c r="T6" s="13" t="s">
        <v>33</v>
      </c>
      <c r="U6" s="13" t="s">
        <v>34</v>
      </c>
      <c r="V6" s="13" t="s">
        <v>35</v>
      </c>
      <c r="W6" s="13" t="s">
        <v>36</v>
      </c>
      <c r="X6" s="13" t="s">
        <v>37</v>
      </c>
      <c r="Y6" s="13" t="s">
        <v>38</v>
      </c>
      <c r="AA6" s="13" t="s">
        <v>39</v>
      </c>
      <c r="AB6" s="13" t="s">
        <v>40</v>
      </c>
      <c r="AC6" s="13" t="s">
        <v>41</v>
      </c>
      <c r="AD6" s="13" t="s">
        <v>42</v>
      </c>
      <c r="AF6" s="13" t="s">
        <v>43</v>
      </c>
      <c r="AG6" s="13" t="s">
        <v>44</v>
      </c>
      <c r="AH6" s="13" t="s">
        <v>45</v>
      </c>
      <c r="AI6" s="13" t="s">
        <v>46</v>
      </c>
      <c r="AJ6" s="13" t="s">
        <v>47</v>
      </c>
      <c r="AK6" s="13" t="s">
        <v>48</v>
      </c>
      <c r="AL6" s="13" t="s">
        <v>49</v>
      </c>
      <c r="AM6" s="13" t="s">
        <v>50</v>
      </c>
      <c r="AN6" s="13" t="s">
        <v>51</v>
      </c>
      <c r="AO6" s="13" t="s">
        <v>52</v>
      </c>
      <c r="AP6" s="13" t="s">
        <v>53</v>
      </c>
      <c r="AQ6" s="13" t="s">
        <v>54</v>
      </c>
      <c r="AR6" s="13" t="s">
        <v>55</v>
      </c>
      <c r="AS6" s="13" t="s">
        <v>56</v>
      </c>
      <c r="AT6" s="13" t="s">
        <v>57</v>
      </c>
      <c r="AU6" s="13" t="s">
        <v>58</v>
      </c>
      <c r="AV6" s="13" t="s">
        <v>59</v>
      </c>
      <c r="AW6" s="13" t="s">
        <v>60</v>
      </c>
      <c r="AX6" s="13" t="s">
        <v>61</v>
      </c>
    </row>
    <row r="7" ht="30" customHeight="1">
      <c r="B7" s="11" t="s">
        <v>23</v>
      </c>
      <c r="C7" s="11" t="n">
        <v>2053</v>
      </c>
      <c r="D7" s="11" t="n">
        <v>282</v>
      </c>
      <c r="E7" s="11" t="n">
        <v>347</v>
      </c>
      <c r="F7" s="11" t="n">
        <v>347</v>
      </c>
      <c r="G7" s="11" t="n">
        <v>347</v>
      </c>
      <c r="H7" s="11" t="n">
        <v>295</v>
      </c>
      <c r="I7" s="11" t="n">
        <v>435</v>
      </c>
      <c r="J7" s="11"/>
      <c r="K7" s="11" t="n">
        <v>1018</v>
      </c>
      <c r="L7" s="11" t="n">
        <v>1034</v>
      </c>
      <c r="M7" s="11"/>
      <c r="N7" s="11" t="n">
        <v>284</v>
      </c>
      <c r="O7" s="11" t="n">
        <v>278</v>
      </c>
      <c r="P7" s="11" t="n">
        <v>169</v>
      </c>
      <c r="Q7" s="11" t="n">
        <v>188</v>
      </c>
      <c r="R7" s="11" t="n">
        <v>160</v>
      </c>
      <c r="S7" s="11" t="n">
        <v>187</v>
      </c>
      <c r="T7" s="11" t="n">
        <v>166</v>
      </c>
      <c r="U7" s="11" t="n">
        <v>87</v>
      </c>
      <c r="V7" s="11" t="n">
        <v>211</v>
      </c>
      <c r="W7" s="11" t="n">
        <v>174</v>
      </c>
      <c r="X7" s="11" t="n">
        <v>98</v>
      </c>
      <c r="Y7" s="11" t="n">
        <v>51</v>
      </c>
      <c r="Z7" s="11"/>
      <c r="AA7" s="11" t="n">
        <v>570</v>
      </c>
      <c r="AB7" s="11" t="n">
        <v>547</v>
      </c>
      <c r="AC7" s="11" t="n">
        <v>406</v>
      </c>
      <c r="AD7" s="11" t="n">
        <v>517</v>
      </c>
      <c r="AE7" s="11"/>
      <c r="AF7" s="11" t="n">
        <v>148</v>
      </c>
      <c r="AG7" s="11" t="n">
        <v>872</v>
      </c>
      <c r="AH7" s="11" t="n">
        <v>132</v>
      </c>
      <c r="AI7" s="11" t="n">
        <v>108</v>
      </c>
      <c r="AJ7" s="11" t="n">
        <v>65</v>
      </c>
      <c r="AK7" s="11" t="n">
        <v>65</v>
      </c>
      <c r="AL7" s="11" t="n">
        <v>139</v>
      </c>
      <c r="AM7" s="11" t="n">
        <v>2</v>
      </c>
      <c r="AN7" s="11" t="n">
        <v>139</v>
      </c>
      <c r="AO7" s="11" t="n">
        <v>159</v>
      </c>
      <c r="AP7" s="11" t="n">
        <v>39</v>
      </c>
      <c r="AQ7" s="11" t="n">
        <v>148</v>
      </c>
      <c r="AR7" s="11" t="n">
        <v>10</v>
      </c>
      <c r="AS7" s="11" t="n">
        <v>10</v>
      </c>
      <c r="AT7" s="11" t="n">
        <v>3</v>
      </c>
      <c r="AU7" s="11" t="n">
        <v>2</v>
      </c>
      <c r="AV7" s="11" t="n">
        <v>5</v>
      </c>
      <c r="AW7" s="11" t="n">
        <v>3</v>
      </c>
      <c r="AX7" s="11" t="n">
        <v>4</v>
      </c>
    </row>
    <row r="8" ht="30" customHeight="1">
      <c r="B8" s="12" t="s">
        <v>24</v>
      </c>
      <c r="C8" s="12" t="n">
        <v>2053</v>
      </c>
      <c r="D8" s="12" t="n">
        <v>284</v>
      </c>
      <c r="E8" s="12" t="n">
        <v>350</v>
      </c>
      <c r="F8" s="12" t="n">
        <v>349</v>
      </c>
      <c r="G8" s="12" t="n">
        <v>350</v>
      </c>
      <c r="H8" s="12" t="n">
        <v>289</v>
      </c>
      <c r="I8" s="12" t="n">
        <v>431</v>
      </c>
      <c r="J8" s="12"/>
      <c r="K8" s="12" t="n">
        <v>1013</v>
      </c>
      <c r="L8" s="12" t="n">
        <v>1039</v>
      </c>
      <c r="M8" s="12"/>
      <c r="N8" s="12" t="n">
        <v>287</v>
      </c>
      <c r="O8" s="12" t="n">
        <v>267</v>
      </c>
      <c r="P8" s="12" t="n">
        <v>164</v>
      </c>
      <c r="Q8" s="12" t="n">
        <v>185</v>
      </c>
      <c r="R8" s="12" t="n">
        <v>144</v>
      </c>
      <c r="S8" s="12" t="n">
        <v>185</v>
      </c>
      <c r="T8" s="12" t="n">
        <v>164</v>
      </c>
      <c r="U8" s="12" t="n">
        <v>82</v>
      </c>
      <c r="V8" s="12" t="n">
        <v>226</v>
      </c>
      <c r="W8" s="12" t="n">
        <v>185</v>
      </c>
      <c r="X8" s="12" t="n">
        <v>103</v>
      </c>
      <c r="Y8" s="12" t="n">
        <v>61</v>
      </c>
      <c r="Z8" s="12"/>
      <c r="AA8" s="12" t="n">
        <v>551</v>
      </c>
      <c r="AB8" s="12" t="n">
        <v>530</v>
      </c>
      <c r="AC8" s="12" t="n">
        <v>449</v>
      </c>
      <c r="AD8" s="12" t="n">
        <v>510</v>
      </c>
      <c r="AE8" s="12"/>
      <c r="AF8" s="12" t="n">
        <v>150</v>
      </c>
      <c r="AG8" s="12" t="n">
        <v>866</v>
      </c>
      <c r="AH8" s="12" t="n">
        <v>133</v>
      </c>
      <c r="AI8" s="12" t="n">
        <v>107</v>
      </c>
      <c r="AJ8" s="12" t="n">
        <v>66</v>
      </c>
      <c r="AK8" s="12" t="n">
        <v>64</v>
      </c>
      <c r="AL8" s="12" t="n">
        <v>140</v>
      </c>
      <c r="AM8" s="12" t="n">
        <v>2</v>
      </c>
      <c r="AN8" s="12" t="n">
        <v>140</v>
      </c>
      <c r="AO8" s="12" t="n">
        <v>160</v>
      </c>
      <c r="AP8" s="12" t="n">
        <v>39</v>
      </c>
      <c r="AQ8" s="12" t="n">
        <v>149</v>
      </c>
      <c r="AR8" s="12" t="n">
        <v>10</v>
      </c>
      <c r="AS8" s="12" t="n">
        <v>11</v>
      </c>
      <c r="AT8" s="12" t="n">
        <v>3</v>
      </c>
      <c r="AU8" s="12" t="n">
        <v>2</v>
      </c>
      <c r="AV8" s="12" t="n">
        <v>5</v>
      </c>
      <c r="AW8" s="12" t="n">
        <v>3</v>
      </c>
      <c r="AX8" s="12" t="n">
        <v>3</v>
      </c>
    </row>
    <row r="9">
      <c r="B9" s="20" t="s">
        <v>363</v>
      </c>
      <c r="C9" s="19" t="n">
        <v>0.0270396250162204</v>
      </c>
      <c r="D9" s="19" t="n">
        <v>0.0246221545174135</v>
      </c>
      <c r="E9" s="19" t="n">
        <v>0.0484428232213085</v>
      </c>
      <c r="F9" s="19" t="n">
        <v>0.0390935442014952</v>
      </c>
      <c r="G9" s="19" t="n">
        <v>0.0143024365466708</v>
      </c>
      <c r="H9" s="19" t="n">
        <v>0.0234989600659864</v>
      </c>
      <c r="I9" s="19" t="n">
        <v>0.0141992588406006</v>
      </c>
      <c r="J9" s="19"/>
      <c r="K9" s="19" t="n">
        <v>0.0252523377928165</v>
      </c>
      <c r="L9" s="19" t="n">
        <v>0.0288083136068804</v>
      </c>
      <c r="M9" s="19"/>
      <c r="N9" s="19" t="n">
        <v>0.0204139251304111</v>
      </c>
      <c r="O9" s="19" t="n">
        <v>0.0315858787478824</v>
      </c>
      <c r="P9" s="19" t="n">
        <v>0.0180364923267789</v>
      </c>
      <c r="Q9" s="19" t="n">
        <v>0.0156327678800374</v>
      </c>
      <c r="R9" s="19" t="n">
        <v>0.0320914185179652</v>
      </c>
      <c r="S9" s="19" t="n">
        <v>0.0343417243088931</v>
      </c>
      <c r="T9" s="19" t="n">
        <v>0.0242154121181187</v>
      </c>
      <c r="U9" s="19" t="n">
        <v>0.033862063206423</v>
      </c>
      <c r="V9" s="19" t="n">
        <v>0.0277953219406399</v>
      </c>
      <c r="W9" s="19" t="n">
        <v>0.0499566505011794</v>
      </c>
      <c r="X9" s="19" t="n">
        <v>0.0206272807676764</v>
      </c>
      <c r="Y9" s="19" t="n">
        <v>0</v>
      </c>
      <c r="Z9" s="19"/>
      <c r="AA9" s="19" t="n">
        <v>0.0213205526193947</v>
      </c>
      <c r="AB9" s="19" t="n">
        <v>0.0340198248129255</v>
      </c>
      <c r="AC9" s="19" t="n">
        <v>0.0243197898802545</v>
      </c>
      <c r="AD9" s="19" t="n">
        <v>0.0290482997214298</v>
      </c>
      <c r="AE9" s="19"/>
      <c r="AF9" s="19" t="n">
        <v>0.0339446800163544</v>
      </c>
      <c r="AG9" s="19" t="n">
        <v>0.0172286626047046</v>
      </c>
      <c r="AH9" s="19" t="n">
        <v>0.0443095079800016</v>
      </c>
      <c r="AI9" s="19" t="n">
        <v>0.0463087536770511</v>
      </c>
      <c r="AJ9" s="19" t="n">
        <v>0.0441135403985836</v>
      </c>
      <c r="AK9" s="19" t="n">
        <v>0.0148431580221418</v>
      </c>
      <c r="AL9" s="19" t="n">
        <v>0.0487482584081472</v>
      </c>
      <c r="AM9" s="19" t="n">
        <v>0</v>
      </c>
      <c r="AN9" s="19" t="n">
        <v>0.0132059613062132</v>
      </c>
      <c r="AO9" s="19" t="n">
        <v>0.0183825914239206</v>
      </c>
      <c r="AP9" s="19" t="n">
        <v>0.078071754358844</v>
      </c>
      <c r="AQ9" s="19" t="n">
        <v>0.0273320359648964</v>
      </c>
      <c r="AR9" s="19" t="n">
        <v>0</v>
      </c>
      <c r="AS9" s="19" t="n">
        <v>0.0957280519601972</v>
      </c>
      <c r="AT9" s="19" t="n">
        <v>0</v>
      </c>
      <c r="AU9" s="19" t="n">
        <v>0.495619982425437</v>
      </c>
      <c r="AV9" s="19" t="n">
        <v>0</v>
      </c>
      <c r="AW9" s="19" t="n">
        <v>0</v>
      </c>
      <c r="AX9" s="19" t="n">
        <v>0</v>
      </c>
    </row>
    <row r="10">
      <c r="B10" s="20" t="s">
        <v>364</v>
      </c>
      <c r="C10" s="19" t="n">
        <v>0.0421012091006866</v>
      </c>
      <c r="D10" s="19" t="n">
        <v>0.0901223618393758</v>
      </c>
      <c r="E10" s="19" t="n">
        <v>0.0809816691362242</v>
      </c>
      <c r="F10" s="19" t="n">
        <v>0.0504266209738317</v>
      </c>
      <c r="G10" s="19" t="n">
        <v>0.0136910084882031</v>
      </c>
      <c r="H10" s="19" t="n">
        <v>0.0251356799557625</v>
      </c>
      <c r="I10" s="19" t="n">
        <v>0.00655960167658978</v>
      </c>
      <c r="J10" s="19"/>
      <c r="K10" s="19" t="n">
        <v>0.0453986256089512</v>
      </c>
      <c r="L10" s="19" t="n">
        <v>0.0389266784044494</v>
      </c>
      <c r="M10" s="19"/>
      <c r="N10" s="19" t="n">
        <v>0.0534059655324361</v>
      </c>
      <c r="O10" s="19" t="n">
        <v>0.0288043617580817</v>
      </c>
      <c r="P10" s="19" t="n">
        <v>0.0362995967527354</v>
      </c>
      <c r="Q10" s="19" t="n">
        <v>0.0160043971315384</v>
      </c>
      <c r="R10" s="19" t="n">
        <v>0.0258263478313553</v>
      </c>
      <c r="S10" s="19" t="n">
        <v>0.0629115632536394</v>
      </c>
      <c r="T10" s="19" t="n">
        <v>0.0685789887850639</v>
      </c>
      <c r="U10" s="19" t="n">
        <v>0.0592743127011193</v>
      </c>
      <c r="V10" s="19" t="n">
        <v>0.0541425343875553</v>
      </c>
      <c r="W10" s="19" t="n">
        <v>0.0349010345503218</v>
      </c>
      <c r="X10" s="19" t="n">
        <v>0.0202649520620165</v>
      </c>
      <c r="Y10" s="19" t="n">
        <v>0.0369640669014813</v>
      </c>
      <c r="Z10" s="19"/>
      <c r="AA10" s="19" t="n">
        <v>0.0384871660387082</v>
      </c>
      <c r="AB10" s="19" t="n">
        <v>0.0421790103785552</v>
      </c>
      <c r="AC10" s="19" t="n">
        <v>0.0631167142623259</v>
      </c>
      <c r="AD10" s="19" t="n">
        <v>0.0284962227293389</v>
      </c>
      <c r="AE10" s="19"/>
      <c r="AF10" s="19" t="n">
        <v>0.0529872090702092</v>
      </c>
      <c r="AG10" s="19" t="n">
        <v>0.0106683180951354</v>
      </c>
      <c r="AH10" s="19" t="n">
        <v>0.0328195864682196</v>
      </c>
      <c r="AI10" s="19" t="n">
        <v>0.115808687401805</v>
      </c>
      <c r="AJ10" s="19" t="n">
        <v>0.0524214410478502</v>
      </c>
      <c r="AK10" s="19" t="n">
        <v>0.0145929754442246</v>
      </c>
      <c r="AL10" s="19" t="n">
        <v>0.0857493957675799</v>
      </c>
      <c r="AM10" s="19" t="n">
        <v>0.465554238906898</v>
      </c>
      <c r="AN10" s="19" t="n">
        <v>0.0798789618051157</v>
      </c>
      <c r="AO10" s="19" t="n">
        <v>0.0699021570524217</v>
      </c>
      <c r="AP10" s="19" t="n">
        <v>0.156663995969519</v>
      </c>
      <c r="AQ10" s="19" t="n">
        <v>0.030310459242282</v>
      </c>
      <c r="AR10" s="19" t="n">
        <v>0</v>
      </c>
      <c r="AS10" s="19" t="n">
        <v>0</v>
      </c>
      <c r="AT10" s="19" t="n">
        <v>0</v>
      </c>
      <c r="AU10" s="19" t="n">
        <v>0</v>
      </c>
      <c r="AV10" s="19" t="n">
        <v>0.425333372107052</v>
      </c>
      <c r="AW10" s="19" t="n">
        <v>0</v>
      </c>
      <c r="AX10" s="19" t="n">
        <v>0</v>
      </c>
    </row>
    <row r="11">
      <c r="B11" s="20" t="s">
        <v>365</v>
      </c>
      <c r="C11" s="19" t="n">
        <v>0.120531786009648</v>
      </c>
      <c r="D11" s="19" t="n">
        <v>0.193499231443483</v>
      </c>
      <c r="E11" s="19" t="n">
        <v>0.209069086966939</v>
      </c>
      <c r="F11" s="19" t="n">
        <v>0.135864983136777</v>
      </c>
      <c r="G11" s="19" t="n">
        <v>0.117284913804551</v>
      </c>
      <c r="H11" s="19" t="n">
        <v>0.0547151149534893</v>
      </c>
      <c r="I11" s="19" t="n">
        <v>0.0348416009819049</v>
      </c>
      <c r="J11" s="19"/>
      <c r="K11" s="19" t="n">
        <v>0.120597225082867</v>
      </c>
      <c r="L11" s="19" t="n">
        <v>0.120584038640773</v>
      </c>
      <c r="M11" s="19"/>
      <c r="N11" s="19" t="n">
        <v>0.134659910030199</v>
      </c>
      <c r="O11" s="19" t="n">
        <v>0.0904302415486761</v>
      </c>
      <c r="P11" s="19" t="n">
        <v>0.108114223174539</v>
      </c>
      <c r="Q11" s="19" t="n">
        <v>0.134926764363183</v>
      </c>
      <c r="R11" s="19" t="n">
        <v>0.152701980667046</v>
      </c>
      <c r="S11" s="19" t="n">
        <v>0.132971163586824</v>
      </c>
      <c r="T11" s="19" t="n">
        <v>0.128991174233837</v>
      </c>
      <c r="U11" s="19" t="n">
        <v>0.0829560194452447</v>
      </c>
      <c r="V11" s="19" t="n">
        <v>0.122482274131876</v>
      </c>
      <c r="W11" s="19" t="n">
        <v>0.0914196739053429</v>
      </c>
      <c r="X11" s="19" t="n">
        <v>0.151258930846606</v>
      </c>
      <c r="Y11" s="19" t="n">
        <v>0.118798520525311</v>
      </c>
      <c r="Z11" s="19"/>
      <c r="AA11" s="19" t="n">
        <v>0.092946760872869</v>
      </c>
      <c r="AB11" s="19" t="n">
        <v>0.0989740056208465</v>
      </c>
      <c r="AC11" s="19" t="n">
        <v>0.168860174377849</v>
      </c>
      <c r="AD11" s="19" t="n">
        <v>0.133262059141478</v>
      </c>
      <c r="AE11" s="19"/>
      <c r="AF11" s="19" t="n">
        <v>0.275829020542647</v>
      </c>
      <c r="AG11" s="19" t="n">
        <v>0.0572152032930634</v>
      </c>
      <c r="AH11" s="19" t="n">
        <v>0.105741243324495</v>
      </c>
      <c r="AI11" s="19" t="n">
        <v>0.141151934383754</v>
      </c>
      <c r="AJ11" s="19" t="n">
        <v>0.180035937427463</v>
      </c>
      <c r="AK11" s="19" t="n">
        <v>0.0755334794051642</v>
      </c>
      <c r="AL11" s="19" t="n">
        <v>0.139053813175002</v>
      </c>
      <c r="AM11" s="19" t="n">
        <v>0</v>
      </c>
      <c r="AN11" s="19" t="n">
        <v>0.156693681842692</v>
      </c>
      <c r="AO11" s="19" t="n">
        <v>0.209744404698315</v>
      </c>
      <c r="AP11" s="19" t="n">
        <v>0.194491168748151</v>
      </c>
      <c r="AQ11" s="19" t="n">
        <v>0.156667201485366</v>
      </c>
      <c r="AR11" s="19" t="n">
        <v>0</v>
      </c>
      <c r="AS11" s="19" t="n">
        <v>0.220326350324136</v>
      </c>
      <c r="AT11" s="19" t="n">
        <v>0.296096190633258</v>
      </c>
      <c r="AU11" s="19" t="n">
        <v>0</v>
      </c>
      <c r="AV11" s="19" t="n">
        <v>0</v>
      </c>
      <c r="AW11" s="19" t="n">
        <v>0</v>
      </c>
      <c r="AX11" s="19" t="n">
        <v>0.479792883083338</v>
      </c>
    </row>
    <row r="12">
      <c r="B12" s="20" t="s">
        <v>366</v>
      </c>
      <c r="C12" s="19" t="n">
        <v>0.388458344241834</v>
      </c>
      <c r="D12" s="19" t="n">
        <v>0.350116919006752</v>
      </c>
      <c r="E12" s="19" t="n">
        <v>0.323917025319556</v>
      </c>
      <c r="F12" s="19" t="n">
        <v>0.405741084108645</v>
      </c>
      <c r="G12" s="19" t="n">
        <v>0.418775638705053</v>
      </c>
      <c r="H12" s="19" t="n">
        <v>0.396248800414174</v>
      </c>
      <c r="I12" s="19" t="n">
        <v>0.422326414149484</v>
      </c>
      <c r="J12" s="19"/>
      <c r="K12" s="19" t="n">
        <v>0.364882638318201</v>
      </c>
      <c r="L12" s="19" t="n">
        <v>0.411819324567778</v>
      </c>
      <c r="M12" s="19"/>
      <c r="N12" s="19" t="n">
        <v>0.358606880074881</v>
      </c>
      <c r="O12" s="19" t="n">
        <v>0.447071423974915</v>
      </c>
      <c r="P12" s="19" t="n">
        <v>0.320404763241381</v>
      </c>
      <c r="Q12" s="19" t="n">
        <v>0.300103458716931</v>
      </c>
      <c r="R12" s="19" t="n">
        <v>0.460133784631216</v>
      </c>
      <c r="S12" s="19" t="n">
        <v>0.447028940448363</v>
      </c>
      <c r="T12" s="19" t="n">
        <v>0.338079050206544</v>
      </c>
      <c r="U12" s="19" t="n">
        <v>0.449808800515363</v>
      </c>
      <c r="V12" s="19" t="n">
        <v>0.372226502879237</v>
      </c>
      <c r="W12" s="19" t="n">
        <v>0.384014726075976</v>
      </c>
      <c r="X12" s="19" t="n">
        <v>0.43139645866673</v>
      </c>
      <c r="Y12" s="19" t="n">
        <v>0.430561198187517</v>
      </c>
      <c r="Z12" s="19"/>
      <c r="AA12" s="19" t="n">
        <v>0.422312774580676</v>
      </c>
      <c r="AB12" s="19" t="n">
        <v>0.373401656438127</v>
      </c>
      <c r="AC12" s="19" t="n">
        <v>0.381137176553857</v>
      </c>
      <c r="AD12" s="19" t="n">
        <v>0.374443115888244</v>
      </c>
      <c r="AE12" s="19"/>
      <c r="AF12" s="19" t="n">
        <v>0.365470700212678</v>
      </c>
      <c r="AG12" s="19" t="n">
        <v>0.419682576159065</v>
      </c>
      <c r="AH12" s="19" t="n">
        <v>0.34803769187971</v>
      </c>
      <c r="AI12" s="19" t="n">
        <v>0.38517377899772</v>
      </c>
      <c r="AJ12" s="19" t="n">
        <v>0.338184783725112</v>
      </c>
      <c r="AK12" s="19" t="n">
        <v>0.415990474644597</v>
      </c>
      <c r="AL12" s="19" t="n">
        <v>0.330647000683057</v>
      </c>
      <c r="AM12" s="19" t="n">
        <v>0</v>
      </c>
      <c r="AN12" s="19" t="n">
        <v>0.421547197733633</v>
      </c>
      <c r="AO12" s="19" t="n">
        <v>0.333542188852499</v>
      </c>
      <c r="AP12" s="19" t="n">
        <v>0.216816303381886</v>
      </c>
      <c r="AQ12" s="19" t="n">
        <v>0.413478119256816</v>
      </c>
      <c r="AR12" s="19" t="n">
        <v>0.387681250594756</v>
      </c>
      <c r="AS12" s="19" t="n">
        <v>0.486128972297025</v>
      </c>
      <c r="AT12" s="19" t="n">
        <v>0.389102592068026</v>
      </c>
      <c r="AU12" s="19" t="n">
        <v>0.504380017574563</v>
      </c>
      <c r="AV12" s="19" t="n">
        <v>0.195491110655052</v>
      </c>
      <c r="AW12" s="19" t="n">
        <v>0.294727388085214</v>
      </c>
      <c r="AX12" s="19" t="n">
        <v>0.277914084528257</v>
      </c>
    </row>
    <row r="13">
      <c r="B13" s="20" t="s">
        <v>367</v>
      </c>
      <c r="C13" s="19" t="n">
        <v>0.376757566002779</v>
      </c>
      <c r="D13" s="19" t="n">
        <v>0.276556031626384</v>
      </c>
      <c r="E13" s="19" t="n">
        <v>0.290513367859523</v>
      </c>
      <c r="F13" s="19" t="n">
        <v>0.311415624738056</v>
      </c>
      <c r="G13" s="19" t="n">
        <v>0.397481198226803</v>
      </c>
      <c r="H13" s="19" t="n">
        <v>0.435141610771254</v>
      </c>
      <c r="I13" s="19" t="n">
        <v>0.509840317152304</v>
      </c>
      <c r="J13" s="19"/>
      <c r="K13" s="19" t="n">
        <v>0.410150288748344</v>
      </c>
      <c r="L13" s="19" t="n">
        <v>0.343598663857785</v>
      </c>
      <c r="M13" s="19"/>
      <c r="N13" s="19" t="n">
        <v>0.386657083007361</v>
      </c>
      <c r="O13" s="19" t="n">
        <v>0.373958383360094</v>
      </c>
      <c r="P13" s="19" t="n">
        <v>0.474769991048874</v>
      </c>
      <c r="Q13" s="19" t="n">
        <v>0.485487142601044</v>
      </c>
      <c r="R13" s="19" t="n">
        <v>0.304678617226343</v>
      </c>
      <c r="S13" s="19" t="n">
        <v>0.26420185802211</v>
      </c>
      <c r="T13" s="19" t="n">
        <v>0.364473324799068</v>
      </c>
      <c r="U13" s="19" t="n">
        <v>0.307931701207168</v>
      </c>
      <c r="V13" s="19" t="n">
        <v>0.380121166760065</v>
      </c>
      <c r="W13" s="19" t="n">
        <v>0.39297247514346</v>
      </c>
      <c r="X13" s="19" t="n">
        <v>0.33518932449024</v>
      </c>
      <c r="Y13" s="19" t="n">
        <v>0.394805027111623</v>
      </c>
      <c r="Z13" s="19"/>
      <c r="AA13" s="19" t="n">
        <v>0.403742444209298</v>
      </c>
      <c r="AB13" s="19" t="n">
        <v>0.400049301249069</v>
      </c>
      <c r="AC13" s="19" t="n">
        <v>0.322528558535636</v>
      </c>
      <c r="AD13" s="19" t="n">
        <v>0.368802654492282</v>
      </c>
      <c r="AE13" s="19"/>
      <c r="AF13" s="19" t="n">
        <v>0.25889903250078</v>
      </c>
      <c r="AG13" s="19" t="n">
        <v>0.45713057540324</v>
      </c>
      <c r="AH13" s="19" t="n">
        <v>0.41085449579388</v>
      </c>
      <c r="AI13" s="19" t="n">
        <v>0.292916428060374</v>
      </c>
      <c r="AJ13" s="19" t="n">
        <v>0.219284724258873</v>
      </c>
      <c r="AK13" s="19" t="n">
        <v>0.464230863403079</v>
      </c>
      <c r="AL13" s="19" t="n">
        <v>0.332157765248245</v>
      </c>
      <c r="AM13" s="19" t="n">
        <v>0.534445761093102</v>
      </c>
      <c r="AN13" s="19" t="n">
        <v>0.307472900554281</v>
      </c>
      <c r="AO13" s="19" t="n">
        <v>0.309231826172401</v>
      </c>
      <c r="AP13" s="19" t="n">
        <v>0.305427133982718</v>
      </c>
      <c r="AQ13" s="19" t="n">
        <v>0.298375238279104</v>
      </c>
      <c r="AR13" s="19" t="n">
        <v>0.612318749405244</v>
      </c>
      <c r="AS13" s="19" t="n">
        <v>0.102765527420802</v>
      </c>
      <c r="AT13" s="19" t="n">
        <v>0</v>
      </c>
      <c r="AU13" s="19" t="n">
        <v>0</v>
      </c>
      <c r="AV13" s="19" t="n">
        <v>0.379175517237897</v>
      </c>
      <c r="AW13" s="19" t="n">
        <v>0.705272611914786</v>
      </c>
      <c r="AX13" s="19" t="n">
        <v>0.242293032388405</v>
      </c>
    </row>
    <row r="14">
      <c r="B14" s="20" t="s">
        <v>77</v>
      </c>
      <c r="C14" s="21" t="n">
        <v>0.045111469628831</v>
      </c>
      <c r="D14" s="21" t="n">
        <v>0.065083301566592</v>
      </c>
      <c r="E14" s="21" t="n">
        <v>0.0470760274964495</v>
      </c>
      <c r="F14" s="21" t="n">
        <v>0.0574581428411951</v>
      </c>
      <c r="G14" s="21" t="n">
        <v>0.0384648042287195</v>
      </c>
      <c r="H14" s="21" t="n">
        <v>0.0652598338393339</v>
      </c>
      <c r="I14" s="21" t="n">
        <v>0.0122328071991164</v>
      </c>
      <c r="J14" s="21"/>
      <c r="K14" s="21" t="n">
        <v>0.0337188844488212</v>
      </c>
      <c r="L14" s="21" t="n">
        <v>0.056262980922334</v>
      </c>
      <c r="M14" s="21"/>
      <c r="N14" s="21" t="n">
        <v>0.0462562362247113</v>
      </c>
      <c r="O14" s="21" t="n">
        <v>0.0281497106103503</v>
      </c>
      <c r="P14" s="21" t="n">
        <v>0.0423749334556921</v>
      </c>
      <c r="Q14" s="21" t="n">
        <v>0.0478454693072659</v>
      </c>
      <c r="R14" s="21" t="n">
        <v>0.0245678511260743</v>
      </c>
      <c r="S14" s="21" t="n">
        <v>0.0585447503801702</v>
      </c>
      <c r="T14" s="21" t="n">
        <v>0.0756620498573679</v>
      </c>
      <c r="U14" s="21" t="n">
        <v>0.066167102924682</v>
      </c>
      <c r="V14" s="21" t="n">
        <v>0.0432321999006273</v>
      </c>
      <c r="W14" s="21" t="n">
        <v>0.0467354398237201</v>
      </c>
      <c r="X14" s="21" t="n">
        <v>0.0412630531667309</v>
      </c>
      <c r="Y14" s="21" t="n">
        <v>0.0188711872740681</v>
      </c>
      <c r="Z14" s="21"/>
      <c r="AA14" s="21" t="n">
        <v>0.0211903016790539</v>
      </c>
      <c r="AB14" s="21" t="n">
        <v>0.0513762015004772</v>
      </c>
      <c r="AC14" s="21" t="n">
        <v>0.0400375863900763</v>
      </c>
      <c r="AD14" s="21" t="n">
        <v>0.0659476480272273</v>
      </c>
      <c r="AE14" s="21"/>
      <c r="AF14" s="21" t="n">
        <v>0.012869357657332</v>
      </c>
      <c r="AG14" s="21" t="n">
        <v>0.0380746644447918</v>
      </c>
      <c r="AH14" s="21" t="n">
        <v>0.0582374745536934</v>
      </c>
      <c r="AI14" s="21" t="n">
        <v>0.0186404174792954</v>
      </c>
      <c r="AJ14" s="21" t="n">
        <v>0.165959573142118</v>
      </c>
      <c r="AK14" s="21" t="n">
        <v>0.0148090490807934</v>
      </c>
      <c r="AL14" s="21" t="n">
        <v>0.0636437667179696</v>
      </c>
      <c r="AM14" s="21" t="n">
        <v>0</v>
      </c>
      <c r="AN14" s="21" t="n">
        <v>0.0212012967580651</v>
      </c>
      <c r="AO14" s="21" t="n">
        <v>0.0591968318004425</v>
      </c>
      <c r="AP14" s="21" t="n">
        <v>0.0485296435588821</v>
      </c>
      <c r="AQ14" s="21" t="n">
        <v>0.0738369457715354</v>
      </c>
      <c r="AR14" s="21" t="n">
        <v>0</v>
      </c>
      <c r="AS14" s="21" t="n">
        <v>0.0950510979978406</v>
      </c>
      <c r="AT14" s="21" t="n">
        <v>0.314801217298716</v>
      </c>
      <c r="AU14" s="21" t="n">
        <v>0</v>
      </c>
      <c r="AV14" s="21" t="n">
        <v>0</v>
      </c>
      <c r="AW14" s="21" t="n">
        <v>0</v>
      </c>
      <c r="AX14" s="21" t="n">
        <v>0</v>
      </c>
    </row>
    <row r="15">
      <c r="B15" s="18"/>
    </row>
    <row r="16">
      <c r="B16" t="s">
        <v>80</v>
      </c>
    </row>
    <row r="17">
      <c r="B17" t="s">
        <v>81</v>
      </c>
    </row>
    <row r="19">
      <c r="B19" s="9" t="str">
        <f>=HYPERLINK("#'Contents'!A1", "Return to Contents")</f>
      </c>
    </row>
  </sheetData>
  <mergeCells count="6">
    <mergeCell ref="D5:I5"/>
    <mergeCell ref="K5:L5"/>
    <mergeCell ref="N5:Y5"/>
    <mergeCell ref="AA5:AD5"/>
    <mergeCell ref="AF5:AX5"/>
    <mergeCell ref="D2:AU2"/>
  </mergeCells>
  <pageMargins left="0.7" right="0.7" top="0.75" bottom="0.75" header="0.3" footer="0.3"/>
  <pageSetup paperSize="9" orientation="portrait" horizontalDpi="300" verticalDpi="300" r:id="rId2"/>
  <drawing r:id="rId1"/>
</worksheet>
</file>

<file path=xl/worksheets/sheet9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10.71" hidden="0" customWidth="1"/>
    <col min="8" max="8" width="10.71" hidden="0" customWidth="1"/>
    <col min="9" max="9" width="10.71" hidden="0" customWidth="1"/>
    <col min="10" max="10" width="2.2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10.71" hidden="0" customWidth="1"/>
    <col min="19" max="19" width="10.71" hidden="0" customWidth="1"/>
    <col min="20" max="20" width="10.71" hidden="0" customWidth="1"/>
    <col min="21" max="21" width="10.71" hidden="0" customWidth="1"/>
    <col min="22" max="22" width="10.71" hidden="0" customWidth="1"/>
    <col min="23" max="23" width="10.71" hidden="0" customWidth="1"/>
    <col min="24" max="24" width="10.71" hidden="0" customWidth="1"/>
    <col min="25" max="25" width="10.71" hidden="0" customWidth="1"/>
    <col min="26" max="26" width="2.2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10.71" hidden="0" customWidth="1"/>
    <col min="34" max="34" width="10.71" hidden="0" customWidth="1"/>
    <col min="35" max="35" width="10.7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10.71" hidden="0" customWidth="1"/>
    <col min="44" max="44" width="10.71" hidden="0" customWidth="1"/>
    <col min="45" max="45" width="10.71" hidden="0" customWidth="1"/>
    <col min="46" max="46" width="10.71" hidden="0" customWidth="1"/>
    <col min="47" max="47" width="10.71" hidden="0" customWidth="1"/>
    <col min="48" max="48" width="10.71" hidden="0" customWidth="1"/>
    <col min="49" max="49" width="10.71" hidden="0" customWidth="1"/>
    <col min="50" max="50" width="10.71" hidden="0" customWidth="1"/>
    <col min="51" max="51" width="2.21" hidden="0" customWidth="1"/>
  </cols>
  <sheetData>
    <row r="2" ht="40" customHeight="1">
      <c r="D2" s="16" t="s">
        <v>373</v>
      </c>
    </row>
    <row r="5" ht="30" customHeight="1">
      <c r="B5" s="17"/>
      <c r="C5" s="17"/>
      <c r="D5" s="17" t="s">
        <v>62</v>
      </c>
      <c r="E5" s="17"/>
      <c r="F5" s="17"/>
      <c r="G5" s="17"/>
      <c r="H5" s="17"/>
      <c r="I5" s="17"/>
      <c r="J5" s="17"/>
      <c r="K5" s="17" t="s">
        <v>63</v>
      </c>
      <c r="L5" s="17"/>
      <c r="M5" s="17"/>
      <c r="N5" s="17" t="s">
        <v>64</v>
      </c>
      <c r="O5" s="17"/>
      <c r="P5" s="17"/>
      <c r="Q5" s="17"/>
      <c r="R5" s="17"/>
      <c r="S5" s="17"/>
      <c r="T5" s="17"/>
      <c r="U5" s="17"/>
      <c r="V5" s="17"/>
      <c r="W5" s="17"/>
      <c r="X5" s="17"/>
      <c r="Y5" s="17"/>
      <c r="Z5" s="17"/>
      <c r="AA5" s="17" t="s">
        <v>65</v>
      </c>
      <c r="AB5" s="17"/>
      <c r="AC5" s="17"/>
      <c r="AD5" s="17"/>
      <c r="AE5" s="17"/>
      <c r="AF5" s="17" t="s">
        <v>66</v>
      </c>
      <c r="AG5" s="17"/>
      <c r="AH5" s="17"/>
      <c r="AI5" s="17"/>
      <c r="AJ5" s="17"/>
      <c r="AK5" s="17"/>
      <c r="AL5" s="17"/>
      <c r="AM5" s="17"/>
      <c r="AN5" s="17"/>
      <c r="AO5" s="17"/>
      <c r="AP5" s="17"/>
      <c r="AQ5" s="17"/>
      <c r="AR5" s="17"/>
      <c r="AS5" s="17"/>
      <c r="AT5" s="17"/>
      <c r="AU5" s="17"/>
      <c r="AV5" s="17"/>
      <c r="AW5" s="17"/>
      <c r="AX5" s="17"/>
    </row>
    <row r="6">
      <c r="B6" t="s">
        <v>15</v>
      </c>
      <c r="C6" s="10" t="s">
        <v>16</v>
      </c>
      <c r="D6" s="13" t="s">
        <v>17</v>
      </c>
      <c r="E6" s="13" t="s">
        <v>18</v>
      </c>
      <c r="F6" s="13" t="s">
        <v>19</v>
      </c>
      <c r="G6" s="13" t="s">
        <v>20</v>
      </c>
      <c r="H6" s="13" t="s">
        <v>21</v>
      </c>
      <c r="I6" s="13" t="s">
        <v>22</v>
      </c>
      <c r="K6" s="13" t="s">
        <v>25</v>
      </c>
      <c r="L6" s="13" t="s">
        <v>26</v>
      </c>
      <c r="N6" s="13" t="s">
        <v>27</v>
      </c>
      <c r="O6" s="13" t="s">
        <v>28</v>
      </c>
      <c r="P6" s="13" t="s">
        <v>29</v>
      </c>
      <c r="Q6" s="13" t="s">
        <v>30</v>
      </c>
      <c r="R6" s="13" t="s">
        <v>31</v>
      </c>
      <c r="S6" s="13" t="s">
        <v>32</v>
      </c>
      <c r="T6" s="13" t="s">
        <v>33</v>
      </c>
      <c r="U6" s="13" t="s">
        <v>34</v>
      </c>
      <c r="V6" s="13" t="s">
        <v>35</v>
      </c>
      <c r="W6" s="13" t="s">
        <v>36</v>
      </c>
      <c r="X6" s="13" t="s">
        <v>37</v>
      </c>
      <c r="Y6" s="13" t="s">
        <v>38</v>
      </c>
      <c r="AA6" s="13" t="s">
        <v>39</v>
      </c>
      <c r="AB6" s="13" t="s">
        <v>40</v>
      </c>
      <c r="AC6" s="13" t="s">
        <v>41</v>
      </c>
      <c r="AD6" s="13" t="s">
        <v>42</v>
      </c>
      <c r="AF6" s="13" t="s">
        <v>43</v>
      </c>
      <c r="AG6" s="13" t="s">
        <v>44</v>
      </c>
      <c r="AH6" s="13" t="s">
        <v>45</v>
      </c>
      <c r="AI6" s="13" t="s">
        <v>46</v>
      </c>
      <c r="AJ6" s="13" t="s">
        <v>47</v>
      </c>
      <c r="AK6" s="13" t="s">
        <v>48</v>
      </c>
      <c r="AL6" s="13" t="s">
        <v>49</v>
      </c>
      <c r="AM6" s="13" t="s">
        <v>50</v>
      </c>
      <c r="AN6" s="13" t="s">
        <v>51</v>
      </c>
      <c r="AO6" s="13" t="s">
        <v>52</v>
      </c>
      <c r="AP6" s="13" t="s">
        <v>53</v>
      </c>
      <c r="AQ6" s="13" t="s">
        <v>54</v>
      </c>
      <c r="AR6" s="13" t="s">
        <v>55</v>
      </c>
      <c r="AS6" s="13" t="s">
        <v>56</v>
      </c>
      <c r="AT6" s="13" t="s">
        <v>57</v>
      </c>
      <c r="AU6" s="13" t="s">
        <v>58</v>
      </c>
      <c r="AV6" s="13" t="s">
        <v>59</v>
      </c>
      <c r="AW6" s="13" t="s">
        <v>60</v>
      </c>
      <c r="AX6" s="13" t="s">
        <v>61</v>
      </c>
    </row>
    <row r="7" ht="30" customHeight="1">
      <c r="B7" s="11" t="s">
        <v>23</v>
      </c>
      <c r="C7" s="11" t="n">
        <v>2053</v>
      </c>
      <c r="D7" s="11" t="n">
        <v>282</v>
      </c>
      <c r="E7" s="11" t="n">
        <v>347</v>
      </c>
      <c r="F7" s="11" t="n">
        <v>347</v>
      </c>
      <c r="G7" s="11" t="n">
        <v>347</v>
      </c>
      <c r="H7" s="11" t="n">
        <v>295</v>
      </c>
      <c r="I7" s="11" t="n">
        <v>435</v>
      </c>
      <c r="J7" s="11"/>
      <c r="K7" s="11" t="n">
        <v>1018</v>
      </c>
      <c r="L7" s="11" t="n">
        <v>1034</v>
      </c>
      <c r="M7" s="11"/>
      <c r="N7" s="11" t="n">
        <v>284</v>
      </c>
      <c r="O7" s="11" t="n">
        <v>278</v>
      </c>
      <c r="P7" s="11" t="n">
        <v>169</v>
      </c>
      <c r="Q7" s="11" t="n">
        <v>188</v>
      </c>
      <c r="R7" s="11" t="n">
        <v>160</v>
      </c>
      <c r="S7" s="11" t="n">
        <v>187</v>
      </c>
      <c r="T7" s="11" t="n">
        <v>166</v>
      </c>
      <c r="U7" s="11" t="n">
        <v>87</v>
      </c>
      <c r="V7" s="11" t="n">
        <v>211</v>
      </c>
      <c r="W7" s="11" t="n">
        <v>174</v>
      </c>
      <c r="X7" s="11" t="n">
        <v>98</v>
      </c>
      <c r="Y7" s="11" t="n">
        <v>51</v>
      </c>
      <c r="Z7" s="11"/>
      <c r="AA7" s="11" t="n">
        <v>570</v>
      </c>
      <c r="AB7" s="11" t="n">
        <v>547</v>
      </c>
      <c r="AC7" s="11" t="n">
        <v>406</v>
      </c>
      <c r="AD7" s="11" t="n">
        <v>517</v>
      </c>
      <c r="AE7" s="11"/>
      <c r="AF7" s="11" t="n">
        <v>148</v>
      </c>
      <c r="AG7" s="11" t="n">
        <v>872</v>
      </c>
      <c r="AH7" s="11" t="n">
        <v>132</v>
      </c>
      <c r="AI7" s="11" t="n">
        <v>108</v>
      </c>
      <c r="AJ7" s="11" t="n">
        <v>65</v>
      </c>
      <c r="AK7" s="11" t="n">
        <v>65</v>
      </c>
      <c r="AL7" s="11" t="n">
        <v>139</v>
      </c>
      <c r="AM7" s="11" t="n">
        <v>2</v>
      </c>
      <c r="AN7" s="11" t="n">
        <v>139</v>
      </c>
      <c r="AO7" s="11" t="n">
        <v>159</v>
      </c>
      <c r="AP7" s="11" t="n">
        <v>39</v>
      </c>
      <c r="AQ7" s="11" t="n">
        <v>148</v>
      </c>
      <c r="AR7" s="11" t="n">
        <v>10</v>
      </c>
      <c r="AS7" s="11" t="n">
        <v>10</v>
      </c>
      <c r="AT7" s="11" t="n">
        <v>3</v>
      </c>
      <c r="AU7" s="11" t="n">
        <v>2</v>
      </c>
      <c r="AV7" s="11" t="n">
        <v>5</v>
      </c>
      <c r="AW7" s="11" t="n">
        <v>3</v>
      </c>
      <c r="AX7" s="11" t="n">
        <v>4</v>
      </c>
    </row>
    <row r="8" ht="30" customHeight="1">
      <c r="B8" s="12" t="s">
        <v>24</v>
      </c>
      <c r="C8" s="12" t="n">
        <v>2053</v>
      </c>
      <c r="D8" s="12" t="n">
        <v>284</v>
      </c>
      <c r="E8" s="12" t="n">
        <v>350</v>
      </c>
      <c r="F8" s="12" t="n">
        <v>349</v>
      </c>
      <c r="G8" s="12" t="n">
        <v>350</v>
      </c>
      <c r="H8" s="12" t="n">
        <v>289</v>
      </c>
      <c r="I8" s="12" t="n">
        <v>431</v>
      </c>
      <c r="J8" s="12"/>
      <c r="K8" s="12" t="n">
        <v>1013</v>
      </c>
      <c r="L8" s="12" t="n">
        <v>1039</v>
      </c>
      <c r="M8" s="12"/>
      <c r="N8" s="12" t="n">
        <v>287</v>
      </c>
      <c r="O8" s="12" t="n">
        <v>267</v>
      </c>
      <c r="P8" s="12" t="n">
        <v>164</v>
      </c>
      <c r="Q8" s="12" t="n">
        <v>185</v>
      </c>
      <c r="R8" s="12" t="n">
        <v>144</v>
      </c>
      <c r="S8" s="12" t="n">
        <v>185</v>
      </c>
      <c r="T8" s="12" t="n">
        <v>164</v>
      </c>
      <c r="U8" s="12" t="n">
        <v>82</v>
      </c>
      <c r="V8" s="12" t="n">
        <v>226</v>
      </c>
      <c r="W8" s="12" t="n">
        <v>185</v>
      </c>
      <c r="X8" s="12" t="n">
        <v>103</v>
      </c>
      <c r="Y8" s="12" t="n">
        <v>61</v>
      </c>
      <c r="Z8" s="12"/>
      <c r="AA8" s="12" t="n">
        <v>551</v>
      </c>
      <c r="AB8" s="12" t="n">
        <v>530</v>
      </c>
      <c r="AC8" s="12" t="n">
        <v>449</v>
      </c>
      <c r="AD8" s="12" t="n">
        <v>510</v>
      </c>
      <c r="AE8" s="12"/>
      <c r="AF8" s="12" t="n">
        <v>150</v>
      </c>
      <c r="AG8" s="12" t="n">
        <v>866</v>
      </c>
      <c r="AH8" s="12" t="n">
        <v>133</v>
      </c>
      <c r="AI8" s="12" t="n">
        <v>107</v>
      </c>
      <c r="AJ8" s="12" t="n">
        <v>66</v>
      </c>
      <c r="AK8" s="12" t="n">
        <v>64</v>
      </c>
      <c r="AL8" s="12" t="n">
        <v>140</v>
      </c>
      <c r="AM8" s="12" t="n">
        <v>2</v>
      </c>
      <c r="AN8" s="12" t="n">
        <v>140</v>
      </c>
      <c r="AO8" s="12" t="n">
        <v>160</v>
      </c>
      <c r="AP8" s="12" t="n">
        <v>39</v>
      </c>
      <c r="AQ8" s="12" t="n">
        <v>149</v>
      </c>
      <c r="AR8" s="12" t="n">
        <v>10</v>
      </c>
      <c r="AS8" s="12" t="n">
        <v>11</v>
      </c>
      <c r="AT8" s="12" t="n">
        <v>3</v>
      </c>
      <c r="AU8" s="12" t="n">
        <v>2</v>
      </c>
      <c r="AV8" s="12" t="n">
        <v>5</v>
      </c>
      <c r="AW8" s="12" t="n">
        <v>3</v>
      </c>
      <c r="AX8" s="12" t="n">
        <v>3</v>
      </c>
    </row>
    <row r="9">
      <c r="B9" s="20" t="s">
        <v>363</v>
      </c>
      <c r="C9" s="19" t="n">
        <v>0.0275738474619418</v>
      </c>
      <c r="D9" s="19" t="n">
        <v>0.0442519017435585</v>
      </c>
      <c r="E9" s="19" t="n">
        <v>0.0351789306382874</v>
      </c>
      <c r="F9" s="19" t="n">
        <v>0.0364646555851938</v>
      </c>
      <c r="G9" s="19" t="n">
        <v>0.0256796384234846</v>
      </c>
      <c r="H9" s="19" t="n">
        <v>0.0227186965331069</v>
      </c>
      <c r="I9" s="19" t="n">
        <v>0.00799099468556036</v>
      </c>
      <c r="J9" s="19"/>
      <c r="K9" s="19" t="n">
        <v>0.0320927202986427</v>
      </c>
      <c r="L9" s="19" t="n">
        <v>0.0231943761803074</v>
      </c>
      <c r="M9" s="19"/>
      <c r="N9" s="19" t="n">
        <v>0.0385339935274764</v>
      </c>
      <c r="O9" s="19" t="n">
        <v>0.0245286894056159</v>
      </c>
      <c r="P9" s="19" t="n">
        <v>0.037146039550102</v>
      </c>
      <c r="Q9" s="19" t="n">
        <v>0.0168699766895716</v>
      </c>
      <c r="R9" s="19" t="n">
        <v>0.0275442330288889</v>
      </c>
      <c r="S9" s="19" t="n">
        <v>0.0384055078439383</v>
      </c>
      <c r="T9" s="19" t="n">
        <v>0.0061915230161134</v>
      </c>
      <c r="U9" s="19" t="n">
        <v>0.0487042299864656</v>
      </c>
      <c r="V9" s="19" t="n">
        <v>0.0283520058407746</v>
      </c>
      <c r="W9" s="19" t="n">
        <v>0.0280363837880012</v>
      </c>
      <c r="X9" s="19" t="n">
        <v>0.00908776276950595</v>
      </c>
      <c r="Y9" s="19" t="n">
        <v>0.0192993997998063</v>
      </c>
      <c r="Z9" s="19"/>
      <c r="AA9" s="19" t="n">
        <v>0.015711871908382</v>
      </c>
      <c r="AB9" s="19" t="n">
        <v>0.0127447331112493</v>
      </c>
      <c r="AC9" s="19" t="n">
        <v>0.040275700586238</v>
      </c>
      <c r="AD9" s="19" t="n">
        <v>0.0453203319718923</v>
      </c>
      <c r="AE9" s="19"/>
      <c r="AF9" s="19" t="n">
        <v>0.0343746965669358</v>
      </c>
      <c r="AG9" s="19" t="n">
        <v>0.0172234693747205</v>
      </c>
      <c r="AH9" s="19" t="n">
        <v>0.0454654986597212</v>
      </c>
      <c r="AI9" s="19" t="n">
        <v>0.0559102634096522</v>
      </c>
      <c r="AJ9" s="19" t="n">
        <v>0.0315392155458237</v>
      </c>
      <c r="AK9" s="19" t="n">
        <v>0.0291668567694233</v>
      </c>
      <c r="AL9" s="19" t="n">
        <v>0.0347541632638665</v>
      </c>
      <c r="AM9" s="19" t="n">
        <v>0</v>
      </c>
      <c r="AN9" s="19" t="n">
        <v>0.0291417262614834</v>
      </c>
      <c r="AO9" s="19" t="n">
        <v>0.0268680570534452</v>
      </c>
      <c r="AP9" s="19" t="n">
        <v>0.109255181441134</v>
      </c>
      <c r="AQ9" s="19" t="n">
        <v>0.00647804378468227</v>
      </c>
      <c r="AR9" s="19" t="n">
        <v>0</v>
      </c>
      <c r="AS9" s="19" t="n">
        <v>0.102765527420802</v>
      </c>
      <c r="AT9" s="19" t="n">
        <v>0</v>
      </c>
      <c r="AU9" s="19" t="n">
        <v>0</v>
      </c>
      <c r="AV9" s="19" t="n">
        <v>0.197100656412845</v>
      </c>
      <c r="AW9" s="19" t="n">
        <v>0</v>
      </c>
      <c r="AX9" s="19" t="n">
        <v>0</v>
      </c>
    </row>
    <row r="10">
      <c r="B10" s="20" t="s">
        <v>364</v>
      </c>
      <c r="C10" s="19" t="n">
        <v>0.0695185007998197</v>
      </c>
      <c r="D10" s="19" t="n">
        <v>0.111668304725902</v>
      </c>
      <c r="E10" s="19" t="n">
        <v>0.105657292481024</v>
      </c>
      <c r="F10" s="19" t="n">
        <v>0.0971381090887599</v>
      </c>
      <c r="G10" s="19" t="n">
        <v>0.0635656315568413</v>
      </c>
      <c r="H10" s="19" t="n">
        <v>0.0375301618370332</v>
      </c>
      <c r="I10" s="19" t="n">
        <v>0.0162792319987125</v>
      </c>
      <c r="J10" s="19"/>
      <c r="K10" s="19" t="n">
        <v>0.0811668915844049</v>
      </c>
      <c r="L10" s="19" t="n">
        <v>0.0582279469599871</v>
      </c>
      <c r="M10" s="19"/>
      <c r="N10" s="19" t="n">
        <v>0.0941520168046165</v>
      </c>
      <c r="O10" s="19" t="n">
        <v>0.0324040980287848</v>
      </c>
      <c r="P10" s="19" t="n">
        <v>0.0541489382530412</v>
      </c>
      <c r="Q10" s="19" t="n">
        <v>0.047898298017608</v>
      </c>
      <c r="R10" s="19" t="n">
        <v>0.0776875354837686</v>
      </c>
      <c r="S10" s="19" t="n">
        <v>0.0922052911903565</v>
      </c>
      <c r="T10" s="19" t="n">
        <v>0.0803830304536772</v>
      </c>
      <c r="U10" s="19" t="n">
        <v>0.0933451955834802</v>
      </c>
      <c r="V10" s="19" t="n">
        <v>0.0875525352257268</v>
      </c>
      <c r="W10" s="19" t="n">
        <v>0.0479664490790115</v>
      </c>
      <c r="X10" s="19" t="n">
        <v>0.0408170498287589</v>
      </c>
      <c r="Y10" s="19" t="n">
        <v>0.120607560733102</v>
      </c>
      <c r="Z10" s="19"/>
      <c r="AA10" s="19" t="n">
        <v>0.0474387134608008</v>
      </c>
      <c r="AB10" s="19" t="n">
        <v>0.0728744544431197</v>
      </c>
      <c r="AC10" s="19" t="n">
        <v>0.10303512222953</v>
      </c>
      <c r="AD10" s="19" t="n">
        <v>0.0621500397827765</v>
      </c>
      <c r="AE10" s="19"/>
      <c r="AF10" s="19" t="n">
        <v>0.131058901396756</v>
      </c>
      <c r="AG10" s="19" t="n">
        <v>0.0317248698951013</v>
      </c>
      <c r="AH10" s="19" t="n">
        <v>0.0456494195093058</v>
      </c>
      <c r="AI10" s="19" t="n">
        <v>0.148678414962696</v>
      </c>
      <c r="AJ10" s="19" t="n">
        <v>0.0821125723830173</v>
      </c>
      <c r="AK10" s="19" t="n">
        <v>0.0357738863911974</v>
      </c>
      <c r="AL10" s="19" t="n">
        <v>0.105751125711687</v>
      </c>
      <c r="AM10" s="19" t="n">
        <v>0</v>
      </c>
      <c r="AN10" s="19" t="n">
        <v>0.131909715739275</v>
      </c>
      <c r="AO10" s="19" t="n">
        <v>0.0893219703367552</v>
      </c>
      <c r="AP10" s="19" t="n">
        <v>0.137766587669636</v>
      </c>
      <c r="AQ10" s="19" t="n">
        <v>0.072971768851567</v>
      </c>
      <c r="AR10" s="19" t="n">
        <v>0.100638579105013</v>
      </c>
      <c r="AS10" s="19" t="n">
        <v>0</v>
      </c>
      <c r="AT10" s="19" t="n">
        <v>0</v>
      </c>
      <c r="AU10" s="19" t="n">
        <v>0.495619982425437</v>
      </c>
      <c r="AV10" s="19" t="n">
        <v>0</v>
      </c>
      <c r="AW10" s="19" t="n">
        <v>0</v>
      </c>
      <c r="AX10" s="19" t="n">
        <v>0</v>
      </c>
    </row>
    <row r="11">
      <c r="B11" s="20" t="s">
        <v>365</v>
      </c>
      <c r="C11" s="19" t="n">
        <v>0.142818273755948</v>
      </c>
      <c r="D11" s="19" t="n">
        <v>0.253623724222652</v>
      </c>
      <c r="E11" s="19" t="n">
        <v>0.240525147552379</v>
      </c>
      <c r="F11" s="19" t="n">
        <v>0.154293101023998</v>
      </c>
      <c r="G11" s="19" t="n">
        <v>0.132712495424956</v>
      </c>
      <c r="H11" s="19" t="n">
        <v>0.0952661028794555</v>
      </c>
      <c r="I11" s="19" t="n">
        <v>0.0211791057096239</v>
      </c>
      <c r="J11" s="19"/>
      <c r="K11" s="19" t="n">
        <v>0.144700650658538</v>
      </c>
      <c r="L11" s="19" t="n">
        <v>0.141120422721322</v>
      </c>
      <c r="M11" s="19"/>
      <c r="N11" s="19" t="n">
        <v>0.166319208725434</v>
      </c>
      <c r="O11" s="19" t="n">
        <v>0.111608581486588</v>
      </c>
      <c r="P11" s="19" t="n">
        <v>0.139765066169593</v>
      </c>
      <c r="Q11" s="19" t="n">
        <v>0.118210223450787</v>
      </c>
      <c r="R11" s="19" t="n">
        <v>0.173312012011033</v>
      </c>
      <c r="S11" s="19" t="n">
        <v>0.17586039205782</v>
      </c>
      <c r="T11" s="19" t="n">
        <v>0.129124229623286</v>
      </c>
      <c r="U11" s="19" t="n">
        <v>0.156173390724194</v>
      </c>
      <c r="V11" s="19" t="n">
        <v>0.15749622931694</v>
      </c>
      <c r="W11" s="19" t="n">
        <v>0.114386207501588</v>
      </c>
      <c r="X11" s="19" t="n">
        <v>0.0999934237232333</v>
      </c>
      <c r="Y11" s="19" t="n">
        <v>0.202487270074214</v>
      </c>
      <c r="Z11" s="19"/>
      <c r="AA11" s="19" t="n">
        <v>0.130647686581908</v>
      </c>
      <c r="AB11" s="19" t="n">
        <v>0.097220984676542</v>
      </c>
      <c r="AC11" s="19" t="n">
        <v>0.20696819082217</v>
      </c>
      <c r="AD11" s="19" t="n">
        <v>0.148644803424716</v>
      </c>
      <c r="AE11" s="19"/>
      <c r="AF11" s="19" t="n">
        <v>0.297768876420151</v>
      </c>
      <c r="AG11" s="19" t="n">
        <v>0.0704743198409558</v>
      </c>
      <c r="AH11" s="19" t="n">
        <v>0.12470847234682</v>
      </c>
      <c r="AI11" s="19" t="n">
        <v>0.241575682171193</v>
      </c>
      <c r="AJ11" s="19" t="n">
        <v>0.252155368783822</v>
      </c>
      <c r="AK11" s="19" t="n">
        <v>0.227816854057617</v>
      </c>
      <c r="AL11" s="19" t="n">
        <v>0.236036132072385</v>
      </c>
      <c r="AM11" s="19" t="n">
        <v>0.465554238906898</v>
      </c>
      <c r="AN11" s="19" t="n">
        <v>0.157423072188013</v>
      </c>
      <c r="AO11" s="19" t="n">
        <v>0.162456329964462</v>
      </c>
      <c r="AP11" s="19" t="n">
        <v>0.324738103437685</v>
      </c>
      <c r="AQ11" s="19" t="n">
        <v>0.0802246884194162</v>
      </c>
      <c r="AR11" s="19" t="n">
        <v>0.412229065620889</v>
      </c>
      <c r="AS11" s="19" t="n">
        <v>0.217621145529529</v>
      </c>
      <c r="AT11" s="19" t="n">
        <v>0</v>
      </c>
      <c r="AU11" s="19" t="n">
        <v>0</v>
      </c>
      <c r="AV11" s="19" t="n">
        <v>0</v>
      </c>
      <c r="AW11" s="19" t="n">
        <v>0</v>
      </c>
      <c r="AX11" s="19" t="n">
        <v>0.22054873140016</v>
      </c>
    </row>
    <row r="12">
      <c r="B12" s="20" t="s">
        <v>366</v>
      </c>
      <c r="C12" s="19" t="n">
        <v>0.365657663538995</v>
      </c>
      <c r="D12" s="19" t="n">
        <v>0.284876495407309</v>
      </c>
      <c r="E12" s="19" t="n">
        <v>0.359493806448605</v>
      </c>
      <c r="F12" s="19" t="n">
        <v>0.383470500039852</v>
      </c>
      <c r="G12" s="19" t="n">
        <v>0.396081744985368</v>
      </c>
      <c r="H12" s="19" t="n">
        <v>0.369866243672962</v>
      </c>
      <c r="I12" s="19" t="n">
        <v>0.381961745106707</v>
      </c>
      <c r="J12" s="19"/>
      <c r="K12" s="19" t="n">
        <v>0.367847750881752</v>
      </c>
      <c r="L12" s="19" t="n">
        <v>0.363874353889145</v>
      </c>
      <c r="M12" s="19"/>
      <c r="N12" s="19" t="n">
        <v>0.352448713612538</v>
      </c>
      <c r="O12" s="19" t="n">
        <v>0.408909039262202</v>
      </c>
      <c r="P12" s="19" t="n">
        <v>0.309591438112405</v>
      </c>
      <c r="Q12" s="19" t="n">
        <v>0.357040638825577</v>
      </c>
      <c r="R12" s="19" t="n">
        <v>0.392426851053587</v>
      </c>
      <c r="S12" s="19" t="n">
        <v>0.358939300371428</v>
      </c>
      <c r="T12" s="19" t="n">
        <v>0.329821915257047</v>
      </c>
      <c r="U12" s="19" t="n">
        <v>0.316732410292106</v>
      </c>
      <c r="V12" s="19" t="n">
        <v>0.331191275861185</v>
      </c>
      <c r="W12" s="19" t="n">
        <v>0.407497890964704</v>
      </c>
      <c r="X12" s="19" t="n">
        <v>0.463324992669027</v>
      </c>
      <c r="Y12" s="19" t="n">
        <v>0.370584431053249</v>
      </c>
      <c r="Z12" s="19"/>
      <c r="AA12" s="19" t="n">
        <v>0.402043551072744</v>
      </c>
      <c r="AB12" s="19" t="n">
        <v>0.378263871958553</v>
      </c>
      <c r="AC12" s="19" t="n">
        <v>0.349099114366823</v>
      </c>
      <c r="AD12" s="19" t="n">
        <v>0.329595073247594</v>
      </c>
      <c r="AE12" s="19"/>
      <c r="AF12" s="19" t="n">
        <v>0.408675791639421</v>
      </c>
      <c r="AG12" s="19" t="n">
        <v>0.379959923808084</v>
      </c>
      <c r="AH12" s="19" t="n">
        <v>0.3566345923068</v>
      </c>
      <c r="AI12" s="19" t="n">
        <v>0.326716099765354</v>
      </c>
      <c r="AJ12" s="19" t="n">
        <v>0.295948422446472</v>
      </c>
      <c r="AK12" s="19" t="n">
        <v>0.3255479371303</v>
      </c>
      <c r="AL12" s="19" t="n">
        <v>0.305089156548783</v>
      </c>
      <c r="AM12" s="19" t="n">
        <v>0.534445761093102</v>
      </c>
      <c r="AN12" s="19" t="n">
        <v>0.395618868921344</v>
      </c>
      <c r="AO12" s="19" t="n">
        <v>0.30817344488705</v>
      </c>
      <c r="AP12" s="19" t="n">
        <v>0.300758542952791</v>
      </c>
      <c r="AQ12" s="19" t="n">
        <v>0.413911191903652</v>
      </c>
      <c r="AR12" s="19" t="n">
        <v>0.393246689031392</v>
      </c>
      <c r="AS12" s="19" t="n">
        <v>0.385304427045428</v>
      </c>
      <c r="AT12" s="19" t="n">
        <v>0.296096190633258</v>
      </c>
      <c r="AU12" s="19" t="n">
        <v>0</v>
      </c>
      <c r="AV12" s="19" t="n">
        <v>0.802899343587155</v>
      </c>
      <c r="AW12" s="19" t="n">
        <v>0.323798654447605</v>
      </c>
      <c r="AX12" s="19" t="n">
        <v>0.520207116916662</v>
      </c>
    </row>
    <row r="13">
      <c r="B13" s="20" t="s">
        <v>367</v>
      </c>
      <c r="C13" s="19" t="n">
        <v>0.287897006118906</v>
      </c>
      <c r="D13" s="19" t="n">
        <v>0.0820353762925724</v>
      </c>
      <c r="E13" s="19" t="n">
        <v>0.15720035188324</v>
      </c>
      <c r="F13" s="19" t="n">
        <v>0.214276139407611</v>
      </c>
      <c r="G13" s="19" t="n">
        <v>0.280195361231012</v>
      </c>
      <c r="H13" s="19" t="n">
        <v>0.385538652653653</v>
      </c>
      <c r="I13" s="19" t="n">
        <v>0.530228370018919</v>
      </c>
      <c r="J13" s="19"/>
      <c r="K13" s="19" t="n">
        <v>0.290627089207157</v>
      </c>
      <c r="L13" s="19" t="n">
        <v>0.284549433580138</v>
      </c>
      <c r="M13" s="19"/>
      <c r="N13" s="19" t="n">
        <v>0.228076519335562</v>
      </c>
      <c r="O13" s="19" t="n">
        <v>0.347233882576137</v>
      </c>
      <c r="P13" s="19" t="n">
        <v>0.387927194196506</v>
      </c>
      <c r="Q13" s="19" t="n">
        <v>0.342794171075009</v>
      </c>
      <c r="R13" s="19" t="n">
        <v>0.268988710834202</v>
      </c>
      <c r="S13" s="19" t="n">
        <v>0.203235699115239</v>
      </c>
      <c r="T13" s="19" t="n">
        <v>0.290526985353311</v>
      </c>
      <c r="U13" s="19" t="n">
        <v>0.285676422608358</v>
      </c>
      <c r="V13" s="19" t="n">
        <v>0.280958583221899</v>
      </c>
      <c r="W13" s="19" t="n">
        <v>0.284744848431665</v>
      </c>
      <c r="X13" s="19" t="n">
        <v>0.295253365631624</v>
      </c>
      <c r="Y13" s="19" t="n">
        <v>0.194427868768372</v>
      </c>
      <c r="Z13" s="19"/>
      <c r="AA13" s="19" t="n">
        <v>0.332879017307529</v>
      </c>
      <c r="AB13" s="19" t="n">
        <v>0.3460538487484</v>
      </c>
      <c r="AC13" s="19" t="n">
        <v>0.205852623061119</v>
      </c>
      <c r="AD13" s="19" t="n">
        <v>0.246476413624676</v>
      </c>
      <c r="AE13" s="19"/>
      <c r="AF13" s="19" t="n">
        <v>0.0633019915132623</v>
      </c>
      <c r="AG13" s="19" t="n">
        <v>0.426798234841354</v>
      </c>
      <c r="AH13" s="19" t="n">
        <v>0.30430418582861</v>
      </c>
      <c r="AI13" s="19" t="n">
        <v>0.162446336453644</v>
      </c>
      <c r="AJ13" s="19" t="n">
        <v>0.091526383280061</v>
      </c>
      <c r="AK13" s="19" t="n">
        <v>0.331956174344627</v>
      </c>
      <c r="AL13" s="19" t="n">
        <v>0.162922767010863</v>
      </c>
      <c r="AM13" s="19" t="n">
        <v>0</v>
      </c>
      <c r="AN13" s="19" t="n">
        <v>0.214415663292758</v>
      </c>
      <c r="AO13" s="19" t="n">
        <v>0.16434573566183</v>
      </c>
      <c r="AP13" s="19" t="n">
        <v>0.0266731232966514</v>
      </c>
      <c r="AQ13" s="19" t="n">
        <v>0.272062017024033</v>
      </c>
      <c r="AR13" s="19" t="n">
        <v>0.093885666242706</v>
      </c>
      <c r="AS13" s="19" t="n">
        <v>0.111537085003805</v>
      </c>
      <c r="AT13" s="19" t="n">
        <v>0</v>
      </c>
      <c r="AU13" s="19" t="n">
        <v>0.504380017574563</v>
      </c>
      <c r="AV13" s="19" t="n">
        <v>0</v>
      </c>
      <c r="AW13" s="19" t="n">
        <v>0.676201345552395</v>
      </c>
      <c r="AX13" s="19" t="n">
        <v>0.259244151683178</v>
      </c>
    </row>
    <row r="14">
      <c r="B14" s="20" t="s">
        <v>77</v>
      </c>
      <c r="C14" s="21" t="n">
        <v>0.10653470832439</v>
      </c>
      <c r="D14" s="21" t="n">
        <v>0.223544197608006</v>
      </c>
      <c r="E14" s="21" t="n">
        <v>0.101944470996465</v>
      </c>
      <c r="F14" s="21" t="n">
        <v>0.114357494854585</v>
      </c>
      <c r="G14" s="21" t="n">
        <v>0.101765128378339</v>
      </c>
      <c r="H14" s="21" t="n">
        <v>0.0890801424237887</v>
      </c>
      <c r="I14" s="21" t="n">
        <v>0.0423605524804773</v>
      </c>
      <c r="J14" s="21"/>
      <c r="K14" s="21" t="n">
        <v>0.0835648973695056</v>
      </c>
      <c r="L14" s="21" t="n">
        <v>0.129033466669101</v>
      </c>
      <c r="M14" s="21"/>
      <c r="N14" s="21" t="n">
        <v>0.120469547994373</v>
      </c>
      <c r="O14" s="21" t="n">
        <v>0.0753157092406725</v>
      </c>
      <c r="P14" s="21" t="n">
        <v>0.0714213237183515</v>
      </c>
      <c r="Q14" s="21" t="n">
        <v>0.117186691941448</v>
      </c>
      <c r="R14" s="21" t="n">
        <v>0.0600406575885201</v>
      </c>
      <c r="S14" s="21" t="n">
        <v>0.13135380942122</v>
      </c>
      <c r="T14" s="21" t="n">
        <v>0.163952316296566</v>
      </c>
      <c r="U14" s="21" t="n">
        <v>0.0993683508053955</v>
      </c>
      <c r="V14" s="21" t="n">
        <v>0.114449370533476</v>
      </c>
      <c r="W14" s="21" t="n">
        <v>0.11736822023503</v>
      </c>
      <c r="X14" s="21" t="n">
        <v>0.0915234053778508</v>
      </c>
      <c r="Y14" s="21" t="n">
        <v>0.0925934695712567</v>
      </c>
      <c r="Z14" s="21"/>
      <c r="AA14" s="21" t="n">
        <v>0.0712791596686357</v>
      </c>
      <c r="AB14" s="21" t="n">
        <v>0.0928421070621353</v>
      </c>
      <c r="AC14" s="21" t="n">
        <v>0.0947692489341193</v>
      </c>
      <c r="AD14" s="21" t="n">
        <v>0.167813337948345</v>
      </c>
      <c r="AE14" s="21"/>
      <c r="AF14" s="21" t="n">
        <v>0.0648197424634738</v>
      </c>
      <c r="AG14" s="21" t="n">
        <v>0.0738191822397847</v>
      </c>
      <c r="AH14" s="21" t="n">
        <v>0.123237831348743</v>
      </c>
      <c r="AI14" s="21" t="n">
        <v>0.0646732032374611</v>
      </c>
      <c r="AJ14" s="21" t="n">
        <v>0.246718037560804</v>
      </c>
      <c r="AK14" s="21" t="n">
        <v>0.0497382913068346</v>
      </c>
      <c r="AL14" s="21" t="n">
        <v>0.155446655392416</v>
      </c>
      <c r="AM14" s="21" t="n">
        <v>0</v>
      </c>
      <c r="AN14" s="21" t="n">
        <v>0.0714909535971263</v>
      </c>
      <c r="AO14" s="21" t="n">
        <v>0.248834462096457</v>
      </c>
      <c r="AP14" s="21" t="n">
        <v>0.100808461202102</v>
      </c>
      <c r="AQ14" s="21" t="n">
        <v>0.154352290016649</v>
      </c>
      <c r="AR14" s="21" t="n">
        <v>0</v>
      </c>
      <c r="AS14" s="21" t="n">
        <v>0.182771815000437</v>
      </c>
      <c r="AT14" s="21" t="n">
        <v>0.703903809366742</v>
      </c>
      <c r="AU14" s="21" t="n">
        <v>0</v>
      </c>
      <c r="AV14" s="21" t="n">
        <v>0</v>
      </c>
      <c r="AW14" s="21" t="n">
        <v>0</v>
      </c>
      <c r="AX14" s="21" t="n">
        <v>0</v>
      </c>
    </row>
    <row r="15">
      <c r="B15" s="18"/>
    </row>
    <row r="16">
      <c r="B16" t="s">
        <v>80</v>
      </c>
    </row>
    <row r="17">
      <c r="B17" t="s">
        <v>81</v>
      </c>
    </row>
    <row r="19">
      <c r="B19" s="9" t="str">
        <f>=HYPERLINK("#'Contents'!A1", "Return to Contents")</f>
      </c>
    </row>
  </sheetData>
  <mergeCells count="6">
    <mergeCell ref="D5:I5"/>
    <mergeCell ref="K5:L5"/>
    <mergeCell ref="N5:Y5"/>
    <mergeCell ref="AA5:AD5"/>
    <mergeCell ref="AF5:AX5"/>
    <mergeCell ref="D2:AU2"/>
  </mergeCells>
  <pageMargins left="0.7" right="0.7" top="0.75" bottom="0.75" header="0.3" footer="0.3"/>
  <pageSetup paperSize="9" orientation="portrait" horizontalDpi="300" verticalDpi="300" r:id="rId2"/>
  <drawing r:id="rId1"/>
</worksheet>
</file>

<file path=xl/worksheets/sheet9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10.71" hidden="0" customWidth="1"/>
    <col min="8" max="8" width="10.71" hidden="0" customWidth="1"/>
    <col min="9" max="9" width="10.71" hidden="0" customWidth="1"/>
    <col min="10" max="10" width="2.2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10.71" hidden="0" customWidth="1"/>
    <col min="19" max="19" width="10.71" hidden="0" customWidth="1"/>
    <col min="20" max="20" width="10.71" hidden="0" customWidth="1"/>
    <col min="21" max="21" width="10.71" hidden="0" customWidth="1"/>
    <col min="22" max="22" width="10.71" hidden="0" customWidth="1"/>
    <col min="23" max="23" width="10.71" hidden="0" customWidth="1"/>
    <col min="24" max="24" width="10.71" hidden="0" customWidth="1"/>
    <col min="25" max="25" width="10.71" hidden="0" customWidth="1"/>
    <col min="26" max="26" width="2.2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10.71" hidden="0" customWidth="1"/>
    <col min="34" max="34" width="10.71" hidden="0" customWidth="1"/>
    <col min="35" max="35" width="10.7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10.71" hidden="0" customWidth="1"/>
    <col min="44" max="44" width="10.71" hidden="0" customWidth="1"/>
    <col min="45" max="45" width="10.71" hidden="0" customWidth="1"/>
    <col min="46" max="46" width="10.71" hidden="0" customWidth="1"/>
    <col min="47" max="47" width="10.71" hidden="0" customWidth="1"/>
    <col min="48" max="48" width="10.71" hidden="0" customWidth="1"/>
    <col min="49" max="49" width="10.71" hidden="0" customWidth="1"/>
    <col min="50" max="50" width="10.71" hidden="0" customWidth="1"/>
    <col min="51" max="51" width="2.21" hidden="0" customWidth="1"/>
  </cols>
  <sheetData>
    <row r="2" ht="40" customHeight="1">
      <c r="D2" s="16" t="s">
        <v>374</v>
      </c>
    </row>
    <row r="5" ht="30" customHeight="1">
      <c r="B5" s="17"/>
      <c r="C5" s="17"/>
      <c r="D5" s="17" t="s">
        <v>62</v>
      </c>
      <c r="E5" s="17"/>
      <c r="F5" s="17"/>
      <c r="G5" s="17"/>
      <c r="H5" s="17"/>
      <c r="I5" s="17"/>
      <c r="J5" s="17"/>
      <c r="K5" s="17" t="s">
        <v>63</v>
      </c>
      <c r="L5" s="17"/>
      <c r="M5" s="17"/>
      <c r="N5" s="17" t="s">
        <v>64</v>
      </c>
      <c r="O5" s="17"/>
      <c r="P5" s="17"/>
      <c r="Q5" s="17"/>
      <c r="R5" s="17"/>
      <c r="S5" s="17"/>
      <c r="T5" s="17"/>
      <c r="U5" s="17"/>
      <c r="V5" s="17"/>
      <c r="W5" s="17"/>
      <c r="X5" s="17"/>
      <c r="Y5" s="17"/>
      <c r="Z5" s="17"/>
      <c r="AA5" s="17" t="s">
        <v>65</v>
      </c>
      <c r="AB5" s="17"/>
      <c r="AC5" s="17"/>
      <c r="AD5" s="17"/>
      <c r="AE5" s="17"/>
      <c r="AF5" s="17" t="s">
        <v>66</v>
      </c>
      <c r="AG5" s="17"/>
      <c r="AH5" s="17"/>
      <c r="AI5" s="17"/>
      <c r="AJ5" s="17"/>
      <c r="AK5" s="17"/>
      <c r="AL5" s="17"/>
      <c r="AM5" s="17"/>
      <c r="AN5" s="17"/>
      <c r="AO5" s="17"/>
      <c r="AP5" s="17"/>
      <c r="AQ5" s="17"/>
      <c r="AR5" s="17"/>
      <c r="AS5" s="17"/>
      <c r="AT5" s="17"/>
      <c r="AU5" s="17"/>
      <c r="AV5" s="17"/>
      <c r="AW5" s="17"/>
      <c r="AX5" s="17"/>
    </row>
    <row r="6">
      <c r="B6" t="s">
        <v>15</v>
      </c>
      <c r="C6" s="10" t="s">
        <v>16</v>
      </c>
      <c r="D6" s="13" t="s">
        <v>17</v>
      </c>
      <c r="E6" s="13" t="s">
        <v>18</v>
      </c>
      <c r="F6" s="13" t="s">
        <v>19</v>
      </c>
      <c r="G6" s="13" t="s">
        <v>20</v>
      </c>
      <c r="H6" s="13" t="s">
        <v>21</v>
      </c>
      <c r="I6" s="13" t="s">
        <v>22</v>
      </c>
      <c r="K6" s="13" t="s">
        <v>25</v>
      </c>
      <c r="L6" s="13" t="s">
        <v>26</v>
      </c>
      <c r="N6" s="13" t="s">
        <v>27</v>
      </c>
      <c r="O6" s="13" t="s">
        <v>28</v>
      </c>
      <c r="P6" s="13" t="s">
        <v>29</v>
      </c>
      <c r="Q6" s="13" t="s">
        <v>30</v>
      </c>
      <c r="R6" s="13" t="s">
        <v>31</v>
      </c>
      <c r="S6" s="13" t="s">
        <v>32</v>
      </c>
      <c r="T6" s="13" t="s">
        <v>33</v>
      </c>
      <c r="U6" s="13" t="s">
        <v>34</v>
      </c>
      <c r="V6" s="13" t="s">
        <v>35</v>
      </c>
      <c r="W6" s="13" t="s">
        <v>36</v>
      </c>
      <c r="X6" s="13" t="s">
        <v>37</v>
      </c>
      <c r="Y6" s="13" t="s">
        <v>38</v>
      </c>
      <c r="AA6" s="13" t="s">
        <v>39</v>
      </c>
      <c r="AB6" s="13" t="s">
        <v>40</v>
      </c>
      <c r="AC6" s="13" t="s">
        <v>41</v>
      </c>
      <c r="AD6" s="13" t="s">
        <v>42</v>
      </c>
      <c r="AF6" s="13" t="s">
        <v>43</v>
      </c>
      <c r="AG6" s="13" t="s">
        <v>44</v>
      </c>
      <c r="AH6" s="13" t="s">
        <v>45</v>
      </c>
      <c r="AI6" s="13" t="s">
        <v>46</v>
      </c>
      <c r="AJ6" s="13" t="s">
        <v>47</v>
      </c>
      <c r="AK6" s="13" t="s">
        <v>48</v>
      </c>
      <c r="AL6" s="13" t="s">
        <v>49</v>
      </c>
      <c r="AM6" s="13" t="s">
        <v>50</v>
      </c>
      <c r="AN6" s="13" t="s">
        <v>51</v>
      </c>
      <c r="AO6" s="13" t="s">
        <v>52</v>
      </c>
      <c r="AP6" s="13" t="s">
        <v>53</v>
      </c>
      <c r="AQ6" s="13" t="s">
        <v>54</v>
      </c>
      <c r="AR6" s="13" t="s">
        <v>55</v>
      </c>
      <c r="AS6" s="13" t="s">
        <v>56</v>
      </c>
      <c r="AT6" s="13" t="s">
        <v>57</v>
      </c>
      <c r="AU6" s="13" t="s">
        <v>58</v>
      </c>
      <c r="AV6" s="13" t="s">
        <v>59</v>
      </c>
      <c r="AW6" s="13" t="s">
        <v>60</v>
      </c>
      <c r="AX6" s="13" t="s">
        <v>61</v>
      </c>
    </row>
    <row r="7" ht="30" customHeight="1">
      <c r="B7" s="11" t="s">
        <v>23</v>
      </c>
      <c r="C7" s="11" t="n">
        <v>2053</v>
      </c>
      <c r="D7" s="11" t="n">
        <v>282</v>
      </c>
      <c r="E7" s="11" t="n">
        <v>347</v>
      </c>
      <c r="F7" s="11" t="n">
        <v>347</v>
      </c>
      <c r="G7" s="11" t="n">
        <v>347</v>
      </c>
      <c r="H7" s="11" t="n">
        <v>295</v>
      </c>
      <c r="I7" s="11" t="n">
        <v>435</v>
      </c>
      <c r="J7" s="11"/>
      <c r="K7" s="11" t="n">
        <v>1018</v>
      </c>
      <c r="L7" s="11" t="n">
        <v>1034</v>
      </c>
      <c r="M7" s="11"/>
      <c r="N7" s="11" t="n">
        <v>284</v>
      </c>
      <c r="O7" s="11" t="n">
        <v>278</v>
      </c>
      <c r="P7" s="11" t="n">
        <v>169</v>
      </c>
      <c r="Q7" s="11" t="n">
        <v>188</v>
      </c>
      <c r="R7" s="11" t="n">
        <v>160</v>
      </c>
      <c r="S7" s="11" t="n">
        <v>187</v>
      </c>
      <c r="T7" s="11" t="n">
        <v>166</v>
      </c>
      <c r="U7" s="11" t="n">
        <v>87</v>
      </c>
      <c r="V7" s="11" t="n">
        <v>211</v>
      </c>
      <c r="W7" s="11" t="n">
        <v>174</v>
      </c>
      <c r="X7" s="11" t="n">
        <v>98</v>
      </c>
      <c r="Y7" s="11" t="n">
        <v>51</v>
      </c>
      <c r="Z7" s="11"/>
      <c r="AA7" s="11" t="n">
        <v>570</v>
      </c>
      <c r="AB7" s="11" t="n">
        <v>547</v>
      </c>
      <c r="AC7" s="11" t="n">
        <v>406</v>
      </c>
      <c r="AD7" s="11" t="n">
        <v>517</v>
      </c>
      <c r="AE7" s="11"/>
      <c r="AF7" s="11" t="n">
        <v>148</v>
      </c>
      <c r="AG7" s="11" t="n">
        <v>872</v>
      </c>
      <c r="AH7" s="11" t="n">
        <v>132</v>
      </c>
      <c r="AI7" s="11" t="n">
        <v>108</v>
      </c>
      <c r="AJ7" s="11" t="n">
        <v>65</v>
      </c>
      <c r="AK7" s="11" t="n">
        <v>65</v>
      </c>
      <c r="AL7" s="11" t="n">
        <v>139</v>
      </c>
      <c r="AM7" s="11" t="n">
        <v>2</v>
      </c>
      <c r="AN7" s="11" t="n">
        <v>139</v>
      </c>
      <c r="AO7" s="11" t="n">
        <v>159</v>
      </c>
      <c r="AP7" s="11" t="n">
        <v>39</v>
      </c>
      <c r="AQ7" s="11" t="n">
        <v>148</v>
      </c>
      <c r="AR7" s="11" t="n">
        <v>10</v>
      </c>
      <c r="AS7" s="11" t="n">
        <v>10</v>
      </c>
      <c r="AT7" s="11" t="n">
        <v>3</v>
      </c>
      <c r="AU7" s="11" t="n">
        <v>2</v>
      </c>
      <c r="AV7" s="11" t="n">
        <v>5</v>
      </c>
      <c r="AW7" s="11" t="n">
        <v>3</v>
      </c>
      <c r="AX7" s="11" t="n">
        <v>4</v>
      </c>
    </row>
    <row r="8" ht="30" customHeight="1">
      <c r="B8" s="12" t="s">
        <v>24</v>
      </c>
      <c r="C8" s="12" t="n">
        <v>2053</v>
      </c>
      <c r="D8" s="12" t="n">
        <v>284</v>
      </c>
      <c r="E8" s="12" t="n">
        <v>350</v>
      </c>
      <c r="F8" s="12" t="n">
        <v>349</v>
      </c>
      <c r="G8" s="12" t="n">
        <v>350</v>
      </c>
      <c r="H8" s="12" t="n">
        <v>289</v>
      </c>
      <c r="I8" s="12" t="n">
        <v>431</v>
      </c>
      <c r="J8" s="12"/>
      <c r="K8" s="12" t="n">
        <v>1013</v>
      </c>
      <c r="L8" s="12" t="n">
        <v>1039</v>
      </c>
      <c r="M8" s="12"/>
      <c r="N8" s="12" t="n">
        <v>287</v>
      </c>
      <c r="O8" s="12" t="n">
        <v>267</v>
      </c>
      <c r="P8" s="12" t="n">
        <v>164</v>
      </c>
      <c r="Q8" s="12" t="n">
        <v>185</v>
      </c>
      <c r="R8" s="12" t="n">
        <v>144</v>
      </c>
      <c r="S8" s="12" t="n">
        <v>185</v>
      </c>
      <c r="T8" s="12" t="n">
        <v>164</v>
      </c>
      <c r="U8" s="12" t="n">
        <v>82</v>
      </c>
      <c r="V8" s="12" t="n">
        <v>226</v>
      </c>
      <c r="W8" s="12" t="n">
        <v>185</v>
      </c>
      <c r="X8" s="12" t="n">
        <v>103</v>
      </c>
      <c r="Y8" s="12" t="n">
        <v>61</v>
      </c>
      <c r="Z8" s="12"/>
      <c r="AA8" s="12" t="n">
        <v>551</v>
      </c>
      <c r="AB8" s="12" t="n">
        <v>530</v>
      </c>
      <c r="AC8" s="12" t="n">
        <v>449</v>
      </c>
      <c r="AD8" s="12" t="n">
        <v>510</v>
      </c>
      <c r="AE8" s="12"/>
      <c r="AF8" s="12" t="n">
        <v>150</v>
      </c>
      <c r="AG8" s="12" t="n">
        <v>866</v>
      </c>
      <c r="AH8" s="12" t="n">
        <v>133</v>
      </c>
      <c r="AI8" s="12" t="n">
        <v>107</v>
      </c>
      <c r="AJ8" s="12" t="n">
        <v>66</v>
      </c>
      <c r="AK8" s="12" t="n">
        <v>64</v>
      </c>
      <c r="AL8" s="12" t="n">
        <v>140</v>
      </c>
      <c r="AM8" s="12" t="n">
        <v>2</v>
      </c>
      <c r="AN8" s="12" t="n">
        <v>140</v>
      </c>
      <c r="AO8" s="12" t="n">
        <v>160</v>
      </c>
      <c r="AP8" s="12" t="n">
        <v>39</v>
      </c>
      <c r="AQ8" s="12" t="n">
        <v>149</v>
      </c>
      <c r="AR8" s="12" t="n">
        <v>10</v>
      </c>
      <c r="AS8" s="12" t="n">
        <v>11</v>
      </c>
      <c r="AT8" s="12" t="n">
        <v>3</v>
      </c>
      <c r="AU8" s="12" t="n">
        <v>2</v>
      </c>
      <c r="AV8" s="12" t="n">
        <v>5</v>
      </c>
      <c r="AW8" s="12" t="n">
        <v>3</v>
      </c>
      <c r="AX8" s="12" t="n">
        <v>3</v>
      </c>
    </row>
    <row r="9">
      <c r="B9" s="20" t="s">
        <v>363</v>
      </c>
      <c r="C9" s="19" t="n">
        <v>0.0694782371520243</v>
      </c>
      <c r="D9" s="19" t="n">
        <v>0.0513514091069847</v>
      </c>
      <c r="E9" s="19" t="n">
        <v>0.0460059850680346</v>
      </c>
      <c r="F9" s="19" t="n">
        <v>0.0730207285129831</v>
      </c>
      <c r="G9" s="19" t="n">
        <v>0.0616445341815256</v>
      </c>
      <c r="H9" s="19" t="n">
        <v>0.0891924342614106</v>
      </c>
      <c r="I9" s="19" t="n">
        <v>0.0907730608512089</v>
      </c>
      <c r="J9" s="19"/>
      <c r="K9" s="19" t="n">
        <v>0.0685770484030423</v>
      </c>
      <c r="L9" s="19" t="n">
        <v>0.0704238193249954</v>
      </c>
      <c r="M9" s="19"/>
      <c r="N9" s="19" t="n">
        <v>0.0603055037661812</v>
      </c>
      <c r="O9" s="19" t="n">
        <v>0.0600298344307442</v>
      </c>
      <c r="P9" s="19" t="n">
        <v>0.0257683663075842</v>
      </c>
      <c r="Q9" s="19" t="n">
        <v>0.07722239094319</v>
      </c>
      <c r="R9" s="19" t="n">
        <v>0.0507413343436835</v>
      </c>
      <c r="S9" s="19" t="n">
        <v>0.0911309513618064</v>
      </c>
      <c r="T9" s="19" t="n">
        <v>0.0918246068754251</v>
      </c>
      <c r="U9" s="19" t="n">
        <v>0.147951357876282</v>
      </c>
      <c r="V9" s="19" t="n">
        <v>0.0600434669436729</v>
      </c>
      <c r="W9" s="19" t="n">
        <v>0.0700116658001097</v>
      </c>
      <c r="X9" s="19" t="n">
        <v>0.088800364834943</v>
      </c>
      <c r="Y9" s="19" t="n">
        <v>0.0617250417186811</v>
      </c>
      <c r="Z9" s="19"/>
      <c r="AA9" s="19" t="n">
        <v>0.0463185999890156</v>
      </c>
      <c r="AB9" s="19" t="n">
        <v>0.0704851616577399</v>
      </c>
      <c r="AC9" s="19" t="n">
        <v>0.0856205334451482</v>
      </c>
      <c r="AD9" s="19" t="n">
        <v>0.0767732729324894</v>
      </c>
      <c r="AE9" s="19"/>
      <c r="AF9" s="19" t="n">
        <v>0.0270056606436506</v>
      </c>
      <c r="AG9" s="19" t="n">
        <v>0.0868746326842809</v>
      </c>
      <c r="AH9" s="19" t="n">
        <v>0.0690342481761954</v>
      </c>
      <c r="AI9" s="19" t="n">
        <v>0.0362098037503752</v>
      </c>
      <c r="AJ9" s="19" t="n">
        <v>0.0488175838563966</v>
      </c>
      <c r="AK9" s="19" t="n">
        <v>0.0626399482691155</v>
      </c>
      <c r="AL9" s="19" t="n">
        <v>0.0735394492995922</v>
      </c>
      <c r="AM9" s="19" t="n">
        <v>0.465554238906898</v>
      </c>
      <c r="AN9" s="19" t="n">
        <v>0.0741374169468248</v>
      </c>
      <c r="AO9" s="19" t="n">
        <v>0.050933340816047</v>
      </c>
      <c r="AP9" s="19" t="n">
        <v>0.130250453067354</v>
      </c>
      <c r="AQ9" s="19" t="n">
        <v>0.0557707318480878</v>
      </c>
      <c r="AR9" s="19" t="n">
        <v>0</v>
      </c>
      <c r="AS9" s="19" t="n">
        <v>0</v>
      </c>
      <c r="AT9" s="19" t="n">
        <v>0</v>
      </c>
      <c r="AU9" s="19" t="n">
        <v>0</v>
      </c>
      <c r="AV9" s="19" t="n">
        <v>0</v>
      </c>
      <c r="AW9" s="19" t="n">
        <v>0</v>
      </c>
      <c r="AX9" s="19" t="n">
        <v>0</v>
      </c>
    </row>
    <row r="10">
      <c r="B10" s="20" t="s">
        <v>364</v>
      </c>
      <c r="C10" s="19" t="n">
        <v>0.176734293526393</v>
      </c>
      <c r="D10" s="19" t="n">
        <v>0.146259788011056</v>
      </c>
      <c r="E10" s="19" t="n">
        <v>0.160046385251775</v>
      </c>
      <c r="F10" s="19" t="n">
        <v>0.192096698444576</v>
      </c>
      <c r="G10" s="19" t="n">
        <v>0.194565146718195</v>
      </c>
      <c r="H10" s="19" t="n">
        <v>0.165804773463574</v>
      </c>
      <c r="I10" s="19" t="n">
        <v>0.190786893221445</v>
      </c>
      <c r="J10" s="19"/>
      <c r="K10" s="19" t="n">
        <v>0.172874279215401</v>
      </c>
      <c r="L10" s="19" t="n">
        <v>0.180668084100961</v>
      </c>
      <c r="M10" s="19"/>
      <c r="N10" s="19" t="n">
        <v>0.140943703862968</v>
      </c>
      <c r="O10" s="19" t="n">
        <v>0.17623575616287</v>
      </c>
      <c r="P10" s="19" t="n">
        <v>0.199843757464654</v>
      </c>
      <c r="Q10" s="19" t="n">
        <v>0.170852354854955</v>
      </c>
      <c r="R10" s="19" t="n">
        <v>0.20914508484092</v>
      </c>
      <c r="S10" s="19" t="n">
        <v>0.187749340023569</v>
      </c>
      <c r="T10" s="19" t="n">
        <v>0.208522672348481</v>
      </c>
      <c r="U10" s="19" t="n">
        <v>0.174905329838281</v>
      </c>
      <c r="V10" s="19" t="n">
        <v>0.197347185493482</v>
      </c>
      <c r="W10" s="19" t="n">
        <v>0.142861553580364</v>
      </c>
      <c r="X10" s="19" t="n">
        <v>0.110644734385998</v>
      </c>
      <c r="Y10" s="19" t="n">
        <v>0.248015103488604</v>
      </c>
      <c r="Z10" s="19"/>
      <c r="AA10" s="19" t="n">
        <v>0.187899518887241</v>
      </c>
      <c r="AB10" s="19" t="n">
        <v>0.19220622472446</v>
      </c>
      <c r="AC10" s="19" t="n">
        <v>0.15165225980648</v>
      </c>
      <c r="AD10" s="19" t="n">
        <v>0.171325136528113</v>
      </c>
      <c r="AE10" s="19"/>
      <c r="AF10" s="19" t="n">
        <v>0.151490714255005</v>
      </c>
      <c r="AG10" s="19" t="n">
        <v>0.197038297732925</v>
      </c>
      <c r="AH10" s="19" t="n">
        <v>0.149701868293902</v>
      </c>
      <c r="AI10" s="19" t="n">
        <v>0.193016465775243</v>
      </c>
      <c r="AJ10" s="19" t="n">
        <v>0.0908228864516206</v>
      </c>
      <c r="AK10" s="19" t="n">
        <v>0.122640965133871</v>
      </c>
      <c r="AL10" s="19" t="n">
        <v>0.13263610436913</v>
      </c>
      <c r="AM10" s="19" t="n">
        <v>0</v>
      </c>
      <c r="AN10" s="19" t="n">
        <v>0.183758299139968</v>
      </c>
      <c r="AO10" s="19" t="n">
        <v>0.180541702683287</v>
      </c>
      <c r="AP10" s="19" t="n">
        <v>0.104799583933214</v>
      </c>
      <c r="AQ10" s="19" t="n">
        <v>0.204471361160369</v>
      </c>
      <c r="AR10" s="19" t="n">
        <v>0.122057392965152</v>
      </c>
      <c r="AS10" s="19" t="n">
        <v>0.217621145529529</v>
      </c>
      <c r="AT10" s="19" t="n">
        <v>0.296096190633258</v>
      </c>
      <c r="AU10" s="19" t="n">
        <v>0.495619982425437</v>
      </c>
      <c r="AV10" s="19" t="n">
        <v>0.197100656412845</v>
      </c>
      <c r="AW10" s="19" t="n">
        <v>0</v>
      </c>
      <c r="AX10" s="19" t="n">
        <v>0.277914084528257</v>
      </c>
    </row>
    <row r="11">
      <c r="B11" s="20" t="s">
        <v>365</v>
      </c>
      <c r="C11" s="19" t="n">
        <v>0.299563742848339</v>
      </c>
      <c r="D11" s="19" t="n">
        <v>0.260122381480813</v>
      </c>
      <c r="E11" s="19" t="n">
        <v>0.277492762440807</v>
      </c>
      <c r="F11" s="19" t="n">
        <v>0.269634797420059</v>
      </c>
      <c r="G11" s="19" t="n">
        <v>0.338479074751581</v>
      </c>
      <c r="H11" s="19" t="n">
        <v>0.334863396211404</v>
      </c>
      <c r="I11" s="19" t="n">
        <v>0.312463685879066</v>
      </c>
      <c r="J11" s="19"/>
      <c r="K11" s="19" t="n">
        <v>0.33593795817035</v>
      </c>
      <c r="L11" s="19" t="n">
        <v>0.264386356201579</v>
      </c>
      <c r="M11" s="19"/>
      <c r="N11" s="19" t="n">
        <v>0.290093622575495</v>
      </c>
      <c r="O11" s="19" t="n">
        <v>0.298108118403447</v>
      </c>
      <c r="P11" s="19" t="n">
        <v>0.343165910012631</v>
      </c>
      <c r="Q11" s="19" t="n">
        <v>0.321490757461896</v>
      </c>
      <c r="R11" s="19" t="n">
        <v>0.288910294013969</v>
      </c>
      <c r="S11" s="19" t="n">
        <v>0.265607408195487</v>
      </c>
      <c r="T11" s="19" t="n">
        <v>0.228440088422311</v>
      </c>
      <c r="U11" s="19" t="n">
        <v>0.335796935448633</v>
      </c>
      <c r="V11" s="19" t="n">
        <v>0.302046726332403</v>
      </c>
      <c r="W11" s="19" t="n">
        <v>0.306757358437125</v>
      </c>
      <c r="X11" s="19" t="n">
        <v>0.348598618438325</v>
      </c>
      <c r="Y11" s="19" t="n">
        <v>0.323640717533373</v>
      </c>
      <c r="Z11" s="19"/>
      <c r="AA11" s="19" t="n">
        <v>0.304409376329386</v>
      </c>
      <c r="AB11" s="19" t="n">
        <v>0.304509617633767</v>
      </c>
      <c r="AC11" s="19" t="n">
        <v>0.337665577466332</v>
      </c>
      <c r="AD11" s="19" t="n">
        <v>0.261408832689935</v>
      </c>
      <c r="AE11" s="19"/>
      <c r="AF11" s="19" t="n">
        <v>0.304904190795425</v>
      </c>
      <c r="AG11" s="19" t="n">
        <v>0.327212402827777</v>
      </c>
      <c r="AH11" s="19" t="n">
        <v>0.286145763155833</v>
      </c>
      <c r="AI11" s="19" t="n">
        <v>0.233539849371733</v>
      </c>
      <c r="AJ11" s="19" t="n">
        <v>0.317340715254406</v>
      </c>
      <c r="AK11" s="19" t="n">
        <v>0.381937410584963</v>
      </c>
      <c r="AL11" s="19" t="n">
        <v>0.266714733830524</v>
      </c>
      <c r="AM11" s="19" t="n">
        <v>0.534445761093102</v>
      </c>
      <c r="AN11" s="19" t="n">
        <v>0.294417192967199</v>
      </c>
      <c r="AO11" s="19" t="n">
        <v>0.187360376141088</v>
      </c>
      <c r="AP11" s="19" t="n">
        <v>0.377317942233778</v>
      </c>
      <c r="AQ11" s="19" t="n">
        <v>0.290210813716903</v>
      </c>
      <c r="AR11" s="19" t="n">
        <v>0.50000747876526</v>
      </c>
      <c r="AS11" s="19" t="n">
        <v>0.198493579380999</v>
      </c>
      <c r="AT11" s="19" t="n">
        <v>0</v>
      </c>
      <c r="AU11" s="19" t="n">
        <v>0</v>
      </c>
      <c r="AV11" s="19" t="n">
        <v>0.228232715694206</v>
      </c>
      <c r="AW11" s="19" t="n">
        <v>0.294727388085214</v>
      </c>
      <c r="AX11" s="19" t="n">
        <v>0.22054873140016</v>
      </c>
    </row>
    <row r="12">
      <c r="B12" s="20" t="s">
        <v>366</v>
      </c>
      <c r="C12" s="19" t="n">
        <v>0.246231171904427</v>
      </c>
      <c r="D12" s="19" t="n">
        <v>0.246073320865587</v>
      </c>
      <c r="E12" s="19" t="n">
        <v>0.265776835123781</v>
      </c>
      <c r="F12" s="19" t="n">
        <v>0.249945468906669</v>
      </c>
      <c r="G12" s="19" t="n">
        <v>0.2379248550935</v>
      </c>
      <c r="H12" s="19" t="n">
        <v>0.219441952803598</v>
      </c>
      <c r="I12" s="19" t="n">
        <v>0.252157798683841</v>
      </c>
      <c r="J12" s="19"/>
      <c r="K12" s="19" t="n">
        <v>0.254138454235594</v>
      </c>
      <c r="L12" s="19" t="n">
        <v>0.23875845143667</v>
      </c>
      <c r="M12" s="19"/>
      <c r="N12" s="19" t="n">
        <v>0.277359839060306</v>
      </c>
      <c r="O12" s="19" t="n">
        <v>0.285819004891348</v>
      </c>
      <c r="P12" s="19" t="n">
        <v>0.218147258735248</v>
      </c>
      <c r="Q12" s="19" t="n">
        <v>0.252999554560544</v>
      </c>
      <c r="R12" s="19" t="n">
        <v>0.259990079484632</v>
      </c>
      <c r="S12" s="19" t="n">
        <v>0.229263755740863</v>
      </c>
      <c r="T12" s="19" t="n">
        <v>0.225497734510753</v>
      </c>
      <c r="U12" s="19" t="n">
        <v>0.17037472736712</v>
      </c>
      <c r="V12" s="19" t="n">
        <v>0.215070235902542</v>
      </c>
      <c r="W12" s="19" t="n">
        <v>0.261504164220071</v>
      </c>
      <c r="X12" s="19" t="n">
        <v>0.253879632611318</v>
      </c>
      <c r="Y12" s="19" t="n">
        <v>0.214398509040129</v>
      </c>
      <c r="Z12" s="19"/>
      <c r="AA12" s="19" t="n">
        <v>0.281271553064072</v>
      </c>
      <c r="AB12" s="19" t="n">
        <v>0.252181063792935</v>
      </c>
      <c r="AC12" s="19" t="n">
        <v>0.236085820811182</v>
      </c>
      <c r="AD12" s="19" t="n">
        <v>0.213539523805056</v>
      </c>
      <c r="AE12" s="19"/>
      <c r="AF12" s="19" t="n">
        <v>0.331828672094127</v>
      </c>
      <c r="AG12" s="19" t="n">
        <v>0.221999928225752</v>
      </c>
      <c r="AH12" s="19" t="n">
        <v>0.210704915119083</v>
      </c>
      <c r="AI12" s="19" t="n">
        <v>0.258571996126177</v>
      </c>
      <c r="AJ12" s="19" t="n">
        <v>0.172437330319137</v>
      </c>
      <c r="AK12" s="19" t="n">
        <v>0.29993541823612</v>
      </c>
      <c r="AL12" s="19" t="n">
        <v>0.267697953336568</v>
      </c>
      <c r="AM12" s="19" t="n">
        <v>0</v>
      </c>
      <c r="AN12" s="19" t="n">
        <v>0.312202087368156</v>
      </c>
      <c r="AO12" s="19" t="n">
        <v>0.257947168909015</v>
      </c>
      <c r="AP12" s="19" t="n">
        <v>0.313847752741808</v>
      </c>
      <c r="AQ12" s="19" t="n">
        <v>0.225200177950157</v>
      </c>
      <c r="AR12" s="19" t="n">
        <v>0.190881243963866</v>
      </c>
      <c r="AS12" s="19" t="n">
        <v>0.384627473083071</v>
      </c>
      <c r="AT12" s="19" t="n">
        <v>0</v>
      </c>
      <c r="AU12" s="19" t="n">
        <v>0</v>
      </c>
      <c r="AV12" s="19" t="n">
        <v>0.415332658750111</v>
      </c>
      <c r="AW12" s="19" t="n">
        <v>0</v>
      </c>
      <c r="AX12" s="19" t="n">
        <v>0.259244151683178</v>
      </c>
    </row>
    <row r="13">
      <c r="B13" s="20" t="s">
        <v>367</v>
      </c>
      <c r="C13" s="19" t="n">
        <v>0.0883030286340535</v>
      </c>
      <c r="D13" s="19" t="n">
        <v>0.136392561440743</v>
      </c>
      <c r="E13" s="19" t="n">
        <v>0.139273999813425</v>
      </c>
      <c r="F13" s="19" t="n">
        <v>0.0829618044533964</v>
      </c>
      <c r="G13" s="19" t="n">
        <v>0.0424085047050498</v>
      </c>
      <c r="H13" s="19" t="n">
        <v>0.0544779060998908</v>
      </c>
      <c r="I13" s="19" t="n">
        <v>0.079471926098416</v>
      </c>
      <c r="J13" s="19"/>
      <c r="K13" s="19" t="n">
        <v>0.0988204199203194</v>
      </c>
      <c r="L13" s="19" t="n">
        <v>0.0781333166915584</v>
      </c>
      <c r="M13" s="19"/>
      <c r="N13" s="19" t="n">
        <v>0.13707675588543</v>
      </c>
      <c r="O13" s="19" t="n">
        <v>0.0648148555878385</v>
      </c>
      <c r="P13" s="19" t="n">
        <v>0.106430130795893</v>
      </c>
      <c r="Q13" s="19" t="n">
        <v>0.0577829470182538</v>
      </c>
      <c r="R13" s="19" t="n">
        <v>0.0800033430897922</v>
      </c>
      <c r="S13" s="19" t="n">
        <v>0.0640071326184015</v>
      </c>
      <c r="T13" s="19" t="n">
        <v>0.0811462698924752</v>
      </c>
      <c r="U13" s="19" t="n">
        <v>0.0587710616068939</v>
      </c>
      <c r="V13" s="19" t="n">
        <v>0.119653174931893</v>
      </c>
      <c r="W13" s="19" t="n">
        <v>0.0788203394328408</v>
      </c>
      <c r="X13" s="19" t="n">
        <v>0.0946109995504992</v>
      </c>
      <c r="Y13" s="19" t="n">
        <v>0.0596271586479564</v>
      </c>
      <c r="Z13" s="19"/>
      <c r="AA13" s="19" t="n">
        <v>0.109878289092553</v>
      </c>
      <c r="AB13" s="19" t="n">
        <v>0.0770207711763146</v>
      </c>
      <c r="AC13" s="19" t="n">
        <v>0.0843483874333605</v>
      </c>
      <c r="AD13" s="19" t="n">
        <v>0.0805271263768763</v>
      </c>
      <c r="AE13" s="19"/>
      <c r="AF13" s="19" t="n">
        <v>0.121945256763985</v>
      </c>
      <c r="AG13" s="19" t="n">
        <v>0.0538503820882587</v>
      </c>
      <c r="AH13" s="19" t="n">
        <v>0.128698836978305</v>
      </c>
      <c r="AI13" s="19" t="n">
        <v>0.220672087774799</v>
      </c>
      <c r="AJ13" s="19" t="n">
        <v>0.0980528298142945</v>
      </c>
      <c r="AK13" s="19" t="n">
        <v>0.0896374070385052</v>
      </c>
      <c r="AL13" s="19" t="n">
        <v>0.138578188714623</v>
      </c>
      <c r="AM13" s="19" t="n">
        <v>0</v>
      </c>
      <c r="AN13" s="19" t="n">
        <v>0.0630553241708995</v>
      </c>
      <c r="AO13" s="19" t="n">
        <v>0.114755372667092</v>
      </c>
      <c r="AP13" s="19" t="n">
        <v>0.0255535899003658</v>
      </c>
      <c r="AQ13" s="19" t="n">
        <v>0.0521552010411674</v>
      </c>
      <c r="AR13" s="19" t="n">
        <v>0.093885666242706</v>
      </c>
      <c r="AS13" s="19" t="n">
        <v>0.111537085003805</v>
      </c>
      <c r="AT13" s="19" t="n">
        <v>0.314801217298716</v>
      </c>
      <c r="AU13" s="19" t="n">
        <v>0.504380017574563</v>
      </c>
      <c r="AV13" s="19" t="n">
        <v>0.159333969142837</v>
      </c>
      <c r="AW13" s="19" t="n">
        <v>0.705272611914786</v>
      </c>
      <c r="AX13" s="19" t="n">
        <v>0.242293032388405</v>
      </c>
    </row>
    <row r="14">
      <c r="B14" s="20" t="s">
        <v>77</v>
      </c>
      <c r="C14" s="21" t="n">
        <v>0.119689525934763</v>
      </c>
      <c r="D14" s="21" t="n">
        <v>0.159800539094817</v>
      </c>
      <c r="E14" s="21" t="n">
        <v>0.111404032302177</v>
      </c>
      <c r="F14" s="21" t="n">
        <v>0.132340502262316</v>
      </c>
      <c r="G14" s="21" t="n">
        <v>0.124977884550148</v>
      </c>
      <c r="H14" s="21" t="n">
        <v>0.136219537160123</v>
      </c>
      <c r="I14" s="21" t="n">
        <v>0.0743466352660235</v>
      </c>
      <c r="J14" s="21"/>
      <c r="K14" s="21" t="n">
        <v>0.0696518400552936</v>
      </c>
      <c r="L14" s="21" t="n">
        <v>0.167629972244236</v>
      </c>
      <c r="M14" s="21"/>
      <c r="N14" s="21" t="n">
        <v>0.0942205748496201</v>
      </c>
      <c r="O14" s="21" t="n">
        <v>0.114992430523752</v>
      </c>
      <c r="P14" s="21" t="n">
        <v>0.106644576683991</v>
      </c>
      <c r="Q14" s="21" t="n">
        <v>0.119651995161162</v>
      </c>
      <c r="R14" s="21" t="n">
        <v>0.111209864227003</v>
      </c>
      <c r="S14" s="21" t="n">
        <v>0.162241412059874</v>
      </c>
      <c r="T14" s="21" t="n">
        <v>0.164568627950555</v>
      </c>
      <c r="U14" s="21" t="n">
        <v>0.112200587862791</v>
      </c>
      <c r="V14" s="21" t="n">
        <v>0.105839210396006</v>
      </c>
      <c r="W14" s="21" t="n">
        <v>0.14004491852949</v>
      </c>
      <c r="X14" s="21" t="n">
        <v>0.103465650178917</v>
      </c>
      <c r="Y14" s="21" t="n">
        <v>0.0925934695712567</v>
      </c>
      <c r="Z14" s="21"/>
      <c r="AA14" s="21" t="n">
        <v>0.070222662637732</v>
      </c>
      <c r="AB14" s="21" t="n">
        <v>0.103597161014784</v>
      </c>
      <c r="AC14" s="21" t="n">
        <v>0.104627421037498</v>
      </c>
      <c r="AD14" s="21" t="n">
        <v>0.196426107667531</v>
      </c>
      <c r="AE14" s="21"/>
      <c r="AF14" s="21" t="n">
        <v>0.0628255054478071</v>
      </c>
      <c r="AG14" s="21" t="n">
        <v>0.113024356441007</v>
      </c>
      <c r="AH14" s="21" t="n">
        <v>0.155714368276681</v>
      </c>
      <c r="AI14" s="21" t="n">
        <v>0.0579897972016734</v>
      </c>
      <c r="AJ14" s="21" t="n">
        <v>0.272528654304145</v>
      </c>
      <c r="AK14" s="21" t="n">
        <v>0.0432088507374256</v>
      </c>
      <c r="AL14" s="21" t="n">
        <v>0.120833570449563</v>
      </c>
      <c r="AM14" s="21" t="n">
        <v>0</v>
      </c>
      <c r="AN14" s="21" t="n">
        <v>0.0724296794069524</v>
      </c>
      <c r="AO14" s="21" t="n">
        <v>0.208462038783472</v>
      </c>
      <c r="AP14" s="21" t="n">
        <v>0.0482306781234794</v>
      </c>
      <c r="AQ14" s="21" t="n">
        <v>0.172191714283317</v>
      </c>
      <c r="AR14" s="21" t="n">
        <v>0.0931682180630158</v>
      </c>
      <c r="AS14" s="21" t="n">
        <v>0.0877207170025964</v>
      </c>
      <c r="AT14" s="21" t="n">
        <v>0.389102592068026</v>
      </c>
      <c r="AU14" s="21" t="n">
        <v>0</v>
      </c>
      <c r="AV14" s="21" t="n">
        <v>0</v>
      </c>
      <c r="AW14" s="21" t="n">
        <v>0</v>
      </c>
      <c r="AX14" s="21" t="n">
        <v>0</v>
      </c>
    </row>
    <row r="15">
      <c r="B15" s="18"/>
    </row>
    <row r="16">
      <c r="B16" t="s">
        <v>80</v>
      </c>
    </row>
    <row r="17">
      <c r="B17" t="s">
        <v>81</v>
      </c>
    </row>
    <row r="19">
      <c r="B19" s="9" t="str">
        <f>=HYPERLINK("#'Contents'!A1", "Return to Contents")</f>
      </c>
    </row>
  </sheetData>
  <mergeCells count="6">
    <mergeCell ref="D5:I5"/>
    <mergeCell ref="K5:L5"/>
    <mergeCell ref="N5:Y5"/>
    <mergeCell ref="AA5:AD5"/>
    <mergeCell ref="AF5:AX5"/>
    <mergeCell ref="D2:AU2"/>
  </mergeCells>
  <pageMargins left="0.7" right="0.7" top="0.75" bottom="0.75" header="0.3" footer="0.3"/>
  <pageSetup paperSize="9" orientation="portrait" horizontalDpi="300" verticalDpi="300" r:id="rId2"/>
  <drawing r:id="rId1"/>
</worksheet>
</file>

<file path=xl/worksheets/sheet9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10.71" hidden="0" customWidth="1"/>
    <col min="8" max="8" width="10.71" hidden="0" customWidth="1"/>
    <col min="9" max="9" width="10.71" hidden="0" customWidth="1"/>
    <col min="10" max="10" width="2.2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10.71" hidden="0" customWidth="1"/>
    <col min="19" max="19" width="10.71" hidden="0" customWidth="1"/>
    <col min="20" max="20" width="10.71" hidden="0" customWidth="1"/>
    <col min="21" max="21" width="10.71" hidden="0" customWidth="1"/>
    <col min="22" max="22" width="10.71" hidden="0" customWidth="1"/>
    <col min="23" max="23" width="10.71" hidden="0" customWidth="1"/>
    <col min="24" max="24" width="10.71" hidden="0" customWidth="1"/>
    <col min="25" max="25" width="10.71" hidden="0" customWidth="1"/>
    <col min="26" max="26" width="2.2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10.71" hidden="0" customWidth="1"/>
    <col min="34" max="34" width="10.71" hidden="0" customWidth="1"/>
    <col min="35" max="35" width="10.7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10.71" hidden="0" customWidth="1"/>
    <col min="44" max="44" width="10.71" hidden="0" customWidth="1"/>
    <col min="45" max="45" width="10.71" hidden="0" customWidth="1"/>
    <col min="46" max="46" width="10.71" hidden="0" customWidth="1"/>
    <col min="47" max="47" width="10.71" hidden="0" customWidth="1"/>
    <col min="48" max="48" width="10.71" hidden="0" customWidth="1"/>
    <col min="49" max="49" width="10.71" hidden="0" customWidth="1"/>
    <col min="50" max="50" width="10.71" hidden="0" customWidth="1"/>
    <col min="51" max="51" width="2.21" hidden="0" customWidth="1"/>
  </cols>
  <sheetData>
    <row r="2" ht="40" customHeight="1">
      <c r="D2" s="16" t="s">
        <v>375</v>
      </c>
    </row>
    <row r="5" ht="30" customHeight="1">
      <c r="B5" s="17"/>
      <c r="C5" s="17"/>
      <c r="D5" s="17" t="s">
        <v>62</v>
      </c>
      <c r="E5" s="17"/>
      <c r="F5" s="17"/>
      <c r="G5" s="17"/>
      <c r="H5" s="17"/>
      <c r="I5" s="17"/>
      <c r="J5" s="17"/>
      <c r="K5" s="17" t="s">
        <v>63</v>
      </c>
      <c r="L5" s="17"/>
      <c r="M5" s="17"/>
      <c r="N5" s="17" t="s">
        <v>64</v>
      </c>
      <c r="O5" s="17"/>
      <c r="P5" s="17"/>
      <c r="Q5" s="17"/>
      <c r="R5" s="17"/>
      <c r="S5" s="17"/>
      <c r="T5" s="17"/>
      <c r="U5" s="17"/>
      <c r="V5" s="17"/>
      <c r="W5" s="17"/>
      <c r="X5" s="17"/>
      <c r="Y5" s="17"/>
      <c r="Z5" s="17"/>
      <c r="AA5" s="17" t="s">
        <v>65</v>
      </c>
      <c r="AB5" s="17"/>
      <c r="AC5" s="17"/>
      <c r="AD5" s="17"/>
      <c r="AE5" s="17"/>
      <c r="AF5" s="17" t="s">
        <v>66</v>
      </c>
      <c r="AG5" s="17"/>
      <c r="AH5" s="17"/>
      <c r="AI5" s="17"/>
      <c r="AJ5" s="17"/>
      <c r="AK5" s="17"/>
      <c r="AL5" s="17"/>
      <c r="AM5" s="17"/>
      <c r="AN5" s="17"/>
      <c r="AO5" s="17"/>
      <c r="AP5" s="17"/>
      <c r="AQ5" s="17"/>
      <c r="AR5" s="17"/>
      <c r="AS5" s="17"/>
      <c r="AT5" s="17"/>
      <c r="AU5" s="17"/>
      <c r="AV5" s="17"/>
      <c r="AW5" s="17"/>
      <c r="AX5" s="17"/>
    </row>
    <row r="6">
      <c r="B6" t="s">
        <v>15</v>
      </c>
      <c r="C6" s="10" t="s">
        <v>16</v>
      </c>
      <c r="D6" s="13" t="s">
        <v>17</v>
      </c>
      <c r="E6" s="13" t="s">
        <v>18</v>
      </c>
      <c r="F6" s="13" t="s">
        <v>19</v>
      </c>
      <c r="G6" s="13" t="s">
        <v>20</v>
      </c>
      <c r="H6" s="13" t="s">
        <v>21</v>
      </c>
      <c r="I6" s="13" t="s">
        <v>22</v>
      </c>
      <c r="K6" s="13" t="s">
        <v>25</v>
      </c>
      <c r="L6" s="13" t="s">
        <v>26</v>
      </c>
      <c r="N6" s="13" t="s">
        <v>27</v>
      </c>
      <c r="O6" s="13" t="s">
        <v>28</v>
      </c>
      <c r="P6" s="13" t="s">
        <v>29</v>
      </c>
      <c r="Q6" s="13" t="s">
        <v>30</v>
      </c>
      <c r="R6" s="13" t="s">
        <v>31</v>
      </c>
      <c r="S6" s="13" t="s">
        <v>32</v>
      </c>
      <c r="T6" s="13" t="s">
        <v>33</v>
      </c>
      <c r="U6" s="13" t="s">
        <v>34</v>
      </c>
      <c r="V6" s="13" t="s">
        <v>35</v>
      </c>
      <c r="W6" s="13" t="s">
        <v>36</v>
      </c>
      <c r="X6" s="13" t="s">
        <v>37</v>
      </c>
      <c r="Y6" s="13" t="s">
        <v>38</v>
      </c>
      <c r="AA6" s="13" t="s">
        <v>39</v>
      </c>
      <c r="AB6" s="13" t="s">
        <v>40</v>
      </c>
      <c r="AC6" s="13" t="s">
        <v>41</v>
      </c>
      <c r="AD6" s="13" t="s">
        <v>42</v>
      </c>
      <c r="AF6" s="13" t="s">
        <v>43</v>
      </c>
      <c r="AG6" s="13" t="s">
        <v>44</v>
      </c>
      <c r="AH6" s="13" t="s">
        <v>45</v>
      </c>
      <c r="AI6" s="13" t="s">
        <v>46</v>
      </c>
      <c r="AJ6" s="13" t="s">
        <v>47</v>
      </c>
      <c r="AK6" s="13" t="s">
        <v>48</v>
      </c>
      <c r="AL6" s="13" t="s">
        <v>49</v>
      </c>
      <c r="AM6" s="13" t="s">
        <v>50</v>
      </c>
      <c r="AN6" s="13" t="s">
        <v>51</v>
      </c>
      <c r="AO6" s="13" t="s">
        <v>52</v>
      </c>
      <c r="AP6" s="13" t="s">
        <v>53</v>
      </c>
      <c r="AQ6" s="13" t="s">
        <v>54</v>
      </c>
      <c r="AR6" s="13" t="s">
        <v>55</v>
      </c>
      <c r="AS6" s="13" t="s">
        <v>56</v>
      </c>
      <c r="AT6" s="13" t="s">
        <v>57</v>
      </c>
      <c r="AU6" s="13" t="s">
        <v>58</v>
      </c>
      <c r="AV6" s="13" t="s">
        <v>59</v>
      </c>
      <c r="AW6" s="13" t="s">
        <v>60</v>
      </c>
      <c r="AX6" s="13" t="s">
        <v>61</v>
      </c>
    </row>
    <row r="7" ht="30" customHeight="1">
      <c r="B7" s="11" t="s">
        <v>23</v>
      </c>
      <c r="C7" s="11" t="n">
        <v>2053</v>
      </c>
      <c r="D7" s="11" t="n">
        <v>282</v>
      </c>
      <c r="E7" s="11" t="n">
        <v>347</v>
      </c>
      <c r="F7" s="11" t="n">
        <v>347</v>
      </c>
      <c r="G7" s="11" t="n">
        <v>347</v>
      </c>
      <c r="H7" s="11" t="n">
        <v>295</v>
      </c>
      <c r="I7" s="11" t="n">
        <v>435</v>
      </c>
      <c r="J7" s="11"/>
      <c r="K7" s="11" t="n">
        <v>1018</v>
      </c>
      <c r="L7" s="11" t="n">
        <v>1034</v>
      </c>
      <c r="M7" s="11"/>
      <c r="N7" s="11" t="n">
        <v>284</v>
      </c>
      <c r="O7" s="11" t="n">
        <v>278</v>
      </c>
      <c r="P7" s="11" t="n">
        <v>169</v>
      </c>
      <c r="Q7" s="11" t="n">
        <v>188</v>
      </c>
      <c r="R7" s="11" t="n">
        <v>160</v>
      </c>
      <c r="S7" s="11" t="n">
        <v>187</v>
      </c>
      <c r="T7" s="11" t="n">
        <v>166</v>
      </c>
      <c r="U7" s="11" t="n">
        <v>87</v>
      </c>
      <c r="V7" s="11" t="n">
        <v>211</v>
      </c>
      <c r="W7" s="11" t="n">
        <v>174</v>
      </c>
      <c r="X7" s="11" t="n">
        <v>98</v>
      </c>
      <c r="Y7" s="11" t="n">
        <v>51</v>
      </c>
      <c r="Z7" s="11"/>
      <c r="AA7" s="11" t="n">
        <v>570</v>
      </c>
      <c r="AB7" s="11" t="n">
        <v>547</v>
      </c>
      <c r="AC7" s="11" t="n">
        <v>406</v>
      </c>
      <c r="AD7" s="11" t="n">
        <v>517</v>
      </c>
      <c r="AE7" s="11"/>
      <c r="AF7" s="11" t="n">
        <v>148</v>
      </c>
      <c r="AG7" s="11" t="n">
        <v>872</v>
      </c>
      <c r="AH7" s="11" t="n">
        <v>132</v>
      </c>
      <c r="AI7" s="11" t="n">
        <v>108</v>
      </c>
      <c r="AJ7" s="11" t="n">
        <v>65</v>
      </c>
      <c r="AK7" s="11" t="n">
        <v>65</v>
      </c>
      <c r="AL7" s="11" t="n">
        <v>139</v>
      </c>
      <c r="AM7" s="11" t="n">
        <v>2</v>
      </c>
      <c r="AN7" s="11" t="n">
        <v>139</v>
      </c>
      <c r="AO7" s="11" t="n">
        <v>159</v>
      </c>
      <c r="AP7" s="11" t="n">
        <v>39</v>
      </c>
      <c r="AQ7" s="11" t="n">
        <v>148</v>
      </c>
      <c r="AR7" s="11" t="n">
        <v>10</v>
      </c>
      <c r="AS7" s="11" t="n">
        <v>10</v>
      </c>
      <c r="AT7" s="11" t="n">
        <v>3</v>
      </c>
      <c r="AU7" s="11" t="n">
        <v>2</v>
      </c>
      <c r="AV7" s="11" t="n">
        <v>5</v>
      </c>
      <c r="AW7" s="11" t="n">
        <v>3</v>
      </c>
      <c r="AX7" s="11" t="n">
        <v>4</v>
      </c>
    </row>
    <row r="8" ht="30" customHeight="1">
      <c r="B8" s="12" t="s">
        <v>24</v>
      </c>
      <c r="C8" s="12" t="n">
        <v>2053</v>
      </c>
      <c r="D8" s="12" t="n">
        <v>284</v>
      </c>
      <c r="E8" s="12" t="n">
        <v>350</v>
      </c>
      <c r="F8" s="12" t="n">
        <v>349</v>
      </c>
      <c r="G8" s="12" t="n">
        <v>350</v>
      </c>
      <c r="H8" s="12" t="n">
        <v>289</v>
      </c>
      <c r="I8" s="12" t="n">
        <v>431</v>
      </c>
      <c r="J8" s="12"/>
      <c r="K8" s="12" t="n">
        <v>1013</v>
      </c>
      <c r="L8" s="12" t="n">
        <v>1039</v>
      </c>
      <c r="M8" s="12"/>
      <c r="N8" s="12" t="n">
        <v>287</v>
      </c>
      <c r="O8" s="12" t="n">
        <v>267</v>
      </c>
      <c r="P8" s="12" t="n">
        <v>164</v>
      </c>
      <c r="Q8" s="12" t="n">
        <v>185</v>
      </c>
      <c r="R8" s="12" t="n">
        <v>144</v>
      </c>
      <c r="S8" s="12" t="n">
        <v>185</v>
      </c>
      <c r="T8" s="12" t="n">
        <v>164</v>
      </c>
      <c r="U8" s="12" t="n">
        <v>82</v>
      </c>
      <c r="V8" s="12" t="n">
        <v>226</v>
      </c>
      <c r="W8" s="12" t="n">
        <v>185</v>
      </c>
      <c r="X8" s="12" t="n">
        <v>103</v>
      </c>
      <c r="Y8" s="12" t="n">
        <v>61</v>
      </c>
      <c r="Z8" s="12"/>
      <c r="AA8" s="12" t="n">
        <v>551</v>
      </c>
      <c r="AB8" s="12" t="n">
        <v>530</v>
      </c>
      <c r="AC8" s="12" t="n">
        <v>449</v>
      </c>
      <c r="AD8" s="12" t="n">
        <v>510</v>
      </c>
      <c r="AE8" s="12"/>
      <c r="AF8" s="12" t="n">
        <v>150</v>
      </c>
      <c r="AG8" s="12" t="n">
        <v>866</v>
      </c>
      <c r="AH8" s="12" t="n">
        <v>133</v>
      </c>
      <c r="AI8" s="12" t="n">
        <v>107</v>
      </c>
      <c r="AJ8" s="12" t="n">
        <v>66</v>
      </c>
      <c r="AK8" s="12" t="n">
        <v>64</v>
      </c>
      <c r="AL8" s="12" t="n">
        <v>140</v>
      </c>
      <c r="AM8" s="12" t="n">
        <v>2</v>
      </c>
      <c r="AN8" s="12" t="n">
        <v>140</v>
      </c>
      <c r="AO8" s="12" t="n">
        <v>160</v>
      </c>
      <c r="AP8" s="12" t="n">
        <v>39</v>
      </c>
      <c r="AQ8" s="12" t="n">
        <v>149</v>
      </c>
      <c r="AR8" s="12" t="n">
        <v>10</v>
      </c>
      <c r="AS8" s="12" t="n">
        <v>11</v>
      </c>
      <c r="AT8" s="12" t="n">
        <v>3</v>
      </c>
      <c r="AU8" s="12" t="n">
        <v>2</v>
      </c>
      <c r="AV8" s="12" t="n">
        <v>5</v>
      </c>
      <c r="AW8" s="12" t="n">
        <v>3</v>
      </c>
      <c r="AX8" s="12" t="n">
        <v>3</v>
      </c>
    </row>
    <row r="9">
      <c r="B9" s="20" t="s">
        <v>363</v>
      </c>
      <c r="C9" s="19" t="n">
        <v>0.0937842834734756</v>
      </c>
      <c r="D9" s="19" t="n">
        <v>0.0694471584877714</v>
      </c>
      <c r="E9" s="19" t="n">
        <v>0.0625046972080045</v>
      </c>
      <c r="F9" s="19" t="n">
        <v>0.0745223833785982</v>
      </c>
      <c r="G9" s="19" t="n">
        <v>0.0981806480727069</v>
      </c>
      <c r="H9" s="19" t="n">
        <v>0.119920422143575</v>
      </c>
      <c r="I9" s="19" t="n">
        <v>0.129749805724689</v>
      </c>
      <c r="J9" s="19"/>
      <c r="K9" s="19" t="n">
        <v>0.0996945442587446</v>
      </c>
      <c r="L9" s="19" t="n">
        <v>0.088111924438834</v>
      </c>
      <c r="M9" s="19"/>
      <c r="N9" s="19" t="n">
        <v>0.0938145529634105</v>
      </c>
      <c r="O9" s="19" t="n">
        <v>0.101544145402626</v>
      </c>
      <c r="P9" s="19" t="n">
        <v>0.0770562957273169</v>
      </c>
      <c r="Q9" s="19" t="n">
        <v>0.0858575780056282</v>
      </c>
      <c r="R9" s="19" t="n">
        <v>0.0929928274777036</v>
      </c>
      <c r="S9" s="19" t="n">
        <v>0.084441242010184</v>
      </c>
      <c r="T9" s="19" t="n">
        <v>0.0899839006205885</v>
      </c>
      <c r="U9" s="19" t="n">
        <v>0.146677745779306</v>
      </c>
      <c r="V9" s="19" t="n">
        <v>0.0801357869423153</v>
      </c>
      <c r="W9" s="19" t="n">
        <v>0.0977897659327529</v>
      </c>
      <c r="X9" s="19" t="n">
        <v>0.12805813861741</v>
      </c>
      <c r="Y9" s="19" t="n">
        <v>0.0785769901364145</v>
      </c>
      <c r="Z9" s="19"/>
      <c r="AA9" s="19" t="n">
        <v>0.0757275872667469</v>
      </c>
      <c r="AB9" s="19" t="n">
        <v>0.105150970976156</v>
      </c>
      <c r="AC9" s="19" t="n">
        <v>0.074283465555442</v>
      </c>
      <c r="AD9" s="19" t="n">
        <v>0.116799597739601</v>
      </c>
      <c r="AE9" s="19"/>
      <c r="AF9" s="19" t="n">
        <v>0.0216870083567598</v>
      </c>
      <c r="AG9" s="19" t="n">
        <v>0.126586641104065</v>
      </c>
      <c r="AH9" s="19" t="n">
        <v>0.0900884149940437</v>
      </c>
      <c r="AI9" s="19" t="n">
        <v>0.0813900691385002</v>
      </c>
      <c r="AJ9" s="19" t="n">
        <v>0.0805311960933164</v>
      </c>
      <c r="AK9" s="19" t="n">
        <v>0.0747749982947122</v>
      </c>
      <c r="AL9" s="19" t="n">
        <v>0.0988652950943199</v>
      </c>
      <c r="AM9" s="19" t="n">
        <v>0</v>
      </c>
      <c r="AN9" s="19" t="n">
        <v>0.0671059534259003</v>
      </c>
      <c r="AO9" s="19" t="n">
        <v>0.0745331946006011</v>
      </c>
      <c r="AP9" s="19" t="n">
        <v>0.103189248733706</v>
      </c>
      <c r="AQ9" s="19" t="n">
        <v>0.0587498243118831</v>
      </c>
      <c r="AR9" s="19" t="n">
        <v>0</v>
      </c>
      <c r="AS9" s="19" t="n">
        <v>0</v>
      </c>
      <c r="AT9" s="19" t="n">
        <v>0</v>
      </c>
      <c r="AU9" s="19" t="n">
        <v>0</v>
      </c>
      <c r="AV9" s="19" t="n">
        <v>0.197100656412845</v>
      </c>
      <c r="AW9" s="19" t="n">
        <v>0</v>
      </c>
      <c r="AX9" s="19" t="n">
        <v>0</v>
      </c>
    </row>
    <row r="10">
      <c r="B10" s="20" t="s">
        <v>364</v>
      </c>
      <c r="C10" s="19" t="n">
        <v>0.234079345575445</v>
      </c>
      <c r="D10" s="19" t="n">
        <v>0.154481447104209</v>
      </c>
      <c r="E10" s="19" t="n">
        <v>0.169121841934658</v>
      </c>
      <c r="F10" s="19" t="n">
        <v>0.248384111126219</v>
      </c>
      <c r="G10" s="19" t="n">
        <v>0.245530370207031</v>
      </c>
      <c r="H10" s="19" t="n">
        <v>0.294321810699024</v>
      </c>
      <c r="I10" s="19" t="n">
        <v>0.27804802225896</v>
      </c>
      <c r="J10" s="19"/>
      <c r="K10" s="19" t="n">
        <v>0.233426745357621</v>
      </c>
      <c r="L10" s="19" t="n">
        <v>0.234941038178743</v>
      </c>
      <c r="M10" s="19"/>
      <c r="N10" s="19" t="n">
        <v>0.161342543930217</v>
      </c>
      <c r="O10" s="19" t="n">
        <v>0.256477911710995</v>
      </c>
      <c r="P10" s="19" t="n">
        <v>0.306940629846651</v>
      </c>
      <c r="Q10" s="19" t="n">
        <v>0.164782864023189</v>
      </c>
      <c r="R10" s="19" t="n">
        <v>0.24652425972422</v>
      </c>
      <c r="S10" s="19" t="n">
        <v>0.24869861427863</v>
      </c>
      <c r="T10" s="19" t="n">
        <v>0.266436995248977</v>
      </c>
      <c r="U10" s="19" t="n">
        <v>0.303554746695491</v>
      </c>
      <c r="V10" s="19" t="n">
        <v>0.234076833025505</v>
      </c>
      <c r="W10" s="19" t="n">
        <v>0.234220832071235</v>
      </c>
      <c r="X10" s="19" t="n">
        <v>0.196815325784873</v>
      </c>
      <c r="Y10" s="19" t="n">
        <v>0.300932005884145</v>
      </c>
      <c r="Z10" s="19"/>
      <c r="AA10" s="19" t="n">
        <v>0.239873777800643</v>
      </c>
      <c r="AB10" s="19" t="n">
        <v>0.255609990515642</v>
      </c>
      <c r="AC10" s="19" t="n">
        <v>0.21678476255415</v>
      </c>
      <c r="AD10" s="19" t="n">
        <v>0.224693860332916</v>
      </c>
      <c r="AE10" s="19"/>
      <c r="AF10" s="19" t="n">
        <v>0.128750831068693</v>
      </c>
      <c r="AG10" s="19" t="n">
        <v>0.285992639483014</v>
      </c>
      <c r="AH10" s="19" t="n">
        <v>0.223663091279977</v>
      </c>
      <c r="AI10" s="19" t="n">
        <v>0.143297425050318</v>
      </c>
      <c r="AJ10" s="19" t="n">
        <v>0.121794301757729</v>
      </c>
      <c r="AK10" s="19" t="n">
        <v>0.22841278496094</v>
      </c>
      <c r="AL10" s="19" t="n">
        <v>0.193578488381711</v>
      </c>
      <c r="AM10" s="19" t="n">
        <v>0.534445761093102</v>
      </c>
      <c r="AN10" s="19" t="n">
        <v>0.267083688246305</v>
      </c>
      <c r="AO10" s="19" t="n">
        <v>0.194211390261712</v>
      </c>
      <c r="AP10" s="19" t="n">
        <v>0.209913949616904</v>
      </c>
      <c r="AQ10" s="19" t="n">
        <v>0.241740946254276</v>
      </c>
      <c r="AR10" s="19" t="n">
        <v>0.301570223466978</v>
      </c>
      <c r="AS10" s="19" t="n">
        <v>0.111537085003805</v>
      </c>
      <c r="AT10" s="19" t="n">
        <v>0</v>
      </c>
      <c r="AU10" s="19" t="n">
        <v>0</v>
      </c>
      <c r="AV10" s="19" t="n">
        <v>0</v>
      </c>
      <c r="AW10" s="19" t="n">
        <v>0</v>
      </c>
      <c r="AX10" s="19" t="n">
        <v>0.277914084528257</v>
      </c>
    </row>
    <row r="11">
      <c r="B11" s="20" t="s">
        <v>365</v>
      </c>
      <c r="C11" s="19" t="n">
        <v>0.305928356266271</v>
      </c>
      <c r="D11" s="19" t="n">
        <v>0.285624968265389</v>
      </c>
      <c r="E11" s="19" t="n">
        <v>0.31563522274328</v>
      </c>
      <c r="F11" s="19" t="n">
        <v>0.261674765959615</v>
      </c>
      <c r="G11" s="19" t="n">
        <v>0.337351800180803</v>
      </c>
      <c r="H11" s="19" t="n">
        <v>0.297952545834014</v>
      </c>
      <c r="I11" s="19" t="n">
        <v>0.327101748886876</v>
      </c>
      <c r="J11" s="19"/>
      <c r="K11" s="19" t="n">
        <v>0.324645257189383</v>
      </c>
      <c r="L11" s="19" t="n">
        <v>0.287010571920556</v>
      </c>
      <c r="M11" s="19"/>
      <c r="N11" s="19" t="n">
        <v>0.308689476567202</v>
      </c>
      <c r="O11" s="19" t="n">
        <v>0.317110561089668</v>
      </c>
      <c r="P11" s="19" t="n">
        <v>0.321694791389773</v>
      </c>
      <c r="Q11" s="19" t="n">
        <v>0.370393586368836</v>
      </c>
      <c r="R11" s="19" t="n">
        <v>0.324983121462805</v>
      </c>
      <c r="S11" s="19" t="n">
        <v>0.264363515177518</v>
      </c>
      <c r="T11" s="19" t="n">
        <v>0.202331497588522</v>
      </c>
      <c r="U11" s="19" t="n">
        <v>0.312576899578884</v>
      </c>
      <c r="V11" s="19" t="n">
        <v>0.301354756620706</v>
      </c>
      <c r="W11" s="19" t="n">
        <v>0.320731252365468</v>
      </c>
      <c r="X11" s="19" t="n">
        <v>0.334790054402853</v>
      </c>
      <c r="Y11" s="19" t="n">
        <v>0.280140318064825</v>
      </c>
      <c r="Z11" s="19"/>
      <c r="AA11" s="19" t="n">
        <v>0.321056917347909</v>
      </c>
      <c r="AB11" s="19" t="n">
        <v>0.307766284691772</v>
      </c>
      <c r="AC11" s="19" t="n">
        <v>0.334186597133003</v>
      </c>
      <c r="AD11" s="19" t="n">
        <v>0.264849975260769</v>
      </c>
      <c r="AE11" s="19"/>
      <c r="AF11" s="19" t="n">
        <v>0.359143797841479</v>
      </c>
      <c r="AG11" s="19" t="n">
        <v>0.31603313639496</v>
      </c>
      <c r="AH11" s="19" t="n">
        <v>0.319724729601949</v>
      </c>
      <c r="AI11" s="19" t="n">
        <v>0.253884763692057</v>
      </c>
      <c r="AJ11" s="19" t="n">
        <v>0.331308334612852</v>
      </c>
      <c r="AK11" s="19" t="n">
        <v>0.344217149970084</v>
      </c>
      <c r="AL11" s="19" t="n">
        <v>0.242339195275831</v>
      </c>
      <c r="AM11" s="19" t="n">
        <v>0</v>
      </c>
      <c r="AN11" s="19" t="n">
        <v>0.298852521007617</v>
      </c>
      <c r="AO11" s="19" t="n">
        <v>0.256058073994981</v>
      </c>
      <c r="AP11" s="19" t="n">
        <v>0.310667114420616</v>
      </c>
      <c r="AQ11" s="19" t="n">
        <v>0.299449783729425</v>
      </c>
      <c r="AR11" s="19" t="n">
        <v>0.5113758922273</v>
      </c>
      <c r="AS11" s="19" t="n">
        <v>0.385061839138406</v>
      </c>
      <c r="AT11" s="19" t="n">
        <v>0</v>
      </c>
      <c r="AU11" s="19" t="n">
        <v>0.495619982425437</v>
      </c>
      <c r="AV11" s="19" t="n">
        <v>0.448074263789266</v>
      </c>
      <c r="AW11" s="19" t="n">
        <v>0.294727388085214</v>
      </c>
      <c r="AX11" s="19" t="n">
        <v>0</v>
      </c>
    </row>
    <row r="12">
      <c r="B12" s="20" t="s">
        <v>366</v>
      </c>
      <c r="C12" s="19" t="n">
        <v>0.173981832712606</v>
      </c>
      <c r="D12" s="19" t="n">
        <v>0.218036796774701</v>
      </c>
      <c r="E12" s="19" t="n">
        <v>0.25789733062614</v>
      </c>
      <c r="F12" s="19" t="n">
        <v>0.183535973369964</v>
      </c>
      <c r="G12" s="19" t="n">
        <v>0.136455980211479</v>
      </c>
      <c r="H12" s="19" t="n">
        <v>0.125159512492233</v>
      </c>
      <c r="I12" s="19" t="n">
        <v>0.132237198170491</v>
      </c>
      <c r="J12" s="19"/>
      <c r="K12" s="19" t="n">
        <v>0.195708313184039</v>
      </c>
      <c r="L12" s="19" t="n">
        <v>0.152965458116868</v>
      </c>
      <c r="M12" s="19"/>
      <c r="N12" s="19" t="n">
        <v>0.237109885669004</v>
      </c>
      <c r="O12" s="19" t="n">
        <v>0.15834336451557</v>
      </c>
      <c r="P12" s="19" t="n">
        <v>0.150115530091561</v>
      </c>
      <c r="Q12" s="19" t="n">
        <v>0.170889152626606</v>
      </c>
      <c r="R12" s="19" t="n">
        <v>0.210862634115843</v>
      </c>
      <c r="S12" s="19" t="n">
        <v>0.169451628054534</v>
      </c>
      <c r="T12" s="19" t="n">
        <v>0.16408147217754</v>
      </c>
      <c r="U12" s="19" t="n">
        <v>0.0803439379189794</v>
      </c>
      <c r="V12" s="19" t="n">
        <v>0.184046756814468</v>
      </c>
      <c r="W12" s="19" t="n">
        <v>0.153954595113827</v>
      </c>
      <c r="X12" s="19" t="n">
        <v>0.144224997939273</v>
      </c>
      <c r="Y12" s="19" t="n">
        <v>0.1717963975593</v>
      </c>
      <c r="Z12" s="19"/>
      <c r="AA12" s="19" t="n">
        <v>0.206989725253622</v>
      </c>
      <c r="AB12" s="19" t="n">
        <v>0.155397185995493</v>
      </c>
      <c r="AC12" s="19" t="n">
        <v>0.195847312881306</v>
      </c>
      <c r="AD12" s="19" t="n">
        <v>0.137204845975294</v>
      </c>
      <c r="AE12" s="19"/>
      <c r="AF12" s="19" t="n">
        <v>0.31374349860805</v>
      </c>
      <c r="AG12" s="19" t="n">
        <v>0.115125478661008</v>
      </c>
      <c r="AH12" s="19" t="n">
        <v>0.15482740090776</v>
      </c>
      <c r="AI12" s="19" t="n">
        <v>0.310691644380584</v>
      </c>
      <c r="AJ12" s="19" t="n">
        <v>0.165130877890279</v>
      </c>
      <c r="AK12" s="19" t="n">
        <v>0.170376374639868</v>
      </c>
      <c r="AL12" s="19" t="n">
        <v>0.263556273508558</v>
      </c>
      <c r="AM12" s="19" t="n">
        <v>0</v>
      </c>
      <c r="AN12" s="19" t="n">
        <v>0.189509498550627</v>
      </c>
      <c r="AO12" s="19" t="n">
        <v>0.164183831270178</v>
      </c>
      <c r="AP12" s="19" t="n">
        <v>0.275506167064833</v>
      </c>
      <c r="AQ12" s="19" t="n">
        <v>0.16841186283395</v>
      </c>
      <c r="AR12" s="19" t="n">
        <v>0.093885666242706</v>
      </c>
      <c r="AS12" s="19" t="n">
        <v>0.320629260857353</v>
      </c>
      <c r="AT12" s="19" t="n">
        <v>0</v>
      </c>
      <c r="AU12" s="19" t="n">
        <v>0</v>
      </c>
      <c r="AV12" s="19" t="n">
        <v>0.195491110655052</v>
      </c>
      <c r="AW12" s="19" t="n">
        <v>0.705272611914786</v>
      </c>
      <c r="AX12" s="19" t="n">
        <v>0.479792883083338</v>
      </c>
    </row>
    <row r="13">
      <c r="B13" s="20" t="s">
        <v>367</v>
      </c>
      <c r="C13" s="19" t="n">
        <v>0.0648088106059687</v>
      </c>
      <c r="D13" s="19" t="n">
        <v>0.0919755796608668</v>
      </c>
      <c r="E13" s="19" t="n">
        <v>0.122388393510688</v>
      </c>
      <c r="F13" s="19" t="n">
        <v>0.0792785343595102</v>
      </c>
      <c r="G13" s="19" t="n">
        <v>0.0474721227541461</v>
      </c>
      <c r="H13" s="19" t="n">
        <v>0.0278765785872333</v>
      </c>
      <c r="I13" s="19" t="n">
        <v>0.0272420726597777</v>
      </c>
      <c r="J13" s="19"/>
      <c r="K13" s="19" t="n">
        <v>0.0695897737704296</v>
      </c>
      <c r="L13" s="19" t="n">
        <v>0.0602096470118253</v>
      </c>
      <c r="M13" s="19"/>
      <c r="N13" s="19" t="n">
        <v>0.105730699240101</v>
      </c>
      <c r="O13" s="19" t="n">
        <v>0.0479980053795192</v>
      </c>
      <c r="P13" s="19" t="n">
        <v>0.0289668904767923</v>
      </c>
      <c r="Q13" s="19" t="n">
        <v>0.077354039883821</v>
      </c>
      <c r="R13" s="19" t="n">
        <v>0.0494042095088153</v>
      </c>
      <c r="S13" s="19" t="n">
        <v>0.0591360361898938</v>
      </c>
      <c r="T13" s="19" t="n">
        <v>0.0816080495892106</v>
      </c>
      <c r="U13" s="19" t="n">
        <v>0.0221689878803392</v>
      </c>
      <c r="V13" s="19" t="n">
        <v>0.0711068147878212</v>
      </c>
      <c r="W13" s="19" t="n">
        <v>0.0511739474956295</v>
      </c>
      <c r="X13" s="19" t="n">
        <v>0.060858352474</v>
      </c>
      <c r="Y13" s="19" t="n">
        <v>0.0945501466559711</v>
      </c>
      <c r="Z13" s="19"/>
      <c r="AA13" s="19" t="n">
        <v>0.0855369535360944</v>
      </c>
      <c r="AB13" s="19" t="n">
        <v>0.0515335628799539</v>
      </c>
      <c r="AC13" s="19" t="n">
        <v>0.074614615694292</v>
      </c>
      <c r="AD13" s="19" t="n">
        <v>0.0473301939836596</v>
      </c>
      <c r="AE13" s="19"/>
      <c r="AF13" s="19" t="n">
        <v>0.119729732766788</v>
      </c>
      <c r="AG13" s="19" t="n">
        <v>0.0252935366928988</v>
      </c>
      <c r="AH13" s="19" t="n">
        <v>0.0470628906887028</v>
      </c>
      <c r="AI13" s="19" t="n">
        <v>0.181757289566129</v>
      </c>
      <c r="AJ13" s="19" t="n">
        <v>0.106520064731762</v>
      </c>
      <c r="AK13" s="19" t="n">
        <v>0.122922883216492</v>
      </c>
      <c r="AL13" s="19" t="n">
        <v>0.11162547069779</v>
      </c>
      <c r="AM13" s="19" t="n">
        <v>0.465554238906898</v>
      </c>
      <c r="AN13" s="19" t="n">
        <v>0.105403905194966</v>
      </c>
      <c r="AO13" s="19" t="n">
        <v>0.07899752781869</v>
      </c>
      <c r="AP13" s="19" t="n">
        <v>0</v>
      </c>
      <c r="AQ13" s="19" t="n">
        <v>0.0333254236065435</v>
      </c>
      <c r="AR13" s="19" t="n">
        <v>0</v>
      </c>
      <c r="AS13" s="19" t="n">
        <v>0</v>
      </c>
      <c r="AT13" s="19" t="n">
        <v>0.296096190633258</v>
      </c>
      <c r="AU13" s="19" t="n">
        <v>0.504380017574563</v>
      </c>
      <c r="AV13" s="19" t="n">
        <v>0.159333969142837</v>
      </c>
      <c r="AW13" s="19" t="n">
        <v>0</v>
      </c>
      <c r="AX13" s="19" t="n">
        <v>0.242293032388405</v>
      </c>
    </row>
    <row r="14">
      <c r="B14" s="20" t="s">
        <v>77</v>
      </c>
      <c r="C14" s="21" t="n">
        <v>0.127417371366234</v>
      </c>
      <c r="D14" s="21" t="n">
        <v>0.180434049707062</v>
      </c>
      <c r="E14" s="21" t="n">
        <v>0.0724525139772302</v>
      </c>
      <c r="F14" s="21" t="n">
        <v>0.152604231806093</v>
      </c>
      <c r="G14" s="21" t="n">
        <v>0.135009078573834</v>
      </c>
      <c r="H14" s="21" t="n">
        <v>0.134769130243921</v>
      </c>
      <c r="I14" s="21" t="n">
        <v>0.105621152299206</v>
      </c>
      <c r="J14" s="21"/>
      <c r="K14" s="21" t="n">
        <v>0.0769353662397823</v>
      </c>
      <c r="L14" s="21" t="n">
        <v>0.176761360333174</v>
      </c>
      <c r="M14" s="21"/>
      <c r="N14" s="21" t="n">
        <v>0.0933128416300656</v>
      </c>
      <c r="O14" s="21" t="n">
        <v>0.118526011901622</v>
      </c>
      <c r="P14" s="21" t="n">
        <v>0.115225862467906</v>
      </c>
      <c r="Q14" s="21" t="n">
        <v>0.13072277909192</v>
      </c>
      <c r="R14" s="21" t="n">
        <v>0.0752329477106133</v>
      </c>
      <c r="S14" s="21" t="n">
        <v>0.17390896428924</v>
      </c>
      <c r="T14" s="21" t="n">
        <v>0.195558084775162</v>
      </c>
      <c r="U14" s="21" t="n">
        <v>0.134677682147</v>
      </c>
      <c r="V14" s="21" t="n">
        <v>0.129279051809183</v>
      </c>
      <c r="W14" s="21" t="n">
        <v>0.142129607021087</v>
      </c>
      <c r="X14" s="21" t="n">
        <v>0.135253130781591</v>
      </c>
      <c r="Y14" s="21" t="n">
        <v>0.0740041416993437</v>
      </c>
      <c r="Z14" s="21"/>
      <c r="AA14" s="21" t="n">
        <v>0.0708150387949846</v>
      </c>
      <c r="AB14" s="21" t="n">
        <v>0.124542004940983</v>
      </c>
      <c r="AC14" s="21" t="n">
        <v>0.104283246181807</v>
      </c>
      <c r="AD14" s="21" t="n">
        <v>0.20912152670776</v>
      </c>
      <c r="AE14" s="21"/>
      <c r="AF14" s="21" t="n">
        <v>0.0569451313582307</v>
      </c>
      <c r="AG14" s="21" t="n">
        <v>0.130968567664054</v>
      </c>
      <c r="AH14" s="21" t="n">
        <v>0.164633472527568</v>
      </c>
      <c r="AI14" s="21" t="n">
        <v>0.0289788081724123</v>
      </c>
      <c r="AJ14" s="21" t="n">
        <v>0.194715224914062</v>
      </c>
      <c r="AK14" s="21" t="n">
        <v>0.0592958089179036</v>
      </c>
      <c r="AL14" s="21" t="n">
        <v>0.09003527704179</v>
      </c>
      <c r="AM14" s="21" t="n">
        <v>0</v>
      </c>
      <c r="AN14" s="21" t="n">
        <v>0.0720444335745847</v>
      </c>
      <c r="AO14" s="21" t="n">
        <v>0.232015982053838</v>
      </c>
      <c r="AP14" s="21" t="n">
        <v>0.100723520163941</v>
      </c>
      <c r="AQ14" s="21" t="n">
        <v>0.198322159263922</v>
      </c>
      <c r="AR14" s="21" t="n">
        <v>0.0931682180630158</v>
      </c>
      <c r="AS14" s="21" t="n">
        <v>0.182771815000437</v>
      </c>
      <c r="AT14" s="21" t="n">
        <v>0.703903809366742</v>
      </c>
      <c r="AU14" s="21" t="n">
        <v>0</v>
      </c>
      <c r="AV14" s="21" t="n">
        <v>0</v>
      </c>
      <c r="AW14" s="21" t="n">
        <v>0</v>
      </c>
      <c r="AX14" s="21" t="n">
        <v>0</v>
      </c>
    </row>
    <row r="15">
      <c r="B15" s="18"/>
    </row>
    <row r="16">
      <c r="B16" t="s">
        <v>80</v>
      </c>
    </row>
    <row r="17">
      <c r="B17" t="s">
        <v>81</v>
      </c>
    </row>
    <row r="19">
      <c r="B19" s="9" t="str">
        <f>=HYPERLINK("#'Contents'!A1", "Return to Contents")</f>
      </c>
    </row>
  </sheetData>
  <mergeCells count="6">
    <mergeCell ref="D5:I5"/>
    <mergeCell ref="K5:L5"/>
    <mergeCell ref="N5:Y5"/>
    <mergeCell ref="AA5:AD5"/>
    <mergeCell ref="AF5:AX5"/>
    <mergeCell ref="D2:AU2"/>
  </mergeCells>
  <pageMargins left="0.7" right="0.7" top="0.75" bottom="0.75" header="0.3" footer="0.3"/>
  <pageSetup paperSize="9" orientation="portrait" horizontalDpi="300" verticalDpi="300" r:id="rId2"/>
  <drawing r:id="rId1"/>
</worksheet>
</file>

<file path=xl/worksheets/sheet9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10.71" hidden="0" customWidth="1"/>
    <col min="8" max="8" width="10.71" hidden="0" customWidth="1"/>
    <col min="9" max="9" width="10.71" hidden="0" customWidth="1"/>
    <col min="10" max="10" width="2.2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10.71" hidden="0" customWidth="1"/>
    <col min="19" max="19" width="10.71" hidden="0" customWidth="1"/>
    <col min="20" max="20" width="10.71" hidden="0" customWidth="1"/>
    <col min="21" max="21" width="10.71" hidden="0" customWidth="1"/>
    <col min="22" max="22" width="10.71" hidden="0" customWidth="1"/>
    <col min="23" max="23" width="10.71" hidden="0" customWidth="1"/>
    <col min="24" max="24" width="10.71" hidden="0" customWidth="1"/>
    <col min="25" max="25" width="10.71" hidden="0" customWidth="1"/>
    <col min="26" max="26" width="2.2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10.71" hidden="0" customWidth="1"/>
    <col min="34" max="34" width="10.71" hidden="0" customWidth="1"/>
    <col min="35" max="35" width="10.7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10.71" hidden="0" customWidth="1"/>
    <col min="44" max="44" width="10.71" hidden="0" customWidth="1"/>
    <col min="45" max="45" width="10.71" hidden="0" customWidth="1"/>
    <col min="46" max="46" width="10.71" hidden="0" customWidth="1"/>
    <col min="47" max="47" width="10.71" hidden="0" customWidth="1"/>
    <col min="48" max="48" width="10.71" hidden="0" customWidth="1"/>
    <col min="49" max="49" width="10.71" hidden="0" customWidth="1"/>
    <col min="50" max="50" width="10.71" hidden="0" customWidth="1"/>
    <col min="51" max="51" width="2.21" hidden="0" customWidth="1"/>
  </cols>
  <sheetData>
    <row r="2" ht="40" customHeight="1">
      <c r="D2" s="16" t="s">
        <v>376</v>
      </c>
    </row>
    <row r="5" ht="30" customHeight="1">
      <c r="B5" s="17"/>
      <c r="C5" s="17"/>
      <c r="D5" s="17" t="s">
        <v>62</v>
      </c>
      <c r="E5" s="17"/>
      <c r="F5" s="17"/>
      <c r="G5" s="17"/>
      <c r="H5" s="17"/>
      <c r="I5" s="17"/>
      <c r="J5" s="17"/>
      <c r="K5" s="17" t="s">
        <v>63</v>
      </c>
      <c r="L5" s="17"/>
      <c r="M5" s="17"/>
      <c r="N5" s="17" t="s">
        <v>64</v>
      </c>
      <c r="O5" s="17"/>
      <c r="P5" s="17"/>
      <c r="Q5" s="17"/>
      <c r="R5" s="17"/>
      <c r="S5" s="17"/>
      <c r="T5" s="17"/>
      <c r="U5" s="17"/>
      <c r="V5" s="17"/>
      <c r="W5" s="17"/>
      <c r="X5" s="17"/>
      <c r="Y5" s="17"/>
      <c r="Z5" s="17"/>
      <c r="AA5" s="17" t="s">
        <v>65</v>
      </c>
      <c r="AB5" s="17"/>
      <c r="AC5" s="17"/>
      <c r="AD5" s="17"/>
      <c r="AE5" s="17"/>
      <c r="AF5" s="17" t="s">
        <v>66</v>
      </c>
      <c r="AG5" s="17"/>
      <c r="AH5" s="17"/>
      <c r="AI5" s="17"/>
      <c r="AJ5" s="17"/>
      <c r="AK5" s="17"/>
      <c r="AL5" s="17"/>
      <c r="AM5" s="17"/>
      <c r="AN5" s="17"/>
      <c r="AO5" s="17"/>
      <c r="AP5" s="17"/>
      <c r="AQ5" s="17"/>
      <c r="AR5" s="17"/>
      <c r="AS5" s="17"/>
      <c r="AT5" s="17"/>
      <c r="AU5" s="17"/>
      <c r="AV5" s="17"/>
      <c r="AW5" s="17"/>
      <c r="AX5" s="17"/>
    </row>
    <row r="6">
      <c r="B6" t="s">
        <v>15</v>
      </c>
      <c r="C6" s="10" t="s">
        <v>16</v>
      </c>
      <c r="D6" s="13" t="s">
        <v>17</v>
      </c>
      <c r="E6" s="13" t="s">
        <v>18</v>
      </c>
      <c r="F6" s="13" t="s">
        <v>19</v>
      </c>
      <c r="G6" s="13" t="s">
        <v>20</v>
      </c>
      <c r="H6" s="13" t="s">
        <v>21</v>
      </c>
      <c r="I6" s="13" t="s">
        <v>22</v>
      </c>
      <c r="K6" s="13" t="s">
        <v>25</v>
      </c>
      <c r="L6" s="13" t="s">
        <v>26</v>
      </c>
      <c r="N6" s="13" t="s">
        <v>27</v>
      </c>
      <c r="O6" s="13" t="s">
        <v>28</v>
      </c>
      <c r="P6" s="13" t="s">
        <v>29</v>
      </c>
      <c r="Q6" s="13" t="s">
        <v>30</v>
      </c>
      <c r="R6" s="13" t="s">
        <v>31</v>
      </c>
      <c r="S6" s="13" t="s">
        <v>32</v>
      </c>
      <c r="T6" s="13" t="s">
        <v>33</v>
      </c>
      <c r="U6" s="13" t="s">
        <v>34</v>
      </c>
      <c r="V6" s="13" t="s">
        <v>35</v>
      </c>
      <c r="W6" s="13" t="s">
        <v>36</v>
      </c>
      <c r="X6" s="13" t="s">
        <v>37</v>
      </c>
      <c r="Y6" s="13" t="s">
        <v>38</v>
      </c>
      <c r="AA6" s="13" t="s">
        <v>39</v>
      </c>
      <c r="AB6" s="13" t="s">
        <v>40</v>
      </c>
      <c r="AC6" s="13" t="s">
        <v>41</v>
      </c>
      <c r="AD6" s="13" t="s">
        <v>42</v>
      </c>
      <c r="AF6" s="13" t="s">
        <v>43</v>
      </c>
      <c r="AG6" s="13" t="s">
        <v>44</v>
      </c>
      <c r="AH6" s="13" t="s">
        <v>45</v>
      </c>
      <c r="AI6" s="13" t="s">
        <v>46</v>
      </c>
      <c r="AJ6" s="13" t="s">
        <v>47</v>
      </c>
      <c r="AK6" s="13" t="s">
        <v>48</v>
      </c>
      <c r="AL6" s="13" t="s">
        <v>49</v>
      </c>
      <c r="AM6" s="13" t="s">
        <v>50</v>
      </c>
      <c r="AN6" s="13" t="s">
        <v>51</v>
      </c>
      <c r="AO6" s="13" t="s">
        <v>52</v>
      </c>
      <c r="AP6" s="13" t="s">
        <v>53</v>
      </c>
      <c r="AQ6" s="13" t="s">
        <v>54</v>
      </c>
      <c r="AR6" s="13" t="s">
        <v>55</v>
      </c>
      <c r="AS6" s="13" t="s">
        <v>56</v>
      </c>
      <c r="AT6" s="13" t="s">
        <v>57</v>
      </c>
      <c r="AU6" s="13" t="s">
        <v>58</v>
      </c>
      <c r="AV6" s="13" t="s">
        <v>59</v>
      </c>
      <c r="AW6" s="13" t="s">
        <v>60</v>
      </c>
      <c r="AX6" s="13" t="s">
        <v>61</v>
      </c>
    </row>
    <row r="7" ht="30" customHeight="1">
      <c r="B7" s="11" t="s">
        <v>23</v>
      </c>
      <c r="C7" s="11" t="n">
        <v>2053</v>
      </c>
      <c r="D7" s="11" t="n">
        <v>282</v>
      </c>
      <c r="E7" s="11" t="n">
        <v>347</v>
      </c>
      <c r="F7" s="11" t="n">
        <v>347</v>
      </c>
      <c r="G7" s="11" t="n">
        <v>347</v>
      </c>
      <c r="H7" s="11" t="n">
        <v>295</v>
      </c>
      <c r="I7" s="11" t="n">
        <v>435</v>
      </c>
      <c r="J7" s="11"/>
      <c r="K7" s="11" t="n">
        <v>1018</v>
      </c>
      <c r="L7" s="11" t="n">
        <v>1034</v>
      </c>
      <c r="M7" s="11"/>
      <c r="N7" s="11" t="n">
        <v>284</v>
      </c>
      <c r="O7" s="11" t="n">
        <v>278</v>
      </c>
      <c r="P7" s="11" t="n">
        <v>169</v>
      </c>
      <c r="Q7" s="11" t="n">
        <v>188</v>
      </c>
      <c r="R7" s="11" t="n">
        <v>160</v>
      </c>
      <c r="S7" s="11" t="n">
        <v>187</v>
      </c>
      <c r="T7" s="11" t="n">
        <v>166</v>
      </c>
      <c r="U7" s="11" t="n">
        <v>87</v>
      </c>
      <c r="V7" s="11" t="n">
        <v>211</v>
      </c>
      <c r="W7" s="11" t="n">
        <v>174</v>
      </c>
      <c r="X7" s="11" t="n">
        <v>98</v>
      </c>
      <c r="Y7" s="11" t="n">
        <v>51</v>
      </c>
      <c r="Z7" s="11"/>
      <c r="AA7" s="11" t="n">
        <v>570</v>
      </c>
      <c r="AB7" s="11" t="n">
        <v>547</v>
      </c>
      <c r="AC7" s="11" t="n">
        <v>406</v>
      </c>
      <c r="AD7" s="11" t="n">
        <v>517</v>
      </c>
      <c r="AE7" s="11"/>
      <c r="AF7" s="11" t="n">
        <v>148</v>
      </c>
      <c r="AG7" s="11" t="n">
        <v>872</v>
      </c>
      <c r="AH7" s="11" t="n">
        <v>132</v>
      </c>
      <c r="AI7" s="11" t="n">
        <v>108</v>
      </c>
      <c r="AJ7" s="11" t="n">
        <v>65</v>
      </c>
      <c r="AK7" s="11" t="n">
        <v>65</v>
      </c>
      <c r="AL7" s="11" t="n">
        <v>139</v>
      </c>
      <c r="AM7" s="11" t="n">
        <v>2</v>
      </c>
      <c r="AN7" s="11" t="n">
        <v>139</v>
      </c>
      <c r="AO7" s="11" t="n">
        <v>159</v>
      </c>
      <c r="AP7" s="11" t="n">
        <v>39</v>
      </c>
      <c r="AQ7" s="11" t="n">
        <v>148</v>
      </c>
      <c r="AR7" s="11" t="n">
        <v>10</v>
      </c>
      <c r="AS7" s="11" t="n">
        <v>10</v>
      </c>
      <c r="AT7" s="11" t="n">
        <v>3</v>
      </c>
      <c r="AU7" s="11" t="n">
        <v>2</v>
      </c>
      <c r="AV7" s="11" t="n">
        <v>5</v>
      </c>
      <c r="AW7" s="11" t="n">
        <v>3</v>
      </c>
      <c r="AX7" s="11" t="n">
        <v>4</v>
      </c>
    </row>
    <row r="8" ht="30" customHeight="1">
      <c r="B8" s="12" t="s">
        <v>24</v>
      </c>
      <c r="C8" s="12" t="n">
        <v>2053</v>
      </c>
      <c r="D8" s="12" t="n">
        <v>284</v>
      </c>
      <c r="E8" s="12" t="n">
        <v>350</v>
      </c>
      <c r="F8" s="12" t="n">
        <v>349</v>
      </c>
      <c r="G8" s="12" t="n">
        <v>350</v>
      </c>
      <c r="H8" s="12" t="n">
        <v>289</v>
      </c>
      <c r="I8" s="12" t="n">
        <v>431</v>
      </c>
      <c r="J8" s="12"/>
      <c r="K8" s="12" t="n">
        <v>1013</v>
      </c>
      <c r="L8" s="12" t="n">
        <v>1039</v>
      </c>
      <c r="M8" s="12"/>
      <c r="N8" s="12" t="n">
        <v>287</v>
      </c>
      <c r="O8" s="12" t="n">
        <v>267</v>
      </c>
      <c r="P8" s="12" t="n">
        <v>164</v>
      </c>
      <c r="Q8" s="12" t="n">
        <v>185</v>
      </c>
      <c r="R8" s="12" t="n">
        <v>144</v>
      </c>
      <c r="S8" s="12" t="n">
        <v>185</v>
      </c>
      <c r="T8" s="12" t="n">
        <v>164</v>
      </c>
      <c r="U8" s="12" t="n">
        <v>82</v>
      </c>
      <c r="V8" s="12" t="n">
        <v>226</v>
      </c>
      <c r="W8" s="12" t="n">
        <v>185</v>
      </c>
      <c r="X8" s="12" t="n">
        <v>103</v>
      </c>
      <c r="Y8" s="12" t="n">
        <v>61</v>
      </c>
      <c r="Z8" s="12"/>
      <c r="AA8" s="12" t="n">
        <v>551</v>
      </c>
      <c r="AB8" s="12" t="n">
        <v>530</v>
      </c>
      <c r="AC8" s="12" t="n">
        <v>449</v>
      </c>
      <c r="AD8" s="12" t="n">
        <v>510</v>
      </c>
      <c r="AE8" s="12"/>
      <c r="AF8" s="12" t="n">
        <v>150</v>
      </c>
      <c r="AG8" s="12" t="n">
        <v>866</v>
      </c>
      <c r="AH8" s="12" t="n">
        <v>133</v>
      </c>
      <c r="AI8" s="12" t="n">
        <v>107</v>
      </c>
      <c r="AJ8" s="12" t="n">
        <v>66</v>
      </c>
      <c r="AK8" s="12" t="n">
        <v>64</v>
      </c>
      <c r="AL8" s="12" t="n">
        <v>140</v>
      </c>
      <c r="AM8" s="12" t="n">
        <v>2</v>
      </c>
      <c r="AN8" s="12" t="n">
        <v>140</v>
      </c>
      <c r="AO8" s="12" t="n">
        <v>160</v>
      </c>
      <c r="AP8" s="12" t="n">
        <v>39</v>
      </c>
      <c r="AQ8" s="12" t="n">
        <v>149</v>
      </c>
      <c r="AR8" s="12" t="n">
        <v>10</v>
      </c>
      <c r="AS8" s="12" t="n">
        <v>11</v>
      </c>
      <c r="AT8" s="12" t="n">
        <v>3</v>
      </c>
      <c r="AU8" s="12" t="n">
        <v>2</v>
      </c>
      <c r="AV8" s="12" t="n">
        <v>5</v>
      </c>
      <c r="AW8" s="12" t="n">
        <v>3</v>
      </c>
      <c r="AX8" s="12" t="n">
        <v>3</v>
      </c>
    </row>
    <row r="9">
      <c r="B9" s="20" t="s">
        <v>363</v>
      </c>
      <c r="C9" s="19" t="n">
        <v>0.0683766018101703</v>
      </c>
      <c r="D9" s="19" t="n">
        <v>0.0467472616520974</v>
      </c>
      <c r="E9" s="19" t="n">
        <v>0.0588597719351967</v>
      </c>
      <c r="F9" s="19" t="n">
        <v>0.0568693617393342</v>
      </c>
      <c r="G9" s="19" t="n">
        <v>0.0713263132617176</v>
      </c>
      <c r="H9" s="19" t="n">
        <v>0.0782490318328359</v>
      </c>
      <c r="I9" s="19" t="n">
        <v>0.0906747001362104</v>
      </c>
      <c r="J9" s="19"/>
      <c r="K9" s="19" t="n">
        <v>0.0606415505300299</v>
      </c>
      <c r="L9" s="19" t="n">
        <v>0.0759843214904759</v>
      </c>
      <c r="M9" s="19"/>
      <c r="N9" s="19" t="n">
        <v>0.0892166168831438</v>
      </c>
      <c r="O9" s="19" t="n">
        <v>0.0498185668244048</v>
      </c>
      <c r="P9" s="19" t="n">
        <v>0.0782355969898696</v>
      </c>
      <c r="Q9" s="19" t="n">
        <v>0.0588738340325596</v>
      </c>
      <c r="R9" s="19" t="n">
        <v>0.0511653704279549</v>
      </c>
      <c r="S9" s="19" t="n">
        <v>0.0481242303821509</v>
      </c>
      <c r="T9" s="19" t="n">
        <v>0.0673557731237523</v>
      </c>
      <c r="U9" s="19" t="n">
        <v>0.0920774322474731</v>
      </c>
      <c r="V9" s="19" t="n">
        <v>0.0662916283803233</v>
      </c>
      <c r="W9" s="19" t="n">
        <v>0.0983628636634602</v>
      </c>
      <c r="X9" s="19" t="n">
        <v>0.0695554889633275</v>
      </c>
      <c r="Y9" s="19" t="n">
        <v>0.041609584217768</v>
      </c>
      <c r="Z9" s="19"/>
      <c r="AA9" s="19" t="n">
        <v>0.048348671343675</v>
      </c>
      <c r="AB9" s="19" t="n">
        <v>0.0621898320329735</v>
      </c>
      <c r="AC9" s="19" t="n">
        <v>0.0762544996713001</v>
      </c>
      <c r="AD9" s="19" t="n">
        <v>0.0870117968390392</v>
      </c>
      <c r="AE9" s="19"/>
      <c r="AF9" s="19" t="n">
        <v>0.027939008022085</v>
      </c>
      <c r="AG9" s="19" t="n">
        <v>0.0921863445885882</v>
      </c>
      <c r="AH9" s="19" t="n">
        <v>0.039033919355746</v>
      </c>
      <c r="AI9" s="19" t="n">
        <v>0.102972650234213</v>
      </c>
      <c r="AJ9" s="19" t="n">
        <v>0.0347951023662774</v>
      </c>
      <c r="AK9" s="19" t="n">
        <v>0.0585727114905514</v>
      </c>
      <c r="AL9" s="19" t="n">
        <v>0.0807334355460884</v>
      </c>
      <c r="AM9" s="19" t="n">
        <v>0.534445761093102</v>
      </c>
      <c r="AN9" s="19" t="n">
        <v>0.0610346400938456</v>
      </c>
      <c r="AO9" s="19" t="n">
        <v>0.0430290887366523</v>
      </c>
      <c r="AP9" s="19" t="n">
        <v>0.0280457151311961</v>
      </c>
      <c r="AQ9" s="19" t="n">
        <v>0.0267760135917065</v>
      </c>
      <c r="AR9" s="19" t="n">
        <v>0.122057392965152</v>
      </c>
      <c r="AS9" s="19" t="n">
        <v>0</v>
      </c>
      <c r="AT9" s="19" t="n">
        <v>0</v>
      </c>
      <c r="AU9" s="19" t="n">
        <v>0</v>
      </c>
      <c r="AV9" s="19" t="n">
        <v>0</v>
      </c>
      <c r="AW9" s="19" t="n">
        <v>0</v>
      </c>
      <c r="AX9" s="19" t="n">
        <v>0</v>
      </c>
    </row>
    <row r="10">
      <c r="B10" s="20" t="s">
        <v>364</v>
      </c>
      <c r="C10" s="19" t="n">
        <v>0.193104302816861</v>
      </c>
      <c r="D10" s="19" t="n">
        <v>0.147763246186242</v>
      </c>
      <c r="E10" s="19" t="n">
        <v>0.178455204583553</v>
      </c>
      <c r="F10" s="19" t="n">
        <v>0.247976462966219</v>
      </c>
      <c r="G10" s="19" t="n">
        <v>0.161984628132402</v>
      </c>
      <c r="H10" s="19" t="n">
        <v>0.198699775169113</v>
      </c>
      <c r="I10" s="19" t="n">
        <v>0.21197439027134</v>
      </c>
      <c r="J10" s="19"/>
      <c r="K10" s="19" t="n">
        <v>0.179335130334461</v>
      </c>
      <c r="L10" s="19" t="n">
        <v>0.206715549247858</v>
      </c>
      <c r="M10" s="19"/>
      <c r="N10" s="19" t="n">
        <v>0.163025433813344</v>
      </c>
      <c r="O10" s="19" t="n">
        <v>0.17222934129664</v>
      </c>
      <c r="P10" s="19" t="n">
        <v>0.188466934777095</v>
      </c>
      <c r="Q10" s="19" t="n">
        <v>0.203004999136172</v>
      </c>
      <c r="R10" s="19" t="n">
        <v>0.182885212916126</v>
      </c>
      <c r="S10" s="19" t="n">
        <v>0.204332534208123</v>
      </c>
      <c r="T10" s="19" t="n">
        <v>0.243781008412384</v>
      </c>
      <c r="U10" s="19" t="n">
        <v>0.193899409897241</v>
      </c>
      <c r="V10" s="19" t="n">
        <v>0.210463831790252</v>
      </c>
      <c r="W10" s="19" t="n">
        <v>0.153586039614364</v>
      </c>
      <c r="X10" s="19" t="n">
        <v>0.198266797853316</v>
      </c>
      <c r="Y10" s="19" t="n">
        <v>0.307955941586636</v>
      </c>
      <c r="Z10" s="19"/>
      <c r="AA10" s="19" t="n">
        <v>0.173381001240427</v>
      </c>
      <c r="AB10" s="19" t="n">
        <v>0.21746998198615</v>
      </c>
      <c r="AC10" s="19" t="n">
        <v>0.191949010753498</v>
      </c>
      <c r="AD10" s="19" t="n">
        <v>0.195031383761883</v>
      </c>
      <c r="AE10" s="19"/>
      <c r="AF10" s="19" t="n">
        <v>0.15829262311703</v>
      </c>
      <c r="AG10" s="19" t="n">
        <v>0.204558353915899</v>
      </c>
      <c r="AH10" s="19" t="n">
        <v>0.192868735922381</v>
      </c>
      <c r="AI10" s="19" t="n">
        <v>0.206044609305474</v>
      </c>
      <c r="AJ10" s="19" t="n">
        <v>0.204110014538611</v>
      </c>
      <c r="AK10" s="19" t="n">
        <v>0.134109394491747</v>
      </c>
      <c r="AL10" s="19" t="n">
        <v>0.0929106757613094</v>
      </c>
      <c r="AM10" s="19" t="n">
        <v>0</v>
      </c>
      <c r="AN10" s="19" t="n">
        <v>0.237681274212175</v>
      </c>
      <c r="AO10" s="19" t="n">
        <v>0.198701295586901</v>
      </c>
      <c r="AP10" s="19" t="n">
        <v>0.231733681689306</v>
      </c>
      <c r="AQ10" s="19" t="n">
        <v>0.215869429657091</v>
      </c>
      <c r="AR10" s="19" t="n">
        <v>0.104018481518027</v>
      </c>
      <c r="AS10" s="19" t="n">
        <v>0.111537085003805</v>
      </c>
      <c r="AT10" s="19" t="n">
        <v>0</v>
      </c>
      <c r="AU10" s="19" t="n">
        <v>0.495619982425437</v>
      </c>
      <c r="AV10" s="19" t="n">
        <v>0.228232715694206</v>
      </c>
      <c r="AW10" s="19" t="n">
        <v>0.676201345552395</v>
      </c>
      <c r="AX10" s="19" t="n">
        <v>0</v>
      </c>
    </row>
    <row r="11">
      <c r="B11" s="20" t="s">
        <v>365</v>
      </c>
      <c r="C11" s="19" t="n">
        <v>0.304631366371252</v>
      </c>
      <c r="D11" s="19" t="n">
        <v>0.316586659301762</v>
      </c>
      <c r="E11" s="19" t="n">
        <v>0.292294024586034</v>
      </c>
      <c r="F11" s="19" t="n">
        <v>0.288734658681333</v>
      </c>
      <c r="G11" s="19" t="n">
        <v>0.367463770788942</v>
      </c>
      <c r="H11" s="19" t="n">
        <v>0.284511783077613</v>
      </c>
      <c r="I11" s="19" t="n">
        <v>0.282107348030448</v>
      </c>
      <c r="J11" s="19"/>
      <c r="K11" s="19" t="n">
        <v>0.329662878238682</v>
      </c>
      <c r="L11" s="19" t="n">
        <v>0.280518297644181</v>
      </c>
      <c r="M11" s="19"/>
      <c r="N11" s="19" t="n">
        <v>0.275700840278405</v>
      </c>
      <c r="O11" s="19" t="n">
        <v>0.360529501703782</v>
      </c>
      <c r="P11" s="19" t="n">
        <v>0.328809504750633</v>
      </c>
      <c r="Q11" s="19" t="n">
        <v>0.310020992231025</v>
      </c>
      <c r="R11" s="19" t="n">
        <v>0.347120961940416</v>
      </c>
      <c r="S11" s="19" t="n">
        <v>0.311828669354254</v>
      </c>
      <c r="T11" s="19" t="n">
        <v>0.209140631797312</v>
      </c>
      <c r="U11" s="19" t="n">
        <v>0.30259863227199</v>
      </c>
      <c r="V11" s="19" t="n">
        <v>0.290821511386882</v>
      </c>
      <c r="W11" s="19" t="n">
        <v>0.32663740092361</v>
      </c>
      <c r="X11" s="19" t="n">
        <v>0.285141127558612</v>
      </c>
      <c r="Y11" s="19" t="n">
        <v>0.26946043786232</v>
      </c>
      <c r="Z11" s="19"/>
      <c r="AA11" s="19" t="n">
        <v>0.315094892113914</v>
      </c>
      <c r="AB11" s="19" t="n">
        <v>0.276872359839319</v>
      </c>
      <c r="AC11" s="19" t="n">
        <v>0.358411117825409</v>
      </c>
      <c r="AD11" s="19" t="n">
        <v>0.278760346983177</v>
      </c>
      <c r="AE11" s="19"/>
      <c r="AF11" s="19" t="n">
        <v>0.343611470837574</v>
      </c>
      <c r="AG11" s="19" t="n">
        <v>0.285381115723016</v>
      </c>
      <c r="AH11" s="19" t="n">
        <v>0.341036102727913</v>
      </c>
      <c r="AI11" s="19" t="n">
        <v>0.267786217135187</v>
      </c>
      <c r="AJ11" s="19" t="n">
        <v>0.277899127587188</v>
      </c>
      <c r="AK11" s="19" t="n">
        <v>0.413512761219773</v>
      </c>
      <c r="AL11" s="19" t="n">
        <v>0.336495354829914</v>
      </c>
      <c r="AM11" s="19" t="n">
        <v>0.465554238906898</v>
      </c>
      <c r="AN11" s="19" t="n">
        <v>0.289613029345796</v>
      </c>
      <c r="AO11" s="19" t="n">
        <v>0.220201416252339</v>
      </c>
      <c r="AP11" s="19" t="n">
        <v>0.416215909332817</v>
      </c>
      <c r="AQ11" s="19" t="n">
        <v>0.368814238155197</v>
      </c>
      <c r="AR11" s="19" t="n">
        <v>0.395988997247234</v>
      </c>
      <c r="AS11" s="19" t="n">
        <v>0.493893719347603</v>
      </c>
      <c r="AT11" s="19" t="n">
        <v>0</v>
      </c>
      <c r="AU11" s="19" t="n">
        <v>0.504380017574563</v>
      </c>
      <c r="AV11" s="19" t="n">
        <v>0.197100656412845</v>
      </c>
      <c r="AW11" s="19" t="n">
        <v>0</v>
      </c>
      <c r="AX11" s="19" t="n">
        <v>0.498462815928417</v>
      </c>
    </row>
    <row r="12">
      <c r="B12" s="20" t="s">
        <v>366</v>
      </c>
      <c r="C12" s="19" t="n">
        <v>0.202950827471828</v>
      </c>
      <c r="D12" s="19" t="n">
        <v>0.215781693271899</v>
      </c>
      <c r="E12" s="19" t="n">
        <v>0.282088182751012</v>
      </c>
      <c r="F12" s="19" t="n">
        <v>0.156577185526359</v>
      </c>
      <c r="G12" s="19" t="n">
        <v>0.173660808432741</v>
      </c>
      <c r="H12" s="19" t="n">
        <v>0.181423928550125</v>
      </c>
      <c r="I12" s="19" t="n">
        <v>0.205986455167733</v>
      </c>
      <c r="J12" s="19"/>
      <c r="K12" s="19" t="n">
        <v>0.259730002984181</v>
      </c>
      <c r="L12" s="19" t="n">
        <v>0.147785033870128</v>
      </c>
      <c r="M12" s="19"/>
      <c r="N12" s="19" t="n">
        <v>0.255744221740589</v>
      </c>
      <c r="O12" s="19" t="n">
        <v>0.230344391310063</v>
      </c>
      <c r="P12" s="19" t="n">
        <v>0.17223467583894</v>
      </c>
      <c r="Q12" s="19" t="n">
        <v>0.163850885407162</v>
      </c>
      <c r="R12" s="19" t="n">
        <v>0.236953278947406</v>
      </c>
      <c r="S12" s="19" t="n">
        <v>0.188228451871763</v>
      </c>
      <c r="T12" s="19" t="n">
        <v>0.176159673382048</v>
      </c>
      <c r="U12" s="19" t="n">
        <v>0.17176441311147</v>
      </c>
      <c r="V12" s="19" t="n">
        <v>0.161876871625165</v>
      </c>
      <c r="W12" s="19" t="n">
        <v>0.214856525729422</v>
      </c>
      <c r="X12" s="19" t="n">
        <v>0.224800492072686</v>
      </c>
      <c r="Y12" s="19" t="n">
        <v>0.193349883562955</v>
      </c>
      <c r="Z12" s="19"/>
      <c r="AA12" s="19" t="n">
        <v>0.288396735362875</v>
      </c>
      <c r="AB12" s="19" t="n">
        <v>0.183879833407572</v>
      </c>
      <c r="AC12" s="19" t="n">
        <v>0.183902676103463</v>
      </c>
      <c r="AD12" s="19" t="n">
        <v>0.146644060688157</v>
      </c>
      <c r="AE12" s="19"/>
      <c r="AF12" s="19" t="n">
        <v>0.329933074440033</v>
      </c>
      <c r="AG12" s="19" t="n">
        <v>0.181161428096826</v>
      </c>
      <c r="AH12" s="19" t="n">
        <v>0.141373405600537</v>
      </c>
      <c r="AI12" s="19" t="n">
        <v>0.294114297714001</v>
      </c>
      <c r="AJ12" s="19" t="n">
        <v>0.165346268502984</v>
      </c>
      <c r="AK12" s="19" t="n">
        <v>0.213349138332879</v>
      </c>
      <c r="AL12" s="19" t="n">
        <v>0.24712465305241</v>
      </c>
      <c r="AM12" s="19" t="n">
        <v>0</v>
      </c>
      <c r="AN12" s="19" t="n">
        <v>0.214475964044385</v>
      </c>
      <c r="AO12" s="19" t="n">
        <v>0.222713510228867</v>
      </c>
      <c r="AP12" s="19" t="n">
        <v>0.152100038619655</v>
      </c>
      <c r="AQ12" s="19" t="n">
        <v>0.1299431403505</v>
      </c>
      <c r="AR12" s="19" t="n">
        <v>0.100638579105013</v>
      </c>
      <c r="AS12" s="19" t="n">
        <v>0.211797380648155</v>
      </c>
      <c r="AT12" s="19" t="n">
        <v>0.314801217298716</v>
      </c>
      <c r="AU12" s="19" t="n">
        <v>0</v>
      </c>
      <c r="AV12" s="19" t="n">
        <v>0.574666627892949</v>
      </c>
      <c r="AW12" s="19" t="n">
        <v>0.323798654447605</v>
      </c>
      <c r="AX12" s="19" t="n">
        <v>0.501537184071583</v>
      </c>
    </row>
    <row r="13">
      <c r="B13" s="20" t="s">
        <v>367</v>
      </c>
      <c r="C13" s="19" t="n">
        <v>0.0426816560607654</v>
      </c>
      <c r="D13" s="19" t="n">
        <v>0.0394371584935008</v>
      </c>
      <c r="E13" s="19" t="n">
        <v>0.0779006669280939</v>
      </c>
      <c r="F13" s="19" t="n">
        <v>0.0496320186347402</v>
      </c>
      <c r="G13" s="19" t="n">
        <v>0.0361554740395404</v>
      </c>
      <c r="H13" s="19" t="n">
        <v>0.0213559830726213</v>
      </c>
      <c r="I13" s="19" t="n">
        <v>0.0301776293800445</v>
      </c>
      <c r="J13" s="19"/>
      <c r="K13" s="19" t="n">
        <v>0.0495514201554008</v>
      </c>
      <c r="L13" s="19" t="n">
        <v>0.0360245500820566</v>
      </c>
      <c r="M13" s="19"/>
      <c r="N13" s="19" t="n">
        <v>0.0919315445359157</v>
      </c>
      <c r="O13" s="19" t="n">
        <v>0.0279938264934782</v>
      </c>
      <c r="P13" s="19" t="n">
        <v>0.0290841616227201</v>
      </c>
      <c r="Q13" s="19" t="n">
        <v>0.0253420940225398</v>
      </c>
      <c r="R13" s="19" t="n">
        <v>0.0238059791163903</v>
      </c>
      <c r="S13" s="19" t="n">
        <v>0.0153880192015674</v>
      </c>
      <c r="T13" s="19" t="n">
        <v>0.06028419607663</v>
      </c>
      <c r="U13" s="19" t="n">
        <v>0.02438396791334</v>
      </c>
      <c r="V13" s="19" t="n">
        <v>0.0691719739299456</v>
      </c>
      <c r="W13" s="19" t="n">
        <v>0.0229317933953843</v>
      </c>
      <c r="X13" s="19" t="n">
        <v>0.0489118497050026</v>
      </c>
      <c r="Y13" s="19" t="n">
        <v>0.020221419852077</v>
      </c>
      <c r="Z13" s="19"/>
      <c r="AA13" s="19" t="n">
        <v>0.0533589248140736</v>
      </c>
      <c r="AB13" s="19" t="n">
        <v>0.0461488309279843</v>
      </c>
      <c r="AC13" s="19" t="n">
        <v>0.0325444203397985</v>
      </c>
      <c r="AD13" s="19" t="n">
        <v>0.0356322271241435</v>
      </c>
      <c r="AE13" s="19"/>
      <c r="AF13" s="19" t="n">
        <v>0.0517138247930669</v>
      </c>
      <c r="AG13" s="19" t="n">
        <v>0.0246875536262014</v>
      </c>
      <c r="AH13" s="19" t="n">
        <v>0.0463983045454225</v>
      </c>
      <c r="AI13" s="19" t="n">
        <v>0.0811221540756073</v>
      </c>
      <c r="AJ13" s="19" t="n">
        <v>0.0925673746538945</v>
      </c>
      <c r="AK13" s="19" t="n">
        <v>0.118617638043847</v>
      </c>
      <c r="AL13" s="19" t="n">
        <v>0.076527876053587</v>
      </c>
      <c r="AM13" s="19" t="n">
        <v>0</v>
      </c>
      <c r="AN13" s="19" t="n">
        <v>0.0599768006723882</v>
      </c>
      <c r="AO13" s="19" t="n">
        <v>0.0257008574770441</v>
      </c>
      <c r="AP13" s="19" t="n">
        <v>0.0497137215271917</v>
      </c>
      <c r="AQ13" s="19" t="n">
        <v>0.0196843019594355</v>
      </c>
      <c r="AR13" s="19" t="n">
        <v>0.093885666242706</v>
      </c>
      <c r="AS13" s="19" t="n">
        <v>0</v>
      </c>
      <c r="AT13" s="19" t="n">
        <v>0.296096190633258</v>
      </c>
      <c r="AU13" s="19" t="n">
        <v>0</v>
      </c>
      <c r="AV13" s="19" t="n">
        <v>0</v>
      </c>
      <c r="AW13" s="19" t="n">
        <v>0</v>
      </c>
      <c r="AX13" s="19" t="n">
        <v>0</v>
      </c>
    </row>
    <row r="14">
      <c r="B14" s="20" t="s">
        <v>77</v>
      </c>
      <c r="C14" s="21" t="n">
        <v>0.188255245469123</v>
      </c>
      <c r="D14" s="21" t="n">
        <v>0.233683981094499</v>
      </c>
      <c r="E14" s="21" t="n">
        <v>0.110402149216111</v>
      </c>
      <c r="F14" s="21" t="n">
        <v>0.200210312452015</v>
      </c>
      <c r="G14" s="21" t="n">
        <v>0.189409005344657</v>
      </c>
      <c r="H14" s="21" t="n">
        <v>0.235759498297692</v>
      </c>
      <c r="I14" s="21" t="n">
        <v>0.179079477014224</v>
      </c>
      <c r="J14" s="21"/>
      <c r="K14" s="21" t="n">
        <v>0.121079017757245</v>
      </c>
      <c r="L14" s="21" t="n">
        <v>0.252972247665301</v>
      </c>
      <c r="M14" s="21"/>
      <c r="N14" s="21" t="n">
        <v>0.124381342748603</v>
      </c>
      <c r="O14" s="21" t="n">
        <v>0.159084372371632</v>
      </c>
      <c r="P14" s="21" t="n">
        <v>0.203169126020742</v>
      </c>
      <c r="Q14" s="21" t="n">
        <v>0.238907195170541</v>
      </c>
      <c r="R14" s="21" t="n">
        <v>0.158069196651708</v>
      </c>
      <c r="S14" s="21" t="n">
        <v>0.232098094982142</v>
      </c>
      <c r="T14" s="21" t="n">
        <v>0.243278717207873</v>
      </c>
      <c r="U14" s="21" t="n">
        <v>0.215276144558486</v>
      </c>
      <c r="V14" s="21" t="n">
        <v>0.201374182887433</v>
      </c>
      <c r="W14" s="21" t="n">
        <v>0.183625376673759</v>
      </c>
      <c r="X14" s="21" t="n">
        <v>0.173324243847056</v>
      </c>
      <c r="Y14" s="21" t="n">
        <v>0.167402732918244</v>
      </c>
      <c r="Z14" s="21"/>
      <c r="AA14" s="21" t="n">
        <v>0.121419775125035</v>
      </c>
      <c r="AB14" s="21" t="n">
        <v>0.213439161806001</v>
      </c>
      <c r="AC14" s="21" t="n">
        <v>0.156938275306531</v>
      </c>
      <c r="AD14" s="21" t="n">
        <v>0.2569201846036</v>
      </c>
      <c r="AE14" s="21"/>
      <c r="AF14" s="21" t="n">
        <v>0.0885099987902117</v>
      </c>
      <c r="AG14" s="21" t="n">
        <v>0.21202520404947</v>
      </c>
      <c r="AH14" s="21" t="n">
        <v>0.239289531848</v>
      </c>
      <c r="AI14" s="21" t="n">
        <v>0.0479600715355181</v>
      </c>
      <c r="AJ14" s="21" t="n">
        <v>0.225282112351045</v>
      </c>
      <c r="AK14" s="21" t="n">
        <v>0.0618383564212032</v>
      </c>
      <c r="AL14" s="21" t="n">
        <v>0.166208004756691</v>
      </c>
      <c r="AM14" s="21" t="n">
        <v>0</v>
      </c>
      <c r="AN14" s="21" t="n">
        <v>0.137218291631411</v>
      </c>
      <c r="AO14" s="21" t="n">
        <v>0.289653831718197</v>
      </c>
      <c r="AP14" s="21" t="n">
        <v>0.122190933699835</v>
      </c>
      <c r="AQ14" s="21" t="n">
        <v>0.23891287628607</v>
      </c>
      <c r="AR14" s="21" t="n">
        <v>0.183410882921869</v>
      </c>
      <c r="AS14" s="21" t="n">
        <v>0.182771815000437</v>
      </c>
      <c r="AT14" s="21" t="n">
        <v>0.389102592068026</v>
      </c>
      <c r="AU14" s="21" t="n">
        <v>0</v>
      </c>
      <c r="AV14" s="21" t="n">
        <v>0</v>
      </c>
      <c r="AW14" s="21" t="n">
        <v>0</v>
      </c>
      <c r="AX14" s="21" t="n">
        <v>0</v>
      </c>
    </row>
    <row r="15">
      <c r="B15" s="18"/>
    </row>
    <row r="16">
      <c r="B16" t="s">
        <v>80</v>
      </c>
    </row>
    <row r="17">
      <c r="B17" t="s">
        <v>81</v>
      </c>
    </row>
    <row r="19">
      <c r="B19" s="9" t="str">
        <f>=HYPERLINK("#'Contents'!A1", "Return to Contents")</f>
      </c>
    </row>
  </sheetData>
  <mergeCells count="6">
    <mergeCell ref="D5:I5"/>
    <mergeCell ref="K5:L5"/>
    <mergeCell ref="N5:Y5"/>
    <mergeCell ref="AA5:AD5"/>
    <mergeCell ref="AF5:AX5"/>
    <mergeCell ref="D2:AU2"/>
  </mergeCells>
  <pageMargins left="0.7" right="0.7" top="0.75" bottom="0.75" header="0.3" footer="0.3"/>
  <pageSetup paperSize="9" orientation="portrait" horizontalDpi="300" verticalDpi="300" r:id="rId2"/>
  <drawing r:id="rId1"/>
</worksheet>
</file>

<file path=xl/worksheets/sheet9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10.71" hidden="0" customWidth="1"/>
    <col min="8" max="8" width="10.71" hidden="0" customWidth="1"/>
    <col min="9" max="9" width="10.71" hidden="0" customWidth="1"/>
    <col min="10" max="10" width="2.2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10.71" hidden="0" customWidth="1"/>
    <col min="19" max="19" width="10.71" hidden="0" customWidth="1"/>
    <col min="20" max="20" width="10.71" hidden="0" customWidth="1"/>
    <col min="21" max="21" width="10.71" hidden="0" customWidth="1"/>
    <col min="22" max="22" width="10.71" hidden="0" customWidth="1"/>
    <col min="23" max="23" width="10.71" hidden="0" customWidth="1"/>
    <col min="24" max="24" width="10.71" hidden="0" customWidth="1"/>
    <col min="25" max="25" width="10.71" hidden="0" customWidth="1"/>
    <col min="26" max="26" width="2.2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10.71" hidden="0" customWidth="1"/>
    <col min="34" max="34" width="10.71" hidden="0" customWidth="1"/>
    <col min="35" max="35" width="10.7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10.71" hidden="0" customWidth="1"/>
    <col min="44" max="44" width="10.71" hidden="0" customWidth="1"/>
    <col min="45" max="45" width="10.71" hidden="0" customWidth="1"/>
    <col min="46" max="46" width="10.71" hidden="0" customWidth="1"/>
    <col min="47" max="47" width="10.71" hidden="0" customWidth="1"/>
    <col min="48" max="48" width="10.71" hidden="0" customWidth="1"/>
    <col min="49" max="49" width="10.71" hidden="0" customWidth="1"/>
    <col min="50" max="50" width="10.71" hidden="0" customWidth="1"/>
    <col min="51" max="51" width="2.21" hidden="0" customWidth="1"/>
  </cols>
  <sheetData>
    <row r="2" ht="40" customHeight="1">
      <c r="D2" s="16" t="s">
        <v>377</v>
      </c>
    </row>
    <row r="5" ht="30" customHeight="1">
      <c r="B5" s="17"/>
      <c r="C5" s="17"/>
      <c r="D5" s="17" t="s">
        <v>62</v>
      </c>
      <c r="E5" s="17"/>
      <c r="F5" s="17"/>
      <c r="G5" s="17"/>
      <c r="H5" s="17"/>
      <c r="I5" s="17"/>
      <c r="J5" s="17"/>
      <c r="K5" s="17" t="s">
        <v>63</v>
      </c>
      <c r="L5" s="17"/>
      <c r="M5" s="17"/>
      <c r="N5" s="17" t="s">
        <v>64</v>
      </c>
      <c r="O5" s="17"/>
      <c r="P5" s="17"/>
      <c r="Q5" s="17"/>
      <c r="R5" s="17"/>
      <c r="S5" s="17"/>
      <c r="T5" s="17"/>
      <c r="U5" s="17"/>
      <c r="V5" s="17"/>
      <c r="W5" s="17"/>
      <c r="X5" s="17"/>
      <c r="Y5" s="17"/>
      <c r="Z5" s="17"/>
      <c r="AA5" s="17" t="s">
        <v>65</v>
      </c>
      <c r="AB5" s="17"/>
      <c r="AC5" s="17"/>
      <c r="AD5" s="17"/>
      <c r="AE5" s="17"/>
      <c r="AF5" s="17" t="s">
        <v>66</v>
      </c>
      <c r="AG5" s="17"/>
      <c r="AH5" s="17"/>
      <c r="AI5" s="17"/>
      <c r="AJ5" s="17"/>
      <c r="AK5" s="17"/>
      <c r="AL5" s="17"/>
      <c r="AM5" s="17"/>
      <c r="AN5" s="17"/>
      <c r="AO5" s="17"/>
      <c r="AP5" s="17"/>
      <c r="AQ5" s="17"/>
      <c r="AR5" s="17"/>
      <c r="AS5" s="17"/>
      <c r="AT5" s="17"/>
      <c r="AU5" s="17"/>
      <c r="AV5" s="17"/>
      <c r="AW5" s="17"/>
      <c r="AX5" s="17"/>
    </row>
    <row r="6">
      <c r="B6" t="s">
        <v>15</v>
      </c>
      <c r="C6" s="10" t="s">
        <v>16</v>
      </c>
      <c r="D6" s="13" t="s">
        <v>17</v>
      </c>
      <c r="E6" s="13" t="s">
        <v>18</v>
      </c>
      <c r="F6" s="13" t="s">
        <v>19</v>
      </c>
      <c r="G6" s="13" t="s">
        <v>20</v>
      </c>
      <c r="H6" s="13" t="s">
        <v>21</v>
      </c>
      <c r="I6" s="13" t="s">
        <v>22</v>
      </c>
      <c r="K6" s="13" t="s">
        <v>25</v>
      </c>
      <c r="L6" s="13" t="s">
        <v>26</v>
      </c>
      <c r="N6" s="13" t="s">
        <v>27</v>
      </c>
      <c r="O6" s="13" t="s">
        <v>28</v>
      </c>
      <c r="P6" s="13" t="s">
        <v>29</v>
      </c>
      <c r="Q6" s="13" t="s">
        <v>30</v>
      </c>
      <c r="R6" s="13" t="s">
        <v>31</v>
      </c>
      <c r="S6" s="13" t="s">
        <v>32</v>
      </c>
      <c r="T6" s="13" t="s">
        <v>33</v>
      </c>
      <c r="U6" s="13" t="s">
        <v>34</v>
      </c>
      <c r="V6" s="13" t="s">
        <v>35</v>
      </c>
      <c r="W6" s="13" t="s">
        <v>36</v>
      </c>
      <c r="X6" s="13" t="s">
        <v>37</v>
      </c>
      <c r="Y6" s="13" t="s">
        <v>38</v>
      </c>
      <c r="AA6" s="13" t="s">
        <v>39</v>
      </c>
      <c r="AB6" s="13" t="s">
        <v>40</v>
      </c>
      <c r="AC6" s="13" t="s">
        <v>41</v>
      </c>
      <c r="AD6" s="13" t="s">
        <v>42</v>
      </c>
      <c r="AF6" s="13" t="s">
        <v>43</v>
      </c>
      <c r="AG6" s="13" t="s">
        <v>44</v>
      </c>
      <c r="AH6" s="13" t="s">
        <v>45</v>
      </c>
      <c r="AI6" s="13" t="s">
        <v>46</v>
      </c>
      <c r="AJ6" s="13" t="s">
        <v>47</v>
      </c>
      <c r="AK6" s="13" t="s">
        <v>48</v>
      </c>
      <c r="AL6" s="13" t="s">
        <v>49</v>
      </c>
      <c r="AM6" s="13" t="s">
        <v>50</v>
      </c>
      <c r="AN6" s="13" t="s">
        <v>51</v>
      </c>
      <c r="AO6" s="13" t="s">
        <v>52</v>
      </c>
      <c r="AP6" s="13" t="s">
        <v>53</v>
      </c>
      <c r="AQ6" s="13" t="s">
        <v>54</v>
      </c>
      <c r="AR6" s="13" t="s">
        <v>55</v>
      </c>
      <c r="AS6" s="13" t="s">
        <v>56</v>
      </c>
      <c r="AT6" s="13" t="s">
        <v>57</v>
      </c>
      <c r="AU6" s="13" t="s">
        <v>58</v>
      </c>
      <c r="AV6" s="13" t="s">
        <v>59</v>
      </c>
      <c r="AW6" s="13" t="s">
        <v>60</v>
      </c>
      <c r="AX6" s="13" t="s">
        <v>61</v>
      </c>
    </row>
    <row r="7" ht="30" customHeight="1">
      <c r="B7" s="11" t="s">
        <v>23</v>
      </c>
      <c r="C7" s="11" t="n">
        <v>2053</v>
      </c>
      <c r="D7" s="11" t="n">
        <v>282</v>
      </c>
      <c r="E7" s="11" t="n">
        <v>347</v>
      </c>
      <c r="F7" s="11" t="n">
        <v>347</v>
      </c>
      <c r="G7" s="11" t="n">
        <v>347</v>
      </c>
      <c r="H7" s="11" t="n">
        <v>295</v>
      </c>
      <c r="I7" s="11" t="n">
        <v>435</v>
      </c>
      <c r="J7" s="11"/>
      <c r="K7" s="11" t="n">
        <v>1018</v>
      </c>
      <c r="L7" s="11" t="n">
        <v>1034</v>
      </c>
      <c r="M7" s="11"/>
      <c r="N7" s="11" t="n">
        <v>284</v>
      </c>
      <c r="O7" s="11" t="n">
        <v>278</v>
      </c>
      <c r="P7" s="11" t="n">
        <v>169</v>
      </c>
      <c r="Q7" s="11" t="n">
        <v>188</v>
      </c>
      <c r="R7" s="11" t="n">
        <v>160</v>
      </c>
      <c r="S7" s="11" t="n">
        <v>187</v>
      </c>
      <c r="T7" s="11" t="n">
        <v>166</v>
      </c>
      <c r="U7" s="11" t="n">
        <v>87</v>
      </c>
      <c r="V7" s="11" t="n">
        <v>211</v>
      </c>
      <c r="W7" s="11" t="n">
        <v>174</v>
      </c>
      <c r="X7" s="11" t="n">
        <v>98</v>
      </c>
      <c r="Y7" s="11" t="n">
        <v>51</v>
      </c>
      <c r="Z7" s="11"/>
      <c r="AA7" s="11" t="n">
        <v>570</v>
      </c>
      <c r="AB7" s="11" t="n">
        <v>547</v>
      </c>
      <c r="AC7" s="11" t="n">
        <v>406</v>
      </c>
      <c r="AD7" s="11" t="n">
        <v>517</v>
      </c>
      <c r="AE7" s="11"/>
      <c r="AF7" s="11" t="n">
        <v>148</v>
      </c>
      <c r="AG7" s="11" t="n">
        <v>872</v>
      </c>
      <c r="AH7" s="11" t="n">
        <v>132</v>
      </c>
      <c r="AI7" s="11" t="n">
        <v>108</v>
      </c>
      <c r="AJ7" s="11" t="n">
        <v>65</v>
      </c>
      <c r="AK7" s="11" t="n">
        <v>65</v>
      </c>
      <c r="AL7" s="11" t="n">
        <v>139</v>
      </c>
      <c r="AM7" s="11" t="n">
        <v>2</v>
      </c>
      <c r="AN7" s="11" t="n">
        <v>139</v>
      </c>
      <c r="AO7" s="11" t="n">
        <v>159</v>
      </c>
      <c r="AP7" s="11" t="n">
        <v>39</v>
      </c>
      <c r="AQ7" s="11" t="n">
        <v>148</v>
      </c>
      <c r="AR7" s="11" t="n">
        <v>10</v>
      </c>
      <c r="AS7" s="11" t="n">
        <v>10</v>
      </c>
      <c r="AT7" s="11" t="n">
        <v>3</v>
      </c>
      <c r="AU7" s="11" t="n">
        <v>2</v>
      </c>
      <c r="AV7" s="11" t="n">
        <v>5</v>
      </c>
      <c r="AW7" s="11" t="n">
        <v>3</v>
      </c>
      <c r="AX7" s="11" t="n">
        <v>4</v>
      </c>
    </row>
    <row r="8" ht="30" customHeight="1">
      <c r="B8" s="12" t="s">
        <v>24</v>
      </c>
      <c r="C8" s="12" t="n">
        <v>2053</v>
      </c>
      <c r="D8" s="12" t="n">
        <v>284</v>
      </c>
      <c r="E8" s="12" t="n">
        <v>350</v>
      </c>
      <c r="F8" s="12" t="n">
        <v>349</v>
      </c>
      <c r="G8" s="12" t="n">
        <v>350</v>
      </c>
      <c r="H8" s="12" t="n">
        <v>289</v>
      </c>
      <c r="I8" s="12" t="n">
        <v>431</v>
      </c>
      <c r="J8" s="12"/>
      <c r="K8" s="12" t="n">
        <v>1013</v>
      </c>
      <c r="L8" s="12" t="n">
        <v>1039</v>
      </c>
      <c r="M8" s="12"/>
      <c r="N8" s="12" t="n">
        <v>287</v>
      </c>
      <c r="O8" s="12" t="n">
        <v>267</v>
      </c>
      <c r="P8" s="12" t="n">
        <v>164</v>
      </c>
      <c r="Q8" s="12" t="n">
        <v>185</v>
      </c>
      <c r="R8" s="12" t="n">
        <v>144</v>
      </c>
      <c r="S8" s="12" t="n">
        <v>185</v>
      </c>
      <c r="T8" s="12" t="n">
        <v>164</v>
      </c>
      <c r="U8" s="12" t="n">
        <v>82</v>
      </c>
      <c r="V8" s="12" t="n">
        <v>226</v>
      </c>
      <c r="W8" s="12" t="n">
        <v>185</v>
      </c>
      <c r="X8" s="12" t="n">
        <v>103</v>
      </c>
      <c r="Y8" s="12" t="n">
        <v>61</v>
      </c>
      <c r="Z8" s="12"/>
      <c r="AA8" s="12" t="n">
        <v>551</v>
      </c>
      <c r="AB8" s="12" t="n">
        <v>530</v>
      </c>
      <c r="AC8" s="12" t="n">
        <v>449</v>
      </c>
      <c r="AD8" s="12" t="n">
        <v>510</v>
      </c>
      <c r="AE8" s="12"/>
      <c r="AF8" s="12" t="n">
        <v>150</v>
      </c>
      <c r="AG8" s="12" t="n">
        <v>866</v>
      </c>
      <c r="AH8" s="12" t="n">
        <v>133</v>
      </c>
      <c r="AI8" s="12" t="n">
        <v>107</v>
      </c>
      <c r="AJ8" s="12" t="n">
        <v>66</v>
      </c>
      <c r="AK8" s="12" t="n">
        <v>64</v>
      </c>
      <c r="AL8" s="12" t="n">
        <v>140</v>
      </c>
      <c r="AM8" s="12" t="n">
        <v>2</v>
      </c>
      <c r="AN8" s="12" t="n">
        <v>140</v>
      </c>
      <c r="AO8" s="12" t="n">
        <v>160</v>
      </c>
      <c r="AP8" s="12" t="n">
        <v>39</v>
      </c>
      <c r="AQ8" s="12" t="n">
        <v>149</v>
      </c>
      <c r="AR8" s="12" t="n">
        <v>10</v>
      </c>
      <c r="AS8" s="12" t="n">
        <v>11</v>
      </c>
      <c r="AT8" s="12" t="n">
        <v>3</v>
      </c>
      <c r="AU8" s="12" t="n">
        <v>2</v>
      </c>
      <c r="AV8" s="12" t="n">
        <v>5</v>
      </c>
      <c r="AW8" s="12" t="n">
        <v>3</v>
      </c>
      <c r="AX8" s="12" t="n">
        <v>3</v>
      </c>
    </row>
    <row r="9">
      <c r="B9" s="20" t="s">
        <v>363</v>
      </c>
      <c r="C9" s="19" t="n">
        <v>0.0494476231761054</v>
      </c>
      <c r="D9" s="19" t="n">
        <v>0.0651656960611819</v>
      </c>
      <c r="E9" s="19" t="n">
        <v>0.039366136600861</v>
      </c>
      <c r="F9" s="19" t="n">
        <v>0.0599186034287922</v>
      </c>
      <c r="G9" s="19" t="n">
        <v>0.0466401507518844</v>
      </c>
      <c r="H9" s="19" t="n">
        <v>0.0510503923044361</v>
      </c>
      <c r="I9" s="19" t="n">
        <v>0.0399987940304991</v>
      </c>
      <c r="J9" s="19"/>
      <c r="K9" s="19" t="n">
        <v>0.0459153715039145</v>
      </c>
      <c r="L9" s="19" t="n">
        <v>0.0529392748290787</v>
      </c>
      <c r="M9" s="19"/>
      <c r="N9" s="19" t="n">
        <v>0.0461673036298873</v>
      </c>
      <c r="O9" s="19" t="n">
        <v>0.0386311502664189</v>
      </c>
      <c r="P9" s="19" t="n">
        <v>0.0609894027222248</v>
      </c>
      <c r="Q9" s="19" t="n">
        <v>0.016476876442966</v>
      </c>
      <c r="R9" s="19" t="n">
        <v>0.0574366408579626</v>
      </c>
      <c r="S9" s="19" t="n">
        <v>0.0601375190922252</v>
      </c>
      <c r="T9" s="19" t="n">
        <v>0.0301662574465078</v>
      </c>
      <c r="U9" s="19" t="n">
        <v>0.117268207891251</v>
      </c>
      <c r="V9" s="19" t="n">
        <v>0.0473647446812618</v>
      </c>
      <c r="W9" s="19" t="n">
        <v>0.0742590255808497</v>
      </c>
      <c r="X9" s="19" t="n">
        <v>0.0505312910144354</v>
      </c>
      <c r="Y9" s="19" t="n">
        <v>0.0212408758952546</v>
      </c>
      <c r="Z9" s="19"/>
      <c r="AA9" s="19" t="n">
        <v>0.0278407298942763</v>
      </c>
      <c r="AB9" s="19" t="n">
        <v>0.0388501519179599</v>
      </c>
      <c r="AC9" s="19" t="n">
        <v>0.0705403991790409</v>
      </c>
      <c r="AD9" s="19" t="n">
        <v>0.0622556089662253</v>
      </c>
      <c r="AE9" s="19"/>
      <c r="AF9" s="19" t="n">
        <v>0.0206547641386873</v>
      </c>
      <c r="AG9" s="19" t="n">
        <v>0.0472396847905508</v>
      </c>
      <c r="AH9" s="19" t="n">
        <v>0.0452219139785375</v>
      </c>
      <c r="AI9" s="19" t="n">
        <v>0.0647952544452117</v>
      </c>
      <c r="AJ9" s="19" t="n">
        <v>0.0140973301334304</v>
      </c>
      <c r="AK9" s="19" t="n">
        <v>0.0312550766916846</v>
      </c>
      <c r="AL9" s="19" t="n">
        <v>0.0726625495815903</v>
      </c>
      <c r="AM9" s="19" t="n">
        <v>1</v>
      </c>
      <c r="AN9" s="19" t="n">
        <v>0.0460400794482895</v>
      </c>
      <c r="AO9" s="19" t="n">
        <v>0.0621745913055079</v>
      </c>
      <c r="AP9" s="19" t="n">
        <v>0.0837130783174497</v>
      </c>
      <c r="AQ9" s="19" t="n">
        <v>0.0661669619811168</v>
      </c>
      <c r="AR9" s="19" t="n">
        <v>0</v>
      </c>
      <c r="AS9" s="19" t="n">
        <v>0</v>
      </c>
      <c r="AT9" s="19" t="n">
        <v>0</v>
      </c>
      <c r="AU9" s="19" t="n">
        <v>0</v>
      </c>
      <c r="AV9" s="19" t="n">
        <v>0</v>
      </c>
      <c r="AW9" s="19" t="n">
        <v>0</v>
      </c>
      <c r="AX9" s="19" t="n">
        <v>0</v>
      </c>
    </row>
    <row r="10">
      <c r="B10" s="20" t="s">
        <v>364</v>
      </c>
      <c r="C10" s="19" t="n">
        <v>0.109956367378838</v>
      </c>
      <c r="D10" s="19" t="n">
        <v>0.152690237541283</v>
      </c>
      <c r="E10" s="19" t="n">
        <v>0.1444431150954</v>
      </c>
      <c r="F10" s="19" t="n">
        <v>0.13817623987467</v>
      </c>
      <c r="G10" s="19" t="n">
        <v>0.104298816433975</v>
      </c>
      <c r="H10" s="19" t="n">
        <v>0.0772539659785729</v>
      </c>
      <c r="I10" s="19" t="n">
        <v>0.0574270085991856</v>
      </c>
      <c r="J10" s="19"/>
      <c r="K10" s="19" t="n">
        <v>0.103325471670043</v>
      </c>
      <c r="L10" s="19" t="n">
        <v>0.116527542190738</v>
      </c>
      <c r="M10" s="19"/>
      <c r="N10" s="19" t="n">
        <v>0.109538783918797</v>
      </c>
      <c r="O10" s="19" t="n">
        <v>0.0990401587991321</v>
      </c>
      <c r="P10" s="19" t="n">
        <v>0.0849196961951487</v>
      </c>
      <c r="Q10" s="19" t="n">
        <v>0.0965125010255204</v>
      </c>
      <c r="R10" s="19" t="n">
        <v>0.0952741161009893</v>
      </c>
      <c r="S10" s="19" t="n">
        <v>0.187768853791991</v>
      </c>
      <c r="T10" s="19" t="n">
        <v>0.124830329763146</v>
      </c>
      <c r="U10" s="19" t="n">
        <v>0.094945990280736</v>
      </c>
      <c r="V10" s="19" t="n">
        <v>0.149969296677696</v>
      </c>
      <c r="W10" s="19" t="n">
        <v>0.056066824722311</v>
      </c>
      <c r="X10" s="19" t="n">
        <v>0.0627710369062284</v>
      </c>
      <c r="Y10" s="19" t="n">
        <v>0.141447201980762</v>
      </c>
      <c r="Z10" s="19"/>
      <c r="AA10" s="19" t="n">
        <v>0.081792395878089</v>
      </c>
      <c r="AB10" s="19" t="n">
        <v>0.108307242766958</v>
      </c>
      <c r="AC10" s="19" t="n">
        <v>0.155118358220885</v>
      </c>
      <c r="AD10" s="19" t="n">
        <v>0.105140844298552</v>
      </c>
      <c r="AE10" s="19"/>
      <c r="AF10" s="19" t="n">
        <v>0.159596166712935</v>
      </c>
      <c r="AG10" s="19" t="n">
        <v>0.0757895274928865</v>
      </c>
      <c r="AH10" s="19" t="n">
        <v>0.0912447112417542</v>
      </c>
      <c r="AI10" s="19" t="n">
        <v>0.146713586474144</v>
      </c>
      <c r="AJ10" s="19" t="n">
        <v>0.0599795554297827</v>
      </c>
      <c r="AK10" s="19" t="n">
        <v>0.0726654885272642</v>
      </c>
      <c r="AL10" s="19" t="n">
        <v>0.136557809277169</v>
      </c>
      <c r="AM10" s="19" t="n">
        <v>0</v>
      </c>
      <c r="AN10" s="19" t="n">
        <v>0.158255782135929</v>
      </c>
      <c r="AO10" s="19" t="n">
        <v>0.13581357895655</v>
      </c>
      <c r="AP10" s="19" t="n">
        <v>0.216086979175606</v>
      </c>
      <c r="AQ10" s="19" t="n">
        <v>0.129242775116693</v>
      </c>
      <c r="AR10" s="19" t="n">
        <v>0.122057392965152</v>
      </c>
      <c r="AS10" s="19" t="n">
        <v>0.32641041084986</v>
      </c>
      <c r="AT10" s="19" t="n">
        <v>0</v>
      </c>
      <c r="AU10" s="19" t="n">
        <v>0.495619982425437</v>
      </c>
      <c r="AV10" s="19" t="n">
        <v>0.645174920202111</v>
      </c>
      <c r="AW10" s="19" t="n">
        <v>0</v>
      </c>
      <c r="AX10" s="19" t="n">
        <v>0</v>
      </c>
    </row>
    <row r="11">
      <c r="B11" s="20" t="s">
        <v>365</v>
      </c>
      <c r="C11" s="19" t="n">
        <v>0.21821290951882</v>
      </c>
      <c r="D11" s="19" t="n">
        <v>0.293230920643359</v>
      </c>
      <c r="E11" s="19" t="n">
        <v>0.282381331932636</v>
      </c>
      <c r="F11" s="19" t="n">
        <v>0.255882034939988</v>
      </c>
      <c r="G11" s="19" t="n">
        <v>0.212487653547028</v>
      </c>
      <c r="H11" s="19" t="n">
        <v>0.168764006719955</v>
      </c>
      <c r="I11" s="19" t="n">
        <v>0.123912960467429</v>
      </c>
      <c r="J11" s="19"/>
      <c r="K11" s="19" t="n">
        <v>0.220099378317583</v>
      </c>
      <c r="L11" s="19" t="n">
        <v>0.216583664654865</v>
      </c>
      <c r="M11" s="19"/>
      <c r="N11" s="19" t="n">
        <v>0.248950662039851</v>
      </c>
      <c r="O11" s="19" t="n">
        <v>0.196170819601514</v>
      </c>
      <c r="P11" s="19" t="n">
        <v>0.218737423163769</v>
      </c>
      <c r="Q11" s="19" t="n">
        <v>0.216086797326601</v>
      </c>
      <c r="R11" s="19" t="n">
        <v>0.21995332601397</v>
      </c>
      <c r="S11" s="19" t="n">
        <v>0.207023823906479</v>
      </c>
      <c r="T11" s="19" t="n">
        <v>0.224266708434923</v>
      </c>
      <c r="U11" s="19" t="n">
        <v>0.249291700911365</v>
      </c>
      <c r="V11" s="19" t="n">
        <v>0.179746456409463</v>
      </c>
      <c r="W11" s="19" t="n">
        <v>0.216806176962184</v>
      </c>
      <c r="X11" s="19" t="n">
        <v>0.204078125482232</v>
      </c>
      <c r="Y11" s="19" t="n">
        <v>0.317514544597513</v>
      </c>
      <c r="Z11" s="19"/>
      <c r="AA11" s="19" t="n">
        <v>0.224389492907393</v>
      </c>
      <c r="AB11" s="19" t="n">
        <v>0.179497083237905</v>
      </c>
      <c r="AC11" s="19" t="n">
        <v>0.255056307390886</v>
      </c>
      <c r="AD11" s="19" t="n">
        <v>0.22489952257954</v>
      </c>
      <c r="AE11" s="19"/>
      <c r="AF11" s="19" t="n">
        <v>0.327403440900633</v>
      </c>
      <c r="AG11" s="19" t="n">
        <v>0.161957745146041</v>
      </c>
      <c r="AH11" s="19" t="n">
        <v>0.211864187823262</v>
      </c>
      <c r="AI11" s="19" t="n">
        <v>0.312878902662284</v>
      </c>
      <c r="AJ11" s="19" t="n">
        <v>0.345344652381208</v>
      </c>
      <c r="AK11" s="19" t="n">
        <v>0.335610365358559</v>
      </c>
      <c r="AL11" s="19" t="n">
        <v>0.285161889684655</v>
      </c>
      <c r="AM11" s="19" t="n">
        <v>0</v>
      </c>
      <c r="AN11" s="19" t="n">
        <v>0.193003454463625</v>
      </c>
      <c r="AO11" s="19" t="n">
        <v>0.238443907395162</v>
      </c>
      <c r="AP11" s="19" t="n">
        <v>0.250253369145983</v>
      </c>
      <c r="AQ11" s="19" t="n">
        <v>0.23016380265687</v>
      </c>
      <c r="AR11" s="19" t="n">
        <v>0.197390147542874</v>
      </c>
      <c r="AS11" s="19" t="n">
        <v>0</v>
      </c>
      <c r="AT11" s="19" t="n">
        <v>0</v>
      </c>
      <c r="AU11" s="19" t="n">
        <v>0</v>
      </c>
      <c r="AV11" s="19" t="n">
        <v>0</v>
      </c>
      <c r="AW11" s="19" t="n">
        <v>0</v>
      </c>
      <c r="AX11" s="19" t="n">
        <v>0.462841763788565</v>
      </c>
    </row>
    <row r="12">
      <c r="B12" s="20" t="s">
        <v>366</v>
      </c>
      <c r="C12" s="19" t="n">
        <v>0.326133304694936</v>
      </c>
      <c r="D12" s="19" t="n">
        <v>0.210546230708125</v>
      </c>
      <c r="E12" s="19" t="n">
        <v>0.316920930802972</v>
      </c>
      <c r="F12" s="19" t="n">
        <v>0.278741740975199</v>
      </c>
      <c r="G12" s="19" t="n">
        <v>0.303373221906276</v>
      </c>
      <c r="H12" s="19" t="n">
        <v>0.342631117090713</v>
      </c>
      <c r="I12" s="19" t="n">
        <v>0.455640512855174</v>
      </c>
      <c r="J12" s="19"/>
      <c r="K12" s="19" t="n">
        <v>0.378249452807212</v>
      </c>
      <c r="L12" s="19" t="n">
        <v>0.27466981838901</v>
      </c>
      <c r="M12" s="19"/>
      <c r="N12" s="19" t="n">
        <v>0.322082146913066</v>
      </c>
      <c r="O12" s="19" t="n">
        <v>0.35664646136782</v>
      </c>
      <c r="P12" s="19" t="n">
        <v>0.293483359664662</v>
      </c>
      <c r="Q12" s="19" t="n">
        <v>0.399641208709203</v>
      </c>
      <c r="R12" s="19" t="n">
        <v>0.386491760497519</v>
      </c>
      <c r="S12" s="19" t="n">
        <v>0.294664572263447</v>
      </c>
      <c r="T12" s="19" t="n">
        <v>0.2495444805192</v>
      </c>
      <c r="U12" s="19" t="n">
        <v>0.257930586461731</v>
      </c>
      <c r="V12" s="19" t="n">
        <v>0.338176024617437</v>
      </c>
      <c r="W12" s="19" t="n">
        <v>0.338245832706945</v>
      </c>
      <c r="X12" s="19" t="n">
        <v>0.334202492776831</v>
      </c>
      <c r="Y12" s="19" t="n">
        <v>0.232108629679639</v>
      </c>
      <c r="Z12" s="19"/>
      <c r="AA12" s="19" t="n">
        <v>0.40088983841912</v>
      </c>
      <c r="AB12" s="19" t="n">
        <v>0.357599558713677</v>
      </c>
      <c r="AC12" s="19" t="n">
        <v>0.260261157932995</v>
      </c>
      <c r="AD12" s="19" t="n">
        <v>0.271438513654609</v>
      </c>
      <c r="AE12" s="19"/>
      <c r="AF12" s="19" t="n">
        <v>0.32922890560988</v>
      </c>
      <c r="AG12" s="19" t="n">
        <v>0.371210904408316</v>
      </c>
      <c r="AH12" s="19" t="n">
        <v>0.310284028611031</v>
      </c>
      <c r="AI12" s="19" t="n">
        <v>0.265150750851042</v>
      </c>
      <c r="AJ12" s="19" t="n">
        <v>0.245302460795338</v>
      </c>
      <c r="AK12" s="19" t="n">
        <v>0.237432635819664</v>
      </c>
      <c r="AL12" s="19" t="n">
        <v>0.260108331121734</v>
      </c>
      <c r="AM12" s="19" t="n">
        <v>0</v>
      </c>
      <c r="AN12" s="19" t="n">
        <v>0.372735816013144</v>
      </c>
      <c r="AO12" s="19" t="n">
        <v>0.261443498342321</v>
      </c>
      <c r="AP12" s="19" t="n">
        <v>0.275795046471184</v>
      </c>
      <c r="AQ12" s="19" t="n">
        <v>0.289786156030016</v>
      </c>
      <c r="AR12" s="19" t="n">
        <v>0.495891020852865</v>
      </c>
      <c r="AS12" s="19" t="n">
        <v>0.276515161725097</v>
      </c>
      <c r="AT12" s="19" t="n">
        <v>0.610897407931974</v>
      </c>
      <c r="AU12" s="19" t="n">
        <v>0</v>
      </c>
      <c r="AV12" s="19" t="n">
        <v>0.354825079797889</v>
      </c>
      <c r="AW12" s="19" t="n">
        <v>0.323798654447605</v>
      </c>
      <c r="AX12" s="19" t="n">
        <v>0.259244151683178</v>
      </c>
    </row>
    <row r="13">
      <c r="B13" s="20" t="s">
        <v>367</v>
      </c>
      <c r="C13" s="19" t="n">
        <v>0.137384219015497</v>
      </c>
      <c r="D13" s="19" t="n">
        <v>0.0957554421859803</v>
      </c>
      <c r="E13" s="19" t="n">
        <v>0.114893883563584</v>
      </c>
      <c r="F13" s="19" t="n">
        <v>0.0992529286694216</v>
      </c>
      <c r="G13" s="19" t="n">
        <v>0.146994939212356</v>
      </c>
      <c r="H13" s="19" t="n">
        <v>0.165161095471182</v>
      </c>
      <c r="I13" s="19" t="n">
        <v>0.187559209201092</v>
      </c>
      <c r="J13" s="19"/>
      <c r="K13" s="19" t="n">
        <v>0.158257222250643</v>
      </c>
      <c r="L13" s="19" t="n">
        <v>0.117164768432341</v>
      </c>
      <c r="M13" s="19"/>
      <c r="N13" s="19" t="n">
        <v>0.164502609163077</v>
      </c>
      <c r="O13" s="19" t="n">
        <v>0.153259092742598</v>
      </c>
      <c r="P13" s="19" t="n">
        <v>0.186081782235439</v>
      </c>
      <c r="Q13" s="19" t="n">
        <v>0.113762155724877</v>
      </c>
      <c r="R13" s="19" t="n">
        <v>0.0916451231923</v>
      </c>
      <c r="S13" s="19" t="n">
        <v>0.0859327353506823</v>
      </c>
      <c r="T13" s="19" t="n">
        <v>0.14676441964478</v>
      </c>
      <c r="U13" s="19" t="n">
        <v>0.112943915086417</v>
      </c>
      <c r="V13" s="19" t="n">
        <v>0.12775798553677</v>
      </c>
      <c r="W13" s="19" t="n">
        <v>0.126786518251357</v>
      </c>
      <c r="X13" s="19" t="n">
        <v>0.185950100166445</v>
      </c>
      <c r="Y13" s="19" t="n">
        <v>0.138486271958763</v>
      </c>
      <c r="Z13" s="19"/>
      <c r="AA13" s="19" t="n">
        <v>0.164591563059257</v>
      </c>
      <c r="AB13" s="19" t="n">
        <v>0.153699919392554</v>
      </c>
      <c r="AC13" s="19" t="n">
        <v>0.122442175743543</v>
      </c>
      <c r="AD13" s="19" t="n">
        <v>0.100026603791488</v>
      </c>
      <c r="AE13" s="19"/>
      <c r="AF13" s="19" t="n">
        <v>0.105736962208143</v>
      </c>
      <c r="AG13" s="19" t="n">
        <v>0.162347602603014</v>
      </c>
      <c r="AH13" s="19" t="n">
        <v>0.14251700695285</v>
      </c>
      <c r="AI13" s="19" t="n">
        <v>0.16511786298365</v>
      </c>
      <c r="AJ13" s="19" t="n">
        <v>0.13324478057459</v>
      </c>
      <c r="AK13" s="19" t="n">
        <v>0.216655095956024</v>
      </c>
      <c r="AL13" s="19" t="n">
        <v>0.094361563759075</v>
      </c>
      <c r="AM13" s="19" t="n">
        <v>0</v>
      </c>
      <c r="AN13" s="19" t="n">
        <v>0.134768452680544</v>
      </c>
      <c r="AO13" s="19" t="n">
        <v>0.0817116298876408</v>
      </c>
      <c r="AP13" s="19" t="n">
        <v>0.0239494007229201</v>
      </c>
      <c r="AQ13" s="19" t="n">
        <v>0.0923073196557568</v>
      </c>
      <c r="AR13" s="19" t="n">
        <v>0</v>
      </c>
      <c r="AS13" s="19" t="n">
        <v>0.214302612424606</v>
      </c>
      <c r="AT13" s="19" t="n">
        <v>0</v>
      </c>
      <c r="AU13" s="19" t="n">
        <v>0.504380017574563</v>
      </c>
      <c r="AV13" s="19" t="n">
        <v>0</v>
      </c>
      <c r="AW13" s="19" t="n">
        <v>0.676201345552395</v>
      </c>
      <c r="AX13" s="19" t="n">
        <v>0.277914084528257</v>
      </c>
    </row>
    <row r="14">
      <c r="B14" s="20" t="s">
        <v>77</v>
      </c>
      <c r="C14" s="21" t="n">
        <v>0.158865576215805</v>
      </c>
      <c r="D14" s="21" t="n">
        <v>0.182611472860071</v>
      </c>
      <c r="E14" s="21" t="n">
        <v>0.101994602004546</v>
      </c>
      <c r="F14" s="21" t="n">
        <v>0.16802845211193</v>
      </c>
      <c r="G14" s="21" t="n">
        <v>0.186205218148481</v>
      </c>
      <c r="H14" s="21" t="n">
        <v>0.195139422435141</v>
      </c>
      <c r="I14" s="21" t="n">
        <v>0.13546151484662</v>
      </c>
      <c r="J14" s="21"/>
      <c r="K14" s="21" t="n">
        <v>0.0941531034506052</v>
      </c>
      <c r="L14" s="21" t="n">
        <v>0.222114931503966</v>
      </c>
      <c r="M14" s="21"/>
      <c r="N14" s="21" t="n">
        <v>0.108758494335321</v>
      </c>
      <c r="O14" s="21" t="n">
        <v>0.156252317222517</v>
      </c>
      <c r="P14" s="21" t="n">
        <v>0.155788336018757</v>
      </c>
      <c r="Q14" s="21" t="n">
        <v>0.157520460770833</v>
      </c>
      <c r="R14" s="21" t="n">
        <v>0.14919903333726</v>
      </c>
      <c r="S14" s="21" t="n">
        <v>0.164472495595175</v>
      </c>
      <c r="T14" s="21" t="n">
        <v>0.224427804191444</v>
      </c>
      <c r="U14" s="21" t="n">
        <v>0.1676195993685</v>
      </c>
      <c r="V14" s="21" t="n">
        <v>0.156985492077372</v>
      </c>
      <c r="W14" s="21" t="n">
        <v>0.187835621776353</v>
      </c>
      <c r="X14" s="21" t="n">
        <v>0.162466953653828</v>
      </c>
      <c r="Y14" s="21" t="n">
        <v>0.149202475888068</v>
      </c>
      <c r="Z14" s="21"/>
      <c r="AA14" s="21" t="n">
        <v>0.100495979841864</v>
      </c>
      <c r="AB14" s="21" t="n">
        <v>0.162046043970946</v>
      </c>
      <c r="AC14" s="21" t="n">
        <v>0.13658160153265</v>
      </c>
      <c r="AD14" s="21" t="n">
        <v>0.236238906709585</v>
      </c>
      <c r="AE14" s="21"/>
      <c r="AF14" s="21" t="n">
        <v>0.0573797604297222</v>
      </c>
      <c r="AG14" s="21" t="n">
        <v>0.181454535559193</v>
      </c>
      <c r="AH14" s="21" t="n">
        <v>0.198868151392565</v>
      </c>
      <c r="AI14" s="21" t="n">
        <v>0.0453436425836684</v>
      </c>
      <c r="AJ14" s="21" t="n">
        <v>0.202031220685651</v>
      </c>
      <c r="AK14" s="21" t="n">
        <v>0.106381337646804</v>
      </c>
      <c r="AL14" s="21" t="n">
        <v>0.151147856575777</v>
      </c>
      <c r="AM14" s="21" t="n">
        <v>0</v>
      </c>
      <c r="AN14" s="21" t="n">
        <v>0.0951964152584687</v>
      </c>
      <c r="AO14" s="21" t="n">
        <v>0.220412794112818</v>
      </c>
      <c r="AP14" s="21" t="n">
        <v>0.150202126166858</v>
      </c>
      <c r="AQ14" s="21" t="n">
        <v>0.192332984559546</v>
      </c>
      <c r="AR14" s="21" t="n">
        <v>0.184661438639109</v>
      </c>
      <c r="AS14" s="21" t="n">
        <v>0.182771815000437</v>
      </c>
      <c r="AT14" s="21" t="n">
        <v>0.389102592068026</v>
      </c>
      <c r="AU14" s="21" t="n">
        <v>0</v>
      </c>
      <c r="AV14" s="21" t="n">
        <v>0</v>
      </c>
      <c r="AW14" s="21" t="n">
        <v>0</v>
      </c>
      <c r="AX14" s="21" t="n">
        <v>0</v>
      </c>
    </row>
    <row r="15">
      <c r="B15" s="18"/>
    </row>
    <row r="16">
      <c r="B16" t="s">
        <v>80</v>
      </c>
    </row>
    <row r="17">
      <c r="B17" t="s">
        <v>81</v>
      </c>
    </row>
    <row r="19">
      <c r="B19" s="9" t="str">
        <f>=HYPERLINK("#'Contents'!A1", "Return to Contents")</f>
      </c>
    </row>
  </sheetData>
  <mergeCells count="6">
    <mergeCell ref="D5:I5"/>
    <mergeCell ref="K5:L5"/>
    <mergeCell ref="N5:Y5"/>
    <mergeCell ref="AA5:AD5"/>
    <mergeCell ref="AF5:AX5"/>
    <mergeCell ref="D2:AU2"/>
  </mergeCells>
  <pageMargins left="0.7" right="0.7" top="0.75" bottom="0.75" header="0.3" footer="0.3"/>
  <pageSetup paperSize="9" orientation="portrait" horizontalDpi="300" verticalDpi="300" r:id="rId2"/>
  <drawing r:id="rId1"/>
</worksheet>
</file>

<file path=xl/worksheets/sheet10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20.71" hidden="0" customWidth="1"/>
    <col min="4" max="4" width="20.71" hidden="0" customWidth="1"/>
    <col min="5" max="5" width="20.71" hidden="0" customWidth="1"/>
    <col min="6" max="6" width="20.71" hidden="0" customWidth="1"/>
    <col min="7" max="7" width="20.71" hidden="0" customWidth="1"/>
    <col min="8" max="8" width="20.71" hidden="0" customWidth="1"/>
    <col min="9" max="9" width="20.71" hidden="0" customWidth="1"/>
    <col min="10" max="10" width="20.71" hidden="0" customWidth="1"/>
    <col min="11" max="11" width="20.71" hidden="0" customWidth="1"/>
    <col min="12" max="12" width="20.71" hidden="0" customWidth="1"/>
  </cols>
  <sheetData>
    <row r="2" ht="40" customHeight="1">
      <c r="D2" s="16" t="s">
        <v>384</v>
      </c>
    </row>
    <row r="6" ht="50" customHeight="1">
      <c r="B6" s="22" t="s">
        <v>15</v>
      </c>
      <c r="C6" s="22" t="s">
        <v>251</v>
      </c>
      <c r="D6" s="22" t="s">
        <v>339</v>
      </c>
      <c r="E6" s="22" t="s">
        <v>340</v>
      </c>
      <c r="F6" s="22" t="s">
        <v>341</v>
      </c>
      <c r="G6" s="22" t="s">
        <v>342</v>
      </c>
      <c r="H6" s="22" t="s">
        <v>343</v>
      </c>
      <c r="I6" s="22" t="s">
        <v>344</v>
      </c>
      <c r="J6" s="22" t="s">
        <v>345</v>
      </c>
      <c r="K6" s="22" t="s">
        <v>346</v>
      </c>
    </row>
    <row r="7">
      <c r="B7" s="20" t="s">
        <v>253</v>
      </c>
      <c r="C7" s="19" t="n">
        <v>0.274187257896096</v>
      </c>
      <c r="D7" s="19" t="n">
        <v>0.0109493593715025</v>
      </c>
      <c r="E7" s="19" t="n">
        <v>0.0366075031426143</v>
      </c>
      <c r="F7" s="19" t="n">
        <v>0.0198159867012995</v>
      </c>
      <c r="G7" s="19" t="n">
        <v>0.0169119222238202</v>
      </c>
      <c r="H7" s="19" t="n">
        <v>0.045438350067194</v>
      </c>
      <c r="I7" s="19" t="n">
        <v>0.0646085872936208</v>
      </c>
      <c r="J7" s="19" t="n">
        <v>0.0547585831297906</v>
      </c>
      <c r="K7" s="19" t="n">
        <v>0.0348690765641439</v>
      </c>
    </row>
    <row r="8">
      <c r="B8" s="20" t="s">
        <v>378</v>
      </c>
      <c r="C8" s="19" t="n">
        <v>0.110724024869821</v>
      </c>
      <c r="D8" s="19" t="n">
        <v>0.0234386759391792</v>
      </c>
      <c r="E8" s="19" t="n">
        <v>0.0472868527972272</v>
      </c>
      <c r="F8" s="19" t="n">
        <v>0.0225121323333291</v>
      </c>
      <c r="G8" s="19" t="n">
        <v>0.0211774419356255</v>
      </c>
      <c r="H8" s="19" t="n">
        <v>0.0509891692271498</v>
      </c>
      <c r="I8" s="19" t="n">
        <v>0.0652700561527905</v>
      </c>
      <c r="J8" s="19" t="n">
        <v>0.0520846260846071</v>
      </c>
      <c r="K8" s="19" t="n">
        <v>0.0412438781862715</v>
      </c>
    </row>
    <row r="9">
      <c r="B9" s="20" t="s">
        <v>379</v>
      </c>
      <c r="C9" s="19" t="n">
        <v>0.125121063212145</v>
      </c>
      <c r="D9" s="19" t="n">
        <v>0.041249482342812</v>
      </c>
      <c r="E9" s="19" t="n">
        <v>0.0928994818700849</v>
      </c>
      <c r="F9" s="19" t="n">
        <v>0.0586620110953827</v>
      </c>
      <c r="G9" s="19" t="n">
        <v>0.038501271235199</v>
      </c>
      <c r="H9" s="19" t="n">
        <v>0.0947319044680728</v>
      </c>
      <c r="I9" s="19" t="n">
        <v>0.125405762136941</v>
      </c>
      <c r="J9" s="19" t="n">
        <v>0.118422492471207</v>
      </c>
      <c r="K9" s="19" t="n">
        <v>0.0813130773210874</v>
      </c>
    </row>
    <row r="10">
      <c r="B10" s="20" t="s">
        <v>380</v>
      </c>
      <c r="C10" s="19" t="n">
        <v>0.166628300080438</v>
      </c>
      <c r="D10" s="19" t="n">
        <v>0.17196877517544</v>
      </c>
      <c r="E10" s="19" t="n">
        <v>0.21717277830928</v>
      </c>
      <c r="F10" s="19" t="n">
        <v>0.218620498465551</v>
      </c>
      <c r="G10" s="19" t="n">
        <v>0.192956485068386</v>
      </c>
      <c r="H10" s="19" t="n">
        <v>0.255784201140605</v>
      </c>
      <c r="I10" s="19" t="n">
        <v>0.262199568640315</v>
      </c>
      <c r="J10" s="19" t="n">
        <v>0.295160142881914</v>
      </c>
      <c r="K10" s="19" t="n">
        <v>0.271058151737483</v>
      </c>
    </row>
    <row r="11">
      <c r="B11" s="20" t="s">
        <v>381</v>
      </c>
      <c r="C11" s="19" t="n">
        <v>0.0983358190993512</v>
      </c>
      <c r="D11" s="19" t="n">
        <v>0.25309909090113</v>
      </c>
      <c r="E11" s="19" t="n">
        <v>0.22713569242584</v>
      </c>
      <c r="F11" s="19" t="n">
        <v>0.221961717433907</v>
      </c>
      <c r="G11" s="19" t="n">
        <v>0.227473991444905</v>
      </c>
      <c r="H11" s="19" t="n">
        <v>0.19804230524972</v>
      </c>
      <c r="I11" s="19" t="n">
        <v>0.174761894242709</v>
      </c>
      <c r="J11" s="19" t="n">
        <v>0.17188621420608</v>
      </c>
      <c r="K11" s="19" t="n">
        <v>0.207467116035666</v>
      </c>
    </row>
    <row r="12">
      <c r="B12" s="20" t="s">
        <v>382</v>
      </c>
      <c r="C12" s="19" t="n">
        <v>0.086912423162983</v>
      </c>
      <c r="D12" s="19" t="n">
        <v>0.257241200020999</v>
      </c>
      <c r="E12" s="19" t="n">
        <v>0.186733215854546</v>
      </c>
      <c r="F12" s="19" t="n">
        <v>0.232449295669771</v>
      </c>
      <c r="G12" s="19" t="n">
        <v>0.237424641042902</v>
      </c>
      <c r="H12" s="19" t="n">
        <v>0.170978257147372</v>
      </c>
      <c r="I12" s="19" t="n">
        <v>0.140236802191944</v>
      </c>
      <c r="J12" s="19" t="n">
        <v>0.122552842395671</v>
      </c>
      <c r="K12" s="19" t="n">
        <v>0.164130064423582</v>
      </c>
    </row>
    <row r="13">
      <c r="B13" s="20" t="s">
        <v>383</v>
      </c>
      <c r="C13" s="19" t="n">
        <v>0.0558043926577303</v>
      </c>
      <c r="D13" s="19" t="n">
        <v>0.206412677910922</v>
      </c>
      <c r="E13" s="19" t="n">
        <v>0.122222650993282</v>
      </c>
      <c r="F13" s="19" t="n">
        <v>0.195424360948982</v>
      </c>
      <c r="G13" s="19" t="n">
        <v>0.202311526633201</v>
      </c>
      <c r="H13" s="19" t="n">
        <v>0.0972626197267558</v>
      </c>
      <c r="I13" s="19" t="n">
        <v>0.0672652038614043</v>
      </c>
      <c r="J13" s="19" t="n">
        <v>0.056102942997989</v>
      </c>
      <c r="K13" s="19" t="n">
        <v>0.0919243914342571</v>
      </c>
    </row>
    <row r="14">
      <c r="B14" s="20" t="s">
        <v>242</v>
      </c>
      <c r="C14" s="19" t="n">
        <v>0.0822867190214357</v>
      </c>
      <c r="D14" s="19" t="n">
        <v>0.0356407383380156</v>
      </c>
      <c r="E14" s="19" t="n">
        <v>0.0699418246071254</v>
      </c>
      <c r="F14" s="19" t="n">
        <v>0.0305539973517776</v>
      </c>
      <c r="G14" s="19" t="n">
        <v>0.0632427204159613</v>
      </c>
      <c r="H14" s="19" t="n">
        <v>0.0867731929731307</v>
      </c>
      <c r="I14" s="19" t="n">
        <v>0.100252125480275</v>
      </c>
      <c r="J14" s="19" t="n">
        <v>0.129032155832742</v>
      </c>
      <c r="K14" s="19" t="n">
        <v>0.107994244297509</v>
      </c>
    </row>
    <row r="15">
      <c r="B15" s="18"/>
      <c r="C15" s="18"/>
      <c r="D15" s="18"/>
      <c r="E15" s="18"/>
      <c r="F15" s="18"/>
      <c r="G15" s="18"/>
      <c r="H15" s="18"/>
      <c r="I15" s="18"/>
      <c r="J15" s="18"/>
      <c r="K15" s="18"/>
    </row>
    <row r="16">
      <c r="B16" t="s">
        <v>80</v>
      </c>
    </row>
    <row r="17">
      <c r="B17" t="s">
        <v>81</v>
      </c>
    </row>
    <row r="21">
      <c r="B21" s="9" t="str">
        <f>=HYPERLINK("#'Contents'!A1", "Return to Contents")</f>
      </c>
    </row>
  </sheetData>
  <mergeCells count="1">
    <mergeCell ref="D2:L2"/>
  </mergeCells>
  <pageMargins left="0.7" right="0.7" top="0.75" bottom="0.75" header="0.3" footer="0.3"/>
  <pageSetup paperSize="9" orientation="portrait" horizontalDpi="300" verticalDpi="300" r:id="rId2"/>
  <drawing r:id="rId1"/>
</worksheet>
</file>

<file path=xl/worksheets/sheet10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10.71" hidden="0" customWidth="1"/>
    <col min="8" max="8" width="10.71" hidden="0" customWidth="1"/>
    <col min="9" max="9" width="10.71" hidden="0" customWidth="1"/>
    <col min="10" max="10" width="2.2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10.71" hidden="0" customWidth="1"/>
    <col min="19" max="19" width="10.71" hidden="0" customWidth="1"/>
    <col min="20" max="20" width="10.71" hidden="0" customWidth="1"/>
    <col min="21" max="21" width="10.71" hidden="0" customWidth="1"/>
    <col min="22" max="22" width="10.71" hidden="0" customWidth="1"/>
    <col min="23" max="23" width="10.71" hidden="0" customWidth="1"/>
    <col min="24" max="24" width="10.71" hidden="0" customWidth="1"/>
    <col min="25" max="25" width="10.71" hidden="0" customWidth="1"/>
    <col min="26" max="26" width="2.2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10.71" hidden="0" customWidth="1"/>
    <col min="34" max="34" width="10.71" hidden="0" customWidth="1"/>
    <col min="35" max="35" width="10.7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10.71" hidden="0" customWidth="1"/>
    <col min="44" max="44" width="10.71" hidden="0" customWidth="1"/>
    <col min="45" max="45" width="10.71" hidden="0" customWidth="1"/>
    <col min="46" max="46" width="10.71" hidden="0" customWidth="1"/>
    <col min="47" max="47" width="10.71" hidden="0" customWidth="1"/>
    <col min="48" max="48" width="10.71" hidden="0" customWidth="1"/>
    <col min="49" max="49" width="10.71" hidden="0" customWidth="1"/>
    <col min="50" max="50" width="10.71" hidden="0" customWidth="1"/>
    <col min="51" max="51" width="2.21" hidden="0" customWidth="1"/>
  </cols>
  <sheetData>
    <row r="2" ht="40" customHeight="1">
      <c r="D2" s="16" t="s">
        <v>385</v>
      </c>
    </row>
    <row r="5" ht="30" customHeight="1">
      <c r="B5" s="17"/>
      <c r="C5" s="17"/>
      <c r="D5" s="17" t="s">
        <v>62</v>
      </c>
      <c r="E5" s="17"/>
      <c r="F5" s="17"/>
      <c r="G5" s="17"/>
      <c r="H5" s="17"/>
      <c r="I5" s="17"/>
      <c r="J5" s="17"/>
      <c r="K5" s="17" t="s">
        <v>63</v>
      </c>
      <c r="L5" s="17"/>
      <c r="M5" s="17"/>
      <c r="N5" s="17" t="s">
        <v>64</v>
      </c>
      <c r="O5" s="17"/>
      <c r="P5" s="17"/>
      <c r="Q5" s="17"/>
      <c r="R5" s="17"/>
      <c r="S5" s="17"/>
      <c r="T5" s="17"/>
      <c r="U5" s="17"/>
      <c r="V5" s="17"/>
      <c r="W5" s="17"/>
      <c r="X5" s="17"/>
      <c r="Y5" s="17"/>
      <c r="Z5" s="17"/>
      <c r="AA5" s="17" t="s">
        <v>65</v>
      </c>
      <c r="AB5" s="17"/>
      <c r="AC5" s="17"/>
      <c r="AD5" s="17"/>
      <c r="AE5" s="17"/>
      <c r="AF5" s="17" t="s">
        <v>66</v>
      </c>
      <c r="AG5" s="17"/>
      <c r="AH5" s="17"/>
      <c r="AI5" s="17"/>
      <c r="AJ5" s="17"/>
      <c r="AK5" s="17"/>
      <c r="AL5" s="17"/>
      <c r="AM5" s="17"/>
      <c r="AN5" s="17"/>
      <c r="AO5" s="17"/>
      <c r="AP5" s="17"/>
      <c r="AQ5" s="17"/>
      <c r="AR5" s="17"/>
      <c r="AS5" s="17"/>
      <c r="AT5" s="17"/>
      <c r="AU5" s="17"/>
      <c r="AV5" s="17"/>
      <c r="AW5" s="17"/>
      <c r="AX5" s="17"/>
    </row>
    <row r="6">
      <c r="B6" t="s">
        <v>15</v>
      </c>
      <c r="C6" s="10" t="s">
        <v>16</v>
      </c>
      <c r="D6" s="13" t="s">
        <v>17</v>
      </c>
      <c r="E6" s="13" t="s">
        <v>18</v>
      </c>
      <c r="F6" s="13" t="s">
        <v>19</v>
      </c>
      <c r="G6" s="13" t="s">
        <v>20</v>
      </c>
      <c r="H6" s="13" t="s">
        <v>21</v>
      </c>
      <c r="I6" s="13" t="s">
        <v>22</v>
      </c>
      <c r="K6" s="13" t="s">
        <v>25</v>
      </c>
      <c r="L6" s="13" t="s">
        <v>26</v>
      </c>
      <c r="N6" s="13" t="s">
        <v>27</v>
      </c>
      <c r="O6" s="13" t="s">
        <v>28</v>
      </c>
      <c r="P6" s="13" t="s">
        <v>29</v>
      </c>
      <c r="Q6" s="13" t="s">
        <v>30</v>
      </c>
      <c r="R6" s="13" t="s">
        <v>31</v>
      </c>
      <c r="S6" s="13" t="s">
        <v>32</v>
      </c>
      <c r="T6" s="13" t="s">
        <v>33</v>
      </c>
      <c r="U6" s="13" t="s">
        <v>34</v>
      </c>
      <c r="V6" s="13" t="s">
        <v>35</v>
      </c>
      <c r="W6" s="13" t="s">
        <v>36</v>
      </c>
      <c r="X6" s="13" t="s">
        <v>37</v>
      </c>
      <c r="Y6" s="13" t="s">
        <v>38</v>
      </c>
      <c r="AA6" s="13" t="s">
        <v>39</v>
      </c>
      <c r="AB6" s="13" t="s">
        <v>40</v>
      </c>
      <c r="AC6" s="13" t="s">
        <v>41</v>
      </c>
      <c r="AD6" s="13" t="s">
        <v>42</v>
      </c>
      <c r="AF6" s="13" t="s">
        <v>43</v>
      </c>
      <c r="AG6" s="13" t="s">
        <v>44</v>
      </c>
      <c r="AH6" s="13" t="s">
        <v>45</v>
      </c>
      <c r="AI6" s="13" t="s">
        <v>46</v>
      </c>
      <c r="AJ6" s="13" t="s">
        <v>47</v>
      </c>
      <c r="AK6" s="13" t="s">
        <v>48</v>
      </c>
      <c r="AL6" s="13" t="s">
        <v>49</v>
      </c>
      <c r="AM6" s="13" t="s">
        <v>50</v>
      </c>
      <c r="AN6" s="13" t="s">
        <v>51</v>
      </c>
      <c r="AO6" s="13" t="s">
        <v>52</v>
      </c>
      <c r="AP6" s="13" t="s">
        <v>53</v>
      </c>
      <c r="AQ6" s="13" t="s">
        <v>54</v>
      </c>
      <c r="AR6" s="13" t="s">
        <v>55</v>
      </c>
      <c r="AS6" s="13" t="s">
        <v>56</v>
      </c>
      <c r="AT6" s="13" t="s">
        <v>57</v>
      </c>
      <c r="AU6" s="13" t="s">
        <v>58</v>
      </c>
      <c r="AV6" s="13" t="s">
        <v>59</v>
      </c>
      <c r="AW6" s="13" t="s">
        <v>60</v>
      </c>
      <c r="AX6" s="13" t="s">
        <v>61</v>
      </c>
    </row>
    <row r="7" ht="30" customHeight="1">
      <c r="B7" s="11" t="s">
        <v>23</v>
      </c>
      <c r="C7" s="11" t="n">
        <v>2053</v>
      </c>
      <c r="D7" s="11" t="n">
        <v>282</v>
      </c>
      <c r="E7" s="11" t="n">
        <v>347</v>
      </c>
      <c r="F7" s="11" t="n">
        <v>347</v>
      </c>
      <c r="G7" s="11" t="n">
        <v>347</v>
      </c>
      <c r="H7" s="11" t="n">
        <v>295</v>
      </c>
      <c r="I7" s="11" t="n">
        <v>435</v>
      </c>
      <c r="J7" s="11"/>
      <c r="K7" s="11" t="n">
        <v>1018</v>
      </c>
      <c r="L7" s="11" t="n">
        <v>1034</v>
      </c>
      <c r="M7" s="11"/>
      <c r="N7" s="11" t="n">
        <v>284</v>
      </c>
      <c r="O7" s="11" t="n">
        <v>278</v>
      </c>
      <c r="P7" s="11" t="n">
        <v>169</v>
      </c>
      <c r="Q7" s="11" t="n">
        <v>188</v>
      </c>
      <c r="R7" s="11" t="n">
        <v>160</v>
      </c>
      <c r="S7" s="11" t="n">
        <v>187</v>
      </c>
      <c r="T7" s="11" t="n">
        <v>166</v>
      </c>
      <c r="U7" s="11" t="n">
        <v>87</v>
      </c>
      <c r="V7" s="11" t="n">
        <v>211</v>
      </c>
      <c r="W7" s="11" t="n">
        <v>174</v>
      </c>
      <c r="X7" s="11" t="n">
        <v>98</v>
      </c>
      <c r="Y7" s="11" t="n">
        <v>51</v>
      </c>
      <c r="Z7" s="11"/>
      <c r="AA7" s="11" t="n">
        <v>570</v>
      </c>
      <c r="AB7" s="11" t="n">
        <v>547</v>
      </c>
      <c r="AC7" s="11" t="n">
        <v>406</v>
      </c>
      <c r="AD7" s="11" t="n">
        <v>517</v>
      </c>
      <c r="AE7" s="11"/>
      <c r="AF7" s="11" t="n">
        <v>148</v>
      </c>
      <c r="AG7" s="11" t="n">
        <v>872</v>
      </c>
      <c r="AH7" s="11" t="n">
        <v>132</v>
      </c>
      <c r="AI7" s="11" t="n">
        <v>108</v>
      </c>
      <c r="AJ7" s="11" t="n">
        <v>65</v>
      </c>
      <c r="AK7" s="11" t="n">
        <v>65</v>
      </c>
      <c r="AL7" s="11" t="n">
        <v>139</v>
      </c>
      <c r="AM7" s="11" t="n">
        <v>2</v>
      </c>
      <c r="AN7" s="11" t="n">
        <v>139</v>
      </c>
      <c r="AO7" s="11" t="n">
        <v>159</v>
      </c>
      <c r="AP7" s="11" t="n">
        <v>39</v>
      </c>
      <c r="AQ7" s="11" t="n">
        <v>148</v>
      </c>
      <c r="AR7" s="11" t="n">
        <v>10</v>
      </c>
      <c r="AS7" s="11" t="n">
        <v>10</v>
      </c>
      <c r="AT7" s="11" t="n">
        <v>3</v>
      </c>
      <c r="AU7" s="11" t="n">
        <v>2</v>
      </c>
      <c r="AV7" s="11" t="n">
        <v>5</v>
      </c>
      <c r="AW7" s="11" t="n">
        <v>3</v>
      </c>
      <c r="AX7" s="11" t="n">
        <v>4</v>
      </c>
    </row>
    <row r="8" ht="30" customHeight="1">
      <c r="B8" s="12" t="s">
        <v>24</v>
      </c>
      <c r="C8" s="12" t="n">
        <v>2053</v>
      </c>
      <c r="D8" s="12" t="n">
        <v>284</v>
      </c>
      <c r="E8" s="12" t="n">
        <v>350</v>
      </c>
      <c r="F8" s="12" t="n">
        <v>349</v>
      </c>
      <c r="G8" s="12" t="n">
        <v>350</v>
      </c>
      <c r="H8" s="12" t="n">
        <v>289</v>
      </c>
      <c r="I8" s="12" t="n">
        <v>431</v>
      </c>
      <c r="J8" s="12"/>
      <c r="K8" s="12" t="n">
        <v>1013</v>
      </c>
      <c r="L8" s="12" t="n">
        <v>1039</v>
      </c>
      <c r="M8" s="12"/>
      <c r="N8" s="12" t="n">
        <v>287</v>
      </c>
      <c r="O8" s="12" t="n">
        <v>267</v>
      </c>
      <c r="P8" s="12" t="n">
        <v>164</v>
      </c>
      <c r="Q8" s="12" t="n">
        <v>185</v>
      </c>
      <c r="R8" s="12" t="n">
        <v>144</v>
      </c>
      <c r="S8" s="12" t="n">
        <v>185</v>
      </c>
      <c r="T8" s="12" t="n">
        <v>164</v>
      </c>
      <c r="U8" s="12" t="n">
        <v>82</v>
      </c>
      <c r="V8" s="12" t="n">
        <v>226</v>
      </c>
      <c r="W8" s="12" t="n">
        <v>185</v>
      </c>
      <c r="X8" s="12" t="n">
        <v>103</v>
      </c>
      <c r="Y8" s="12" t="n">
        <v>61</v>
      </c>
      <c r="Z8" s="12"/>
      <c r="AA8" s="12" t="n">
        <v>551</v>
      </c>
      <c r="AB8" s="12" t="n">
        <v>530</v>
      </c>
      <c r="AC8" s="12" t="n">
        <v>449</v>
      </c>
      <c r="AD8" s="12" t="n">
        <v>510</v>
      </c>
      <c r="AE8" s="12"/>
      <c r="AF8" s="12" t="n">
        <v>150</v>
      </c>
      <c r="AG8" s="12" t="n">
        <v>866</v>
      </c>
      <c r="AH8" s="12" t="n">
        <v>133</v>
      </c>
      <c r="AI8" s="12" t="n">
        <v>107</v>
      </c>
      <c r="AJ8" s="12" t="n">
        <v>66</v>
      </c>
      <c r="AK8" s="12" t="n">
        <v>64</v>
      </c>
      <c r="AL8" s="12" t="n">
        <v>140</v>
      </c>
      <c r="AM8" s="12" t="n">
        <v>2</v>
      </c>
      <c r="AN8" s="12" t="n">
        <v>140</v>
      </c>
      <c r="AO8" s="12" t="n">
        <v>160</v>
      </c>
      <c r="AP8" s="12" t="n">
        <v>39</v>
      </c>
      <c r="AQ8" s="12" t="n">
        <v>149</v>
      </c>
      <c r="AR8" s="12" t="n">
        <v>10</v>
      </c>
      <c r="AS8" s="12" t="n">
        <v>11</v>
      </c>
      <c r="AT8" s="12" t="n">
        <v>3</v>
      </c>
      <c r="AU8" s="12" t="n">
        <v>2</v>
      </c>
      <c r="AV8" s="12" t="n">
        <v>5</v>
      </c>
      <c r="AW8" s="12" t="n">
        <v>3</v>
      </c>
      <c r="AX8" s="12" t="n">
        <v>3</v>
      </c>
    </row>
    <row r="9">
      <c r="B9" s="20" t="s">
        <v>253</v>
      </c>
      <c r="C9" s="19" t="n">
        <v>0.274187257896096</v>
      </c>
      <c r="D9" s="19" t="n">
        <v>0.097572477562891</v>
      </c>
      <c r="E9" s="19" t="n">
        <v>0.115849281836653</v>
      </c>
      <c r="F9" s="19" t="n">
        <v>0.148339730892123</v>
      </c>
      <c r="G9" s="19" t="n">
        <v>0.26718259003127</v>
      </c>
      <c r="H9" s="19" t="n">
        <v>0.402120476582547</v>
      </c>
      <c r="I9" s="19" t="n">
        <v>0.541121602835275</v>
      </c>
      <c r="J9" s="19"/>
      <c r="K9" s="19" t="n">
        <v>0.259773215859596</v>
      </c>
      <c r="L9" s="19" t="n">
        <v>0.288505342382347</v>
      </c>
      <c r="M9" s="19"/>
      <c r="N9" s="19" t="n">
        <v>0.13906601003977</v>
      </c>
      <c r="O9" s="19" t="n">
        <v>0.363068015646554</v>
      </c>
      <c r="P9" s="19" t="n">
        <v>0.332927424985478</v>
      </c>
      <c r="Q9" s="19" t="n">
        <v>0.25024842087346</v>
      </c>
      <c r="R9" s="19" t="n">
        <v>0.274956184281556</v>
      </c>
      <c r="S9" s="19" t="n">
        <v>0.237618781892882</v>
      </c>
      <c r="T9" s="19" t="n">
        <v>0.232234982866307</v>
      </c>
      <c r="U9" s="19" t="n">
        <v>0.310952192121956</v>
      </c>
      <c r="V9" s="19" t="n">
        <v>0.272019618735634</v>
      </c>
      <c r="W9" s="19" t="n">
        <v>0.373032789929908</v>
      </c>
      <c r="X9" s="19" t="n">
        <v>0.357490591556011</v>
      </c>
      <c r="Y9" s="19" t="n">
        <v>0.17573676406134</v>
      </c>
      <c r="Z9" s="19"/>
      <c r="AA9" s="19" t="n">
        <v>0.268389902401219</v>
      </c>
      <c r="AB9" s="19" t="n">
        <v>0.344980335377859</v>
      </c>
      <c r="AC9" s="19" t="n">
        <v>0.201720106888254</v>
      </c>
      <c r="AD9" s="19" t="n">
        <v>0.265925975205935</v>
      </c>
      <c r="AE9" s="19"/>
      <c r="AF9" s="19" t="n">
        <v>0.036247936064547</v>
      </c>
      <c r="AG9" s="19" t="n">
        <v>0.448079060925696</v>
      </c>
      <c r="AH9" s="19" t="n">
        <v>0.288891749174242</v>
      </c>
      <c r="AI9" s="19" t="n">
        <v>0.04849317710277</v>
      </c>
      <c r="AJ9" s="19" t="n">
        <v>0.0948353681529854</v>
      </c>
      <c r="AK9" s="19" t="n">
        <v>0.183504793248352</v>
      </c>
      <c r="AL9" s="19" t="n">
        <v>0.156305652381383</v>
      </c>
      <c r="AM9" s="19" t="n">
        <v>0</v>
      </c>
      <c r="AN9" s="19" t="n">
        <v>0.122458576877596</v>
      </c>
      <c r="AO9" s="19" t="n">
        <v>0.157541912491013</v>
      </c>
      <c r="AP9" s="19" t="n">
        <v>0.105283657893934</v>
      </c>
      <c r="AQ9" s="19" t="n">
        <v>0.236524328349558</v>
      </c>
      <c r="AR9" s="19" t="n">
        <v>0.330642643357435</v>
      </c>
      <c r="AS9" s="19" t="n">
        <v>0.111537085003805</v>
      </c>
      <c r="AT9" s="19" t="n">
        <v>0</v>
      </c>
      <c r="AU9" s="19" t="n">
        <v>0</v>
      </c>
      <c r="AV9" s="19" t="n">
        <v>0</v>
      </c>
      <c r="AW9" s="19" t="n">
        <v>0</v>
      </c>
      <c r="AX9" s="19" t="n">
        <v>0</v>
      </c>
    </row>
    <row r="10">
      <c r="B10" s="20" t="s">
        <v>378</v>
      </c>
      <c r="C10" s="19" t="n">
        <v>0.110724024869821</v>
      </c>
      <c r="D10" s="19" t="n">
        <v>0.0780044175599588</v>
      </c>
      <c r="E10" s="19" t="n">
        <v>0.0717500166492317</v>
      </c>
      <c r="F10" s="19" t="n">
        <v>0.0884057307123631</v>
      </c>
      <c r="G10" s="19" t="n">
        <v>0.106909009251456</v>
      </c>
      <c r="H10" s="19" t="n">
        <v>0.166565331472163</v>
      </c>
      <c r="I10" s="19" t="n">
        <v>0.147692783091382</v>
      </c>
      <c r="J10" s="19"/>
      <c r="K10" s="19" t="n">
        <v>0.110490011968019</v>
      </c>
      <c r="L10" s="19" t="n">
        <v>0.111058807480953</v>
      </c>
      <c r="M10" s="19"/>
      <c r="N10" s="19" t="n">
        <v>0.067286620315065</v>
      </c>
      <c r="O10" s="19" t="n">
        <v>0.128826394891456</v>
      </c>
      <c r="P10" s="19" t="n">
        <v>0.107187949695926</v>
      </c>
      <c r="Q10" s="19" t="n">
        <v>0.0947453441870052</v>
      </c>
      <c r="R10" s="19" t="n">
        <v>0.144389969774269</v>
      </c>
      <c r="S10" s="19" t="n">
        <v>0.138360449617791</v>
      </c>
      <c r="T10" s="19" t="n">
        <v>0.0940810788329336</v>
      </c>
      <c r="U10" s="19" t="n">
        <v>0.0650085250815139</v>
      </c>
      <c r="V10" s="19" t="n">
        <v>0.109494727168628</v>
      </c>
      <c r="W10" s="19" t="n">
        <v>0.132021656799178</v>
      </c>
      <c r="X10" s="19" t="n">
        <v>0.0919914625536997</v>
      </c>
      <c r="Y10" s="19" t="n">
        <v>0.20831850382355</v>
      </c>
      <c r="Z10" s="19"/>
      <c r="AA10" s="19" t="n">
        <v>0.0976462281810651</v>
      </c>
      <c r="AB10" s="19" t="n">
        <v>0.12968705267053</v>
      </c>
      <c r="AC10" s="19" t="n">
        <v>0.111220655338834</v>
      </c>
      <c r="AD10" s="19" t="n">
        <v>0.105608289813678</v>
      </c>
      <c r="AE10" s="19"/>
      <c r="AF10" s="19" t="n">
        <v>0.0736231480316165</v>
      </c>
      <c r="AG10" s="19" t="n">
        <v>0.135492200977726</v>
      </c>
      <c r="AH10" s="19" t="n">
        <v>0.0969025887504398</v>
      </c>
      <c r="AI10" s="19" t="n">
        <v>0.0341952907094788</v>
      </c>
      <c r="AJ10" s="19" t="n">
        <v>0.110448310359942</v>
      </c>
      <c r="AK10" s="19" t="n">
        <v>0.0778794826707848</v>
      </c>
      <c r="AL10" s="19" t="n">
        <v>0.0890276403046739</v>
      </c>
      <c r="AM10" s="19" t="n">
        <v>0</v>
      </c>
      <c r="AN10" s="19" t="n">
        <v>0.099032621948425</v>
      </c>
      <c r="AO10" s="19" t="n">
        <v>0.10121087199432</v>
      </c>
      <c r="AP10" s="19" t="n">
        <v>0.0765833919910805</v>
      </c>
      <c r="AQ10" s="19" t="n">
        <v>0.165892550387818</v>
      </c>
      <c r="AR10" s="19" t="n">
        <v>0</v>
      </c>
      <c r="AS10" s="19" t="n">
        <v>0</v>
      </c>
      <c r="AT10" s="19" t="n">
        <v>0</v>
      </c>
      <c r="AU10" s="19" t="n">
        <v>0</v>
      </c>
      <c r="AV10" s="19" t="n">
        <v>0</v>
      </c>
      <c r="AW10" s="19" t="n">
        <v>0</v>
      </c>
      <c r="AX10" s="19" t="n">
        <v>0</v>
      </c>
    </row>
    <row r="11">
      <c r="B11" s="20" t="s">
        <v>379</v>
      </c>
      <c r="C11" s="19" t="n">
        <v>0.125121063212145</v>
      </c>
      <c r="D11" s="19" t="n">
        <v>0.144956527843386</v>
      </c>
      <c r="E11" s="19" t="n">
        <v>0.12373684234755</v>
      </c>
      <c r="F11" s="19" t="n">
        <v>0.117780879417251</v>
      </c>
      <c r="G11" s="19" t="n">
        <v>0.143741667039338</v>
      </c>
      <c r="H11" s="19" t="n">
        <v>0.0968194514510946</v>
      </c>
      <c r="I11" s="19" t="n">
        <v>0.122968892247727</v>
      </c>
      <c r="J11" s="19"/>
      <c r="K11" s="19" t="n">
        <v>0.109726653492545</v>
      </c>
      <c r="L11" s="19" t="n">
        <v>0.140251499695479</v>
      </c>
      <c r="M11" s="19"/>
      <c r="N11" s="19" t="n">
        <v>0.120965346598098</v>
      </c>
      <c r="O11" s="19" t="n">
        <v>0.155119994634793</v>
      </c>
      <c r="P11" s="19" t="n">
        <v>0.135382732363765</v>
      </c>
      <c r="Q11" s="19" t="n">
        <v>0.108994531602111</v>
      </c>
      <c r="R11" s="19" t="n">
        <v>0.127733723386674</v>
      </c>
      <c r="S11" s="19" t="n">
        <v>0.0971263579820656</v>
      </c>
      <c r="T11" s="19" t="n">
        <v>0.134499592860986</v>
      </c>
      <c r="U11" s="19" t="n">
        <v>0.164847542160392</v>
      </c>
      <c r="V11" s="19" t="n">
        <v>0.138654116662518</v>
      </c>
      <c r="W11" s="19" t="n">
        <v>0.0852474103685762</v>
      </c>
      <c r="X11" s="19" t="n">
        <v>0.0796723836452256</v>
      </c>
      <c r="Y11" s="19" t="n">
        <v>0.18233341867051</v>
      </c>
      <c r="Z11" s="19"/>
      <c r="AA11" s="19" t="n">
        <v>0.128754227000376</v>
      </c>
      <c r="AB11" s="19" t="n">
        <v>0.129390511170359</v>
      </c>
      <c r="AC11" s="19" t="n">
        <v>0.133477498101017</v>
      </c>
      <c r="AD11" s="19" t="n">
        <v>0.110692390311358</v>
      </c>
      <c r="AE11" s="19"/>
      <c r="AF11" s="19" t="n">
        <v>0.202154518865023</v>
      </c>
      <c r="AG11" s="19" t="n">
        <v>0.126599211640355</v>
      </c>
      <c r="AH11" s="19" t="n">
        <v>0.160711721950736</v>
      </c>
      <c r="AI11" s="19" t="n">
        <v>0.0935230324133919</v>
      </c>
      <c r="AJ11" s="19" t="n">
        <v>0.105625550216864</v>
      </c>
      <c r="AK11" s="19" t="n">
        <v>0.0936503909693168</v>
      </c>
      <c r="AL11" s="19" t="n">
        <v>0.0867784683156342</v>
      </c>
      <c r="AM11" s="19" t="n">
        <v>0.534445761093102</v>
      </c>
      <c r="AN11" s="19" t="n">
        <v>0.106226262666331</v>
      </c>
      <c r="AO11" s="19" t="n">
        <v>0.131990356977491</v>
      </c>
      <c r="AP11" s="19" t="n">
        <v>0.0993279136845453</v>
      </c>
      <c r="AQ11" s="19" t="n">
        <v>0.10494858221014</v>
      </c>
      <c r="AR11" s="19" t="n">
        <v>0.187586991843271</v>
      </c>
      <c r="AS11" s="19" t="n">
        <v>0.102765527420802</v>
      </c>
      <c r="AT11" s="19" t="n">
        <v>0.314801217298716</v>
      </c>
      <c r="AU11" s="19" t="n">
        <v>0</v>
      </c>
      <c r="AV11" s="19" t="n">
        <v>0</v>
      </c>
      <c r="AW11" s="19" t="n">
        <v>0</v>
      </c>
      <c r="AX11" s="19" t="n">
        <v>0</v>
      </c>
    </row>
    <row r="12">
      <c r="B12" s="20" t="s">
        <v>380</v>
      </c>
      <c r="C12" s="19" t="n">
        <v>0.166628300080438</v>
      </c>
      <c r="D12" s="19" t="n">
        <v>0.221271698226644</v>
      </c>
      <c r="E12" s="19" t="n">
        <v>0.177984902090574</v>
      </c>
      <c r="F12" s="19" t="n">
        <v>0.208521613127385</v>
      </c>
      <c r="G12" s="19" t="n">
        <v>0.175404123602915</v>
      </c>
      <c r="H12" s="19" t="n">
        <v>0.155329947880213</v>
      </c>
      <c r="I12" s="19" t="n">
        <v>0.0878858583226837</v>
      </c>
      <c r="J12" s="19"/>
      <c r="K12" s="19" t="n">
        <v>0.188010482866095</v>
      </c>
      <c r="L12" s="19" t="n">
        <v>0.145940544352891</v>
      </c>
      <c r="M12" s="19"/>
      <c r="N12" s="19" t="n">
        <v>0.174775702580162</v>
      </c>
      <c r="O12" s="19" t="n">
        <v>0.151743210654223</v>
      </c>
      <c r="P12" s="19" t="n">
        <v>0.121073184804017</v>
      </c>
      <c r="Q12" s="19" t="n">
        <v>0.193922002507507</v>
      </c>
      <c r="R12" s="19" t="n">
        <v>0.131425770921763</v>
      </c>
      <c r="S12" s="19" t="n">
        <v>0.197279402958868</v>
      </c>
      <c r="T12" s="19" t="n">
        <v>0.161172933275401</v>
      </c>
      <c r="U12" s="19" t="n">
        <v>0.183564703592428</v>
      </c>
      <c r="V12" s="19" t="n">
        <v>0.199391222099652</v>
      </c>
      <c r="W12" s="19" t="n">
        <v>0.15439474573961</v>
      </c>
      <c r="X12" s="19" t="n">
        <v>0.173630050280722</v>
      </c>
      <c r="Y12" s="19" t="n">
        <v>0.119073771073789</v>
      </c>
      <c r="Z12" s="19"/>
      <c r="AA12" s="19" t="n">
        <v>0.14347338110131</v>
      </c>
      <c r="AB12" s="19" t="n">
        <v>0.146749345185696</v>
      </c>
      <c r="AC12" s="19" t="n">
        <v>0.195463825727399</v>
      </c>
      <c r="AD12" s="19" t="n">
        <v>0.189203564240692</v>
      </c>
      <c r="AE12" s="19"/>
      <c r="AF12" s="19" t="n">
        <v>0.204174673802043</v>
      </c>
      <c r="AG12" s="19" t="n">
        <v>0.131341890710334</v>
      </c>
      <c r="AH12" s="19" t="n">
        <v>0.157966400718149</v>
      </c>
      <c r="AI12" s="19" t="n">
        <v>0.0941912141054732</v>
      </c>
      <c r="AJ12" s="19" t="n">
        <v>0.258351603232509</v>
      </c>
      <c r="AK12" s="19" t="n">
        <v>0.144472394464294</v>
      </c>
      <c r="AL12" s="19" t="n">
        <v>0.169356818523271</v>
      </c>
      <c r="AM12" s="19" t="n">
        <v>0</v>
      </c>
      <c r="AN12" s="19" t="n">
        <v>0.222526218500987</v>
      </c>
      <c r="AO12" s="19" t="n">
        <v>0.187237069021436</v>
      </c>
      <c r="AP12" s="19" t="n">
        <v>0.363571086920374</v>
      </c>
      <c r="AQ12" s="19" t="n">
        <v>0.224774567189694</v>
      </c>
      <c r="AR12" s="19" t="n">
        <v>0.197003454592722</v>
      </c>
      <c r="AS12" s="19" t="n">
        <v>0.291561080320768</v>
      </c>
      <c r="AT12" s="19" t="n">
        <v>0.296096190633258</v>
      </c>
      <c r="AU12" s="19" t="n">
        <v>0</v>
      </c>
      <c r="AV12" s="19" t="n">
        <v>0.21984154809506</v>
      </c>
      <c r="AW12" s="19" t="n">
        <v>0</v>
      </c>
      <c r="AX12" s="19" t="n">
        <v>0.277914084528257</v>
      </c>
    </row>
    <row r="13">
      <c r="B13" s="20" t="s">
        <v>381</v>
      </c>
      <c r="C13" s="19" t="n">
        <v>0.0983358190993512</v>
      </c>
      <c r="D13" s="19" t="n">
        <v>0.114207375322429</v>
      </c>
      <c r="E13" s="19" t="n">
        <v>0.173524111990197</v>
      </c>
      <c r="F13" s="19" t="n">
        <v>0.107913827648389</v>
      </c>
      <c r="G13" s="19" t="n">
        <v>0.129064157857677</v>
      </c>
      <c r="H13" s="19" t="n">
        <v>0.0622314626960849</v>
      </c>
      <c r="I13" s="19" t="n">
        <v>0.0182758964172712</v>
      </c>
      <c r="J13" s="19"/>
      <c r="K13" s="19" t="n">
        <v>0.112526290440231</v>
      </c>
      <c r="L13" s="19" t="n">
        <v>0.0836315379263678</v>
      </c>
      <c r="M13" s="19"/>
      <c r="N13" s="19" t="n">
        <v>0.15314672600969</v>
      </c>
      <c r="O13" s="19" t="n">
        <v>0.0679115573861468</v>
      </c>
      <c r="P13" s="19" t="n">
        <v>0.0779465557095989</v>
      </c>
      <c r="Q13" s="19" t="n">
        <v>0.136715553692277</v>
      </c>
      <c r="R13" s="19" t="n">
        <v>0.0970385111986173</v>
      </c>
      <c r="S13" s="19" t="n">
        <v>0.0674452332752905</v>
      </c>
      <c r="T13" s="19" t="n">
        <v>0.116404273851358</v>
      </c>
      <c r="U13" s="19" t="n">
        <v>0.139139381165701</v>
      </c>
      <c r="V13" s="19" t="n">
        <v>0.0616832332372101</v>
      </c>
      <c r="W13" s="19" t="n">
        <v>0.0986203189368686</v>
      </c>
      <c r="X13" s="19" t="n">
        <v>0.0625485915890935</v>
      </c>
      <c r="Y13" s="19" t="n">
        <v>0.100717063596551</v>
      </c>
      <c r="Z13" s="19"/>
      <c r="AA13" s="19" t="n">
        <v>0.114941399204442</v>
      </c>
      <c r="AB13" s="19" t="n">
        <v>0.0711490405937418</v>
      </c>
      <c r="AC13" s="19" t="n">
        <v>0.131656086971915</v>
      </c>
      <c r="AD13" s="19" t="n">
        <v>0.07990821085527</v>
      </c>
      <c r="AE13" s="19"/>
      <c r="AF13" s="19" t="n">
        <v>0.171021830534189</v>
      </c>
      <c r="AG13" s="19" t="n">
        <v>0.0335036226555</v>
      </c>
      <c r="AH13" s="19" t="n">
        <v>0.0592091473535987</v>
      </c>
      <c r="AI13" s="19" t="n">
        <v>0.176261918054381</v>
      </c>
      <c r="AJ13" s="19" t="n">
        <v>0.108511317302941</v>
      </c>
      <c r="AK13" s="19" t="n">
        <v>0.274588929402869</v>
      </c>
      <c r="AL13" s="19" t="n">
        <v>0.168018211629242</v>
      </c>
      <c r="AM13" s="19" t="n">
        <v>0</v>
      </c>
      <c r="AN13" s="19" t="n">
        <v>0.196293553084759</v>
      </c>
      <c r="AO13" s="19" t="n">
        <v>0.12688079891295</v>
      </c>
      <c r="AP13" s="19" t="n">
        <v>0.154621246091032</v>
      </c>
      <c r="AQ13" s="19" t="n">
        <v>0.0944893307932725</v>
      </c>
      <c r="AR13" s="19" t="n">
        <v>0</v>
      </c>
      <c r="AS13" s="19" t="n">
        <v>0.103008115327824</v>
      </c>
      <c r="AT13" s="19" t="n">
        <v>0</v>
      </c>
      <c r="AU13" s="19" t="n">
        <v>0</v>
      </c>
      <c r="AV13" s="19" t="n">
        <v>0.228232715694206</v>
      </c>
      <c r="AW13" s="19" t="n">
        <v>0.618526042532819</v>
      </c>
      <c r="AX13" s="19" t="n">
        <v>0</v>
      </c>
    </row>
    <row r="14">
      <c r="B14" s="20" t="s">
        <v>382</v>
      </c>
      <c r="C14" s="19" t="n">
        <v>0.086912423162983</v>
      </c>
      <c r="D14" s="19" t="n">
        <v>0.143590853339588</v>
      </c>
      <c r="E14" s="19" t="n">
        <v>0.17903893953918</v>
      </c>
      <c r="F14" s="19" t="n">
        <v>0.135228009494177</v>
      </c>
      <c r="G14" s="19" t="n">
        <v>0.0555276717676292</v>
      </c>
      <c r="H14" s="19" t="n">
        <v>0.0188373451224097</v>
      </c>
      <c r="I14" s="19" t="n">
        <v>0.0066968691486463</v>
      </c>
      <c r="J14" s="19"/>
      <c r="K14" s="19" t="n">
        <v>0.105566053359624</v>
      </c>
      <c r="L14" s="19" t="n">
        <v>0.0688083222797071</v>
      </c>
      <c r="M14" s="19"/>
      <c r="N14" s="19" t="n">
        <v>0.120896054223883</v>
      </c>
      <c r="O14" s="19" t="n">
        <v>0.0440881577803381</v>
      </c>
      <c r="P14" s="19" t="n">
        <v>0.0707452342854836</v>
      </c>
      <c r="Q14" s="19" t="n">
        <v>0.0828913039390617</v>
      </c>
      <c r="R14" s="19" t="n">
        <v>0.0903374020125631</v>
      </c>
      <c r="S14" s="19" t="n">
        <v>0.126736686846952</v>
      </c>
      <c r="T14" s="19" t="n">
        <v>0.109438570854322</v>
      </c>
      <c r="U14" s="19" t="n">
        <v>0.0477039748479361</v>
      </c>
      <c r="V14" s="19" t="n">
        <v>0.0961262245335121</v>
      </c>
      <c r="W14" s="19" t="n">
        <v>0.0579329860146992</v>
      </c>
      <c r="X14" s="19" t="n">
        <v>0.0917934562238192</v>
      </c>
      <c r="Y14" s="19" t="n">
        <v>0.0788673065742453</v>
      </c>
      <c r="Z14" s="19"/>
      <c r="AA14" s="19" t="n">
        <v>0.119090907730433</v>
      </c>
      <c r="AB14" s="19" t="n">
        <v>0.0600090531271198</v>
      </c>
      <c r="AC14" s="19" t="n">
        <v>0.0896300053312266</v>
      </c>
      <c r="AD14" s="19" t="n">
        <v>0.0799283216530218</v>
      </c>
      <c r="AE14" s="19"/>
      <c r="AF14" s="19" t="n">
        <v>0.179914887253227</v>
      </c>
      <c r="AG14" s="19" t="n">
        <v>0.0198690616651989</v>
      </c>
      <c r="AH14" s="19" t="n">
        <v>0.0841405574767801</v>
      </c>
      <c r="AI14" s="19" t="n">
        <v>0.316304956914544</v>
      </c>
      <c r="AJ14" s="19" t="n">
        <v>0.0959291887384637</v>
      </c>
      <c r="AK14" s="19" t="n">
        <v>0.107320415592786</v>
      </c>
      <c r="AL14" s="19" t="n">
        <v>0.154260245531848</v>
      </c>
      <c r="AM14" s="19" t="n">
        <v>0</v>
      </c>
      <c r="AN14" s="19" t="n">
        <v>0.0928489735129532</v>
      </c>
      <c r="AO14" s="19" t="n">
        <v>0.113177573442024</v>
      </c>
      <c r="AP14" s="19" t="n">
        <v>0.0995551997508777</v>
      </c>
      <c r="AQ14" s="19" t="n">
        <v>0.0751468174040068</v>
      </c>
      <c r="AR14" s="19" t="n">
        <v>0.194524245347719</v>
      </c>
      <c r="AS14" s="19" t="n">
        <v>0.186610874646273</v>
      </c>
      <c r="AT14" s="19" t="n">
        <v>0</v>
      </c>
      <c r="AU14" s="19" t="n">
        <v>0.495619982425437</v>
      </c>
      <c r="AV14" s="19" t="n">
        <v>0.197100656412845</v>
      </c>
      <c r="AW14" s="19" t="n">
        <v>0.381473957467181</v>
      </c>
      <c r="AX14" s="19" t="n">
        <v>0.259244151683178</v>
      </c>
    </row>
    <row r="15">
      <c r="B15" s="20" t="s">
        <v>383</v>
      </c>
      <c r="C15" s="19" t="n">
        <v>0.0558043926577303</v>
      </c>
      <c r="D15" s="19" t="n">
        <v>0.0836475574132504</v>
      </c>
      <c r="E15" s="19" t="n">
        <v>0.112994085677104</v>
      </c>
      <c r="F15" s="19" t="n">
        <v>0.10026742558793</v>
      </c>
      <c r="G15" s="19" t="n">
        <v>0.0320500007819315</v>
      </c>
      <c r="H15" s="19" t="n">
        <v>0.0137101278809226</v>
      </c>
      <c r="I15" s="19" t="n">
        <v>0.00248608514078386</v>
      </c>
      <c r="J15" s="19"/>
      <c r="K15" s="19" t="n">
        <v>0.0699027060786454</v>
      </c>
      <c r="L15" s="19" t="n">
        <v>0.0421118938796202</v>
      </c>
      <c r="M15" s="19"/>
      <c r="N15" s="19" t="n">
        <v>0.146716823867077</v>
      </c>
      <c r="O15" s="19" t="n">
        <v>0.0183382471580557</v>
      </c>
      <c r="P15" s="19" t="n">
        <v>0.0529422604212522</v>
      </c>
      <c r="Q15" s="19" t="n">
        <v>0.0520662928371413</v>
      </c>
      <c r="R15" s="19" t="n">
        <v>0.0655516447974297</v>
      </c>
      <c r="S15" s="19" t="n">
        <v>0.0517157077350768</v>
      </c>
      <c r="T15" s="19" t="n">
        <v>0.0415890836600598</v>
      </c>
      <c r="U15" s="19" t="n">
        <v>0.0130023083750389</v>
      </c>
      <c r="V15" s="19" t="n">
        <v>0.0443511327673293</v>
      </c>
      <c r="W15" s="19" t="n">
        <v>0.0361550773412496</v>
      </c>
      <c r="X15" s="19" t="n">
        <v>0.0189986708390317</v>
      </c>
      <c r="Y15" s="19" t="n">
        <v>0.0603804604545054</v>
      </c>
      <c r="Z15" s="19"/>
      <c r="AA15" s="19" t="n">
        <v>0.0833686794277991</v>
      </c>
      <c r="AB15" s="19" t="n">
        <v>0.0346867970722212</v>
      </c>
      <c r="AC15" s="19" t="n">
        <v>0.0616866673240825</v>
      </c>
      <c r="AD15" s="19" t="n">
        <v>0.0442136464408093</v>
      </c>
      <c r="AE15" s="19"/>
      <c r="AF15" s="19" t="n">
        <v>0.0987538692962117</v>
      </c>
      <c r="AG15" s="19" t="n">
        <v>0.00913932415132091</v>
      </c>
      <c r="AH15" s="19" t="n">
        <v>0.0595913276104861</v>
      </c>
      <c r="AI15" s="19" t="n">
        <v>0.199213118879772</v>
      </c>
      <c r="AJ15" s="19" t="n">
        <v>0.0732869758839383</v>
      </c>
      <c r="AK15" s="19" t="n">
        <v>0.0917291262052729</v>
      </c>
      <c r="AL15" s="19" t="n">
        <v>0.134310239309046</v>
      </c>
      <c r="AM15" s="19" t="n">
        <v>0.465554238906898</v>
      </c>
      <c r="AN15" s="19" t="n">
        <v>0.103676227776987</v>
      </c>
      <c r="AO15" s="19" t="n">
        <v>0.039122340288593</v>
      </c>
      <c r="AP15" s="19" t="n">
        <v>0.0745285546626906</v>
      </c>
      <c r="AQ15" s="19" t="n">
        <v>0.0190973386484493</v>
      </c>
      <c r="AR15" s="19" t="n">
        <v>0</v>
      </c>
      <c r="AS15" s="19" t="n">
        <v>0.204517317280528</v>
      </c>
      <c r="AT15" s="19" t="n">
        <v>0</v>
      </c>
      <c r="AU15" s="19" t="n">
        <v>0</v>
      </c>
      <c r="AV15" s="19" t="n">
        <v>0.354825079797889</v>
      </c>
      <c r="AW15" s="19" t="n">
        <v>0</v>
      </c>
      <c r="AX15" s="19" t="n">
        <v>0.462841763788565</v>
      </c>
    </row>
    <row r="16">
      <c r="B16" s="20" t="s">
        <v>242</v>
      </c>
      <c r="C16" s="21" t="n">
        <v>0.0822867190214357</v>
      </c>
      <c r="D16" s="21" t="n">
        <v>0.116749092731854</v>
      </c>
      <c r="E16" s="21" t="n">
        <v>0.0451218198695103</v>
      </c>
      <c r="F16" s="21" t="n">
        <v>0.0935427831203825</v>
      </c>
      <c r="G16" s="21" t="n">
        <v>0.090120779667784</v>
      </c>
      <c r="H16" s="21" t="n">
        <v>0.0843858569145648</v>
      </c>
      <c r="I16" s="21" t="n">
        <v>0.072872012796231</v>
      </c>
      <c r="J16" s="21"/>
      <c r="K16" s="21" t="n">
        <v>0.0440045859352445</v>
      </c>
      <c r="L16" s="21" t="n">
        <v>0.119692052002635</v>
      </c>
      <c r="M16" s="21"/>
      <c r="N16" s="21" t="n">
        <v>0.0771467163662549</v>
      </c>
      <c r="O16" s="21" t="n">
        <v>0.0709044218484331</v>
      </c>
      <c r="P16" s="21" t="n">
        <v>0.10179465773448</v>
      </c>
      <c r="Q16" s="21" t="n">
        <v>0.0804165503614375</v>
      </c>
      <c r="R16" s="21" t="n">
        <v>0.0685667936271275</v>
      </c>
      <c r="S16" s="21" t="n">
        <v>0.0837173796910737</v>
      </c>
      <c r="T16" s="21" t="n">
        <v>0.110579483798633</v>
      </c>
      <c r="U16" s="21" t="n">
        <v>0.0757813726550338</v>
      </c>
      <c r="V16" s="21" t="n">
        <v>0.0782797247955163</v>
      </c>
      <c r="W16" s="21" t="n">
        <v>0.0625950148699101</v>
      </c>
      <c r="X16" s="21" t="n">
        <v>0.123874793312398</v>
      </c>
      <c r="Y16" s="21" t="n">
        <v>0.074572711745508</v>
      </c>
      <c r="Z16" s="21"/>
      <c r="AA16" s="21" t="n">
        <v>0.0443352749533566</v>
      </c>
      <c r="AB16" s="21" t="n">
        <v>0.083347864802473</v>
      </c>
      <c r="AC16" s="21" t="n">
        <v>0.0751451543172714</v>
      </c>
      <c r="AD16" s="21" t="n">
        <v>0.124519601479237</v>
      </c>
      <c r="AE16" s="21"/>
      <c r="AF16" s="21" t="n">
        <v>0.0341091361531429</v>
      </c>
      <c r="AG16" s="21" t="n">
        <v>0.095975627273869</v>
      </c>
      <c r="AH16" s="21" t="n">
        <v>0.0925865069655685</v>
      </c>
      <c r="AI16" s="21" t="n">
        <v>0.03781729182019</v>
      </c>
      <c r="AJ16" s="21" t="n">
        <v>0.153011686112357</v>
      </c>
      <c r="AK16" s="21" t="n">
        <v>0.0268544674463252</v>
      </c>
      <c r="AL16" s="21" t="n">
        <v>0.041942724004902</v>
      </c>
      <c r="AM16" s="21" t="n">
        <v>0</v>
      </c>
      <c r="AN16" s="21" t="n">
        <v>0.0569375656319616</v>
      </c>
      <c r="AO16" s="21" t="n">
        <v>0.142839076872173</v>
      </c>
      <c r="AP16" s="21" t="n">
        <v>0.026528949005466</v>
      </c>
      <c r="AQ16" s="21" t="n">
        <v>0.0791264850170616</v>
      </c>
      <c r="AR16" s="21" t="n">
        <v>0.0902426648588534</v>
      </c>
      <c r="AS16" s="21" t="n">
        <v>0</v>
      </c>
      <c r="AT16" s="21" t="n">
        <v>0.389102592068026</v>
      </c>
      <c r="AU16" s="21" t="n">
        <v>0.504380017574563</v>
      </c>
      <c r="AV16" s="21" t="n">
        <v>0</v>
      </c>
      <c r="AW16" s="21" t="n">
        <v>0</v>
      </c>
      <c r="AX16" s="21" t="n">
        <v>0</v>
      </c>
    </row>
    <row r="17">
      <c r="B17" s="18"/>
    </row>
    <row r="18">
      <c r="B18" t="s">
        <v>80</v>
      </c>
    </row>
    <row r="19">
      <c r="B19" t="s">
        <v>81</v>
      </c>
    </row>
    <row r="21">
      <c r="B21" s="9" t="str">
        <f>=HYPERLINK("#'Contents'!A1", "Return to Contents")</f>
      </c>
    </row>
  </sheetData>
  <mergeCells count="6">
    <mergeCell ref="D5:I5"/>
    <mergeCell ref="K5:L5"/>
    <mergeCell ref="N5:Y5"/>
    <mergeCell ref="AA5:AD5"/>
    <mergeCell ref="AF5:AX5"/>
    <mergeCell ref="D2:AU2"/>
  </mergeCells>
  <pageMargins left="0.7" right="0.7" top="0.75" bottom="0.75" header="0.3" footer="0.3"/>
  <pageSetup paperSize="9" orientation="portrait" horizontalDpi="300" verticalDpi="300" r:id="rId2"/>
  <drawing r:id="rId1"/>
</worksheet>
</file>

<file path=xl/worksheets/sheet10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10.71" hidden="0" customWidth="1"/>
    <col min="8" max="8" width="10.71" hidden="0" customWidth="1"/>
    <col min="9" max="9" width="10.71" hidden="0" customWidth="1"/>
    <col min="10" max="10" width="2.2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10.71" hidden="0" customWidth="1"/>
    <col min="19" max="19" width="10.71" hidden="0" customWidth="1"/>
    <col min="20" max="20" width="10.71" hidden="0" customWidth="1"/>
    <col min="21" max="21" width="10.71" hidden="0" customWidth="1"/>
    <col min="22" max="22" width="10.71" hidden="0" customWidth="1"/>
    <col min="23" max="23" width="10.71" hidden="0" customWidth="1"/>
    <col min="24" max="24" width="10.71" hidden="0" customWidth="1"/>
    <col min="25" max="25" width="10.71" hidden="0" customWidth="1"/>
    <col min="26" max="26" width="2.2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10.71" hidden="0" customWidth="1"/>
    <col min="34" max="34" width="10.71" hidden="0" customWidth="1"/>
    <col min="35" max="35" width="10.7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10.71" hidden="0" customWidth="1"/>
    <col min="44" max="44" width="10.71" hidden="0" customWidth="1"/>
    <col min="45" max="45" width="10.71" hidden="0" customWidth="1"/>
    <col min="46" max="46" width="10.71" hidden="0" customWidth="1"/>
    <col min="47" max="47" width="10.71" hidden="0" customWidth="1"/>
    <col min="48" max="48" width="10.71" hidden="0" customWidth="1"/>
    <col min="49" max="49" width="10.71" hidden="0" customWidth="1"/>
    <col min="50" max="50" width="10.71" hidden="0" customWidth="1"/>
    <col min="51" max="51" width="2.21" hidden="0" customWidth="1"/>
  </cols>
  <sheetData>
    <row r="2" ht="40" customHeight="1">
      <c r="D2" s="16" t="s">
        <v>386</v>
      </c>
    </row>
    <row r="5" ht="30" customHeight="1">
      <c r="B5" s="17"/>
      <c r="C5" s="17"/>
      <c r="D5" s="17" t="s">
        <v>62</v>
      </c>
      <c r="E5" s="17"/>
      <c r="F5" s="17"/>
      <c r="G5" s="17"/>
      <c r="H5" s="17"/>
      <c r="I5" s="17"/>
      <c r="J5" s="17"/>
      <c r="K5" s="17" t="s">
        <v>63</v>
      </c>
      <c r="L5" s="17"/>
      <c r="M5" s="17"/>
      <c r="N5" s="17" t="s">
        <v>64</v>
      </c>
      <c r="O5" s="17"/>
      <c r="P5" s="17"/>
      <c r="Q5" s="17"/>
      <c r="R5" s="17"/>
      <c r="S5" s="17"/>
      <c r="T5" s="17"/>
      <c r="U5" s="17"/>
      <c r="V5" s="17"/>
      <c r="W5" s="17"/>
      <c r="X5" s="17"/>
      <c r="Y5" s="17"/>
      <c r="Z5" s="17"/>
      <c r="AA5" s="17" t="s">
        <v>65</v>
      </c>
      <c r="AB5" s="17"/>
      <c r="AC5" s="17"/>
      <c r="AD5" s="17"/>
      <c r="AE5" s="17"/>
      <c r="AF5" s="17" t="s">
        <v>66</v>
      </c>
      <c r="AG5" s="17"/>
      <c r="AH5" s="17"/>
      <c r="AI5" s="17"/>
      <c r="AJ5" s="17"/>
      <c r="AK5" s="17"/>
      <c r="AL5" s="17"/>
      <c r="AM5" s="17"/>
      <c r="AN5" s="17"/>
      <c r="AO5" s="17"/>
      <c r="AP5" s="17"/>
      <c r="AQ5" s="17"/>
      <c r="AR5" s="17"/>
      <c r="AS5" s="17"/>
      <c r="AT5" s="17"/>
      <c r="AU5" s="17"/>
      <c r="AV5" s="17"/>
      <c r="AW5" s="17"/>
      <c r="AX5" s="17"/>
    </row>
    <row r="6">
      <c r="B6" t="s">
        <v>15</v>
      </c>
      <c r="C6" s="10" t="s">
        <v>16</v>
      </c>
      <c r="D6" s="13" t="s">
        <v>17</v>
      </c>
      <c r="E6" s="13" t="s">
        <v>18</v>
      </c>
      <c r="F6" s="13" t="s">
        <v>19</v>
      </c>
      <c r="G6" s="13" t="s">
        <v>20</v>
      </c>
      <c r="H6" s="13" t="s">
        <v>21</v>
      </c>
      <c r="I6" s="13" t="s">
        <v>22</v>
      </c>
      <c r="K6" s="13" t="s">
        <v>25</v>
      </c>
      <c r="L6" s="13" t="s">
        <v>26</v>
      </c>
      <c r="N6" s="13" t="s">
        <v>27</v>
      </c>
      <c r="O6" s="13" t="s">
        <v>28</v>
      </c>
      <c r="P6" s="13" t="s">
        <v>29</v>
      </c>
      <c r="Q6" s="13" t="s">
        <v>30</v>
      </c>
      <c r="R6" s="13" t="s">
        <v>31</v>
      </c>
      <c r="S6" s="13" t="s">
        <v>32</v>
      </c>
      <c r="T6" s="13" t="s">
        <v>33</v>
      </c>
      <c r="U6" s="13" t="s">
        <v>34</v>
      </c>
      <c r="V6" s="13" t="s">
        <v>35</v>
      </c>
      <c r="W6" s="13" t="s">
        <v>36</v>
      </c>
      <c r="X6" s="13" t="s">
        <v>37</v>
      </c>
      <c r="Y6" s="13" t="s">
        <v>38</v>
      </c>
      <c r="AA6" s="13" t="s">
        <v>39</v>
      </c>
      <c r="AB6" s="13" t="s">
        <v>40</v>
      </c>
      <c r="AC6" s="13" t="s">
        <v>41</v>
      </c>
      <c r="AD6" s="13" t="s">
        <v>42</v>
      </c>
      <c r="AF6" s="13" t="s">
        <v>43</v>
      </c>
      <c r="AG6" s="13" t="s">
        <v>44</v>
      </c>
      <c r="AH6" s="13" t="s">
        <v>45</v>
      </c>
      <c r="AI6" s="13" t="s">
        <v>46</v>
      </c>
      <c r="AJ6" s="13" t="s">
        <v>47</v>
      </c>
      <c r="AK6" s="13" t="s">
        <v>48</v>
      </c>
      <c r="AL6" s="13" t="s">
        <v>49</v>
      </c>
      <c r="AM6" s="13" t="s">
        <v>50</v>
      </c>
      <c r="AN6" s="13" t="s">
        <v>51</v>
      </c>
      <c r="AO6" s="13" t="s">
        <v>52</v>
      </c>
      <c r="AP6" s="13" t="s">
        <v>53</v>
      </c>
      <c r="AQ6" s="13" t="s">
        <v>54</v>
      </c>
      <c r="AR6" s="13" t="s">
        <v>55</v>
      </c>
      <c r="AS6" s="13" t="s">
        <v>56</v>
      </c>
      <c r="AT6" s="13" t="s">
        <v>57</v>
      </c>
      <c r="AU6" s="13" t="s">
        <v>58</v>
      </c>
      <c r="AV6" s="13" t="s">
        <v>59</v>
      </c>
      <c r="AW6" s="13" t="s">
        <v>60</v>
      </c>
      <c r="AX6" s="13" t="s">
        <v>61</v>
      </c>
    </row>
    <row r="7" ht="30" customHeight="1">
      <c r="B7" s="11" t="s">
        <v>23</v>
      </c>
      <c r="C7" s="11" t="n">
        <v>2053</v>
      </c>
      <c r="D7" s="11" t="n">
        <v>282</v>
      </c>
      <c r="E7" s="11" t="n">
        <v>347</v>
      </c>
      <c r="F7" s="11" t="n">
        <v>347</v>
      </c>
      <c r="G7" s="11" t="n">
        <v>347</v>
      </c>
      <c r="H7" s="11" t="n">
        <v>295</v>
      </c>
      <c r="I7" s="11" t="n">
        <v>435</v>
      </c>
      <c r="J7" s="11"/>
      <c r="K7" s="11" t="n">
        <v>1018</v>
      </c>
      <c r="L7" s="11" t="n">
        <v>1034</v>
      </c>
      <c r="M7" s="11"/>
      <c r="N7" s="11" t="n">
        <v>284</v>
      </c>
      <c r="O7" s="11" t="n">
        <v>278</v>
      </c>
      <c r="P7" s="11" t="n">
        <v>169</v>
      </c>
      <c r="Q7" s="11" t="n">
        <v>188</v>
      </c>
      <c r="R7" s="11" t="n">
        <v>160</v>
      </c>
      <c r="S7" s="11" t="n">
        <v>187</v>
      </c>
      <c r="T7" s="11" t="n">
        <v>166</v>
      </c>
      <c r="U7" s="11" t="n">
        <v>87</v>
      </c>
      <c r="V7" s="11" t="n">
        <v>211</v>
      </c>
      <c r="W7" s="11" t="n">
        <v>174</v>
      </c>
      <c r="X7" s="11" t="n">
        <v>98</v>
      </c>
      <c r="Y7" s="11" t="n">
        <v>51</v>
      </c>
      <c r="Z7" s="11"/>
      <c r="AA7" s="11" t="n">
        <v>570</v>
      </c>
      <c r="AB7" s="11" t="n">
        <v>547</v>
      </c>
      <c r="AC7" s="11" t="n">
        <v>406</v>
      </c>
      <c r="AD7" s="11" t="n">
        <v>517</v>
      </c>
      <c r="AE7" s="11"/>
      <c r="AF7" s="11" t="n">
        <v>148</v>
      </c>
      <c r="AG7" s="11" t="n">
        <v>872</v>
      </c>
      <c r="AH7" s="11" t="n">
        <v>132</v>
      </c>
      <c r="AI7" s="11" t="n">
        <v>108</v>
      </c>
      <c r="AJ7" s="11" t="n">
        <v>65</v>
      </c>
      <c r="AK7" s="11" t="n">
        <v>65</v>
      </c>
      <c r="AL7" s="11" t="n">
        <v>139</v>
      </c>
      <c r="AM7" s="11" t="n">
        <v>2</v>
      </c>
      <c r="AN7" s="11" t="n">
        <v>139</v>
      </c>
      <c r="AO7" s="11" t="n">
        <v>159</v>
      </c>
      <c r="AP7" s="11" t="n">
        <v>39</v>
      </c>
      <c r="AQ7" s="11" t="n">
        <v>148</v>
      </c>
      <c r="AR7" s="11" t="n">
        <v>10</v>
      </c>
      <c r="AS7" s="11" t="n">
        <v>10</v>
      </c>
      <c r="AT7" s="11" t="n">
        <v>3</v>
      </c>
      <c r="AU7" s="11" t="n">
        <v>2</v>
      </c>
      <c r="AV7" s="11" t="n">
        <v>5</v>
      </c>
      <c r="AW7" s="11" t="n">
        <v>3</v>
      </c>
      <c r="AX7" s="11" t="n">
        <v>4</v>
      </c>
    </row>
    <row r="8" ht="30" customHeight="1">
      <c r="B8" s="12" t="s">
        <v>24</v>
      </c>
      <c r="C8" s="12" t="n">
        <v>2053</v>
      </c>
      <c r="D8" s="12" t="n">
        <v>284</v>
      </c>
      <c r="E8" s="12" t="n">
        <v>350</v>
      </c>
      <c r="F8" s="12" t="n">
        <v>349</v>
      </c>
      <c r="G8" s="12" t="n">
        <v>350</v>
      </c>
      <c r="H8" s="12" t="n">
        <v>289</v>
      </c>
      <c r="I8" s="12" t="n">
        <v>431</v>
      </c>
      <c r="J8" s="12"/>
      <c r="K8" s="12" t="n">
        <v>1013</v>
      </c>
      <c r="L8" s="12" t="n">
        <v>1039</v>
      </c>
      <c r="M8" s="12"/>
      <c r="N8" s="12" t="n">
        <v>287</v>
      </c>
      <c r="O8" s="12" t="n">
        <v>267</v>
      </c>
      <c r="P8" s="12" t="n">
        <v>164</v>
      </c>
      <c r="Q8" s="12" t="n">
        <v>185</v>
      </c>
      <c r="R8" s="12" t="n">
        <v>144</v>
      </c>
      <c r="S8" s="12" t="n">
        <v>185</v>
      </c>
      <c r="T8" s="12" t="n">
        <v>164</v>
      </c>
      <c r="U8" s="12" t="n">
        <v>82</v>
      </c>
      <c r="V8" s="12" t="n">
        <v>226</v>
      </c>
      <c r="W8" s="12" t="n">
        <v>185</v>
      </c>
      <c r="X8" s="12" t="n">
        <v>103</v>
      </c>
      <c r="Y8" s="12" t="n">
        <v>61</v>
      </c>
      <c r="Z8" s="12"/>
      <c r="AA8" s="12" t="n">
        <v>551</v>
      </c>
      <c r="AB8" s="12" t="n">
        <v>530</v>
      </c>
      <c r="AC8" s="12" t="n">
        <v>449</v>
      </c>
      <c r="AD8" s="12" t="n">
        <v>510</v>
      </c>
      <c r="AE8" s="12"/>
      <c r="AF8" s="12" t="n">
        <v>150</v>
      </c>
      <c r="AG8" s="12" t="n">
        <v>866</v>
      </c>
      <c r="AH8" s="12" t="n">
        <v>133</v>
      </c>
      <c r="AI8" s="12" t="n">
        <v>107</v>
      </c>
      <c r="AJ8" s="12" t="n">
        <v>66</v>
      </c>
      <c r="AK8" s="12" t="n">
        <v>64</v>
      </c>
      <c r="AL8" s="12" t="n">
        <v>140</v>
      </c>
      <c r="AM8" s="12" t="n">
        <v>2</v>
      </c>
      <c r="AN8" s="12" t="n">
        <v>140</v>
      </c>
      <c r="AO8" s="12" t="n">
        <v>160</v>
      </c>
      <c r="AP8" s="12" t="n">
        <v>39</v>
      </c>
      <c r="AQ8" s="12" t="n">
        <v>149</v>
      </c>
      <c r="AR8" s="12" t="n">
        <v>10</v>
      </c>
      <c r="AS8" s="12" t="n">
        <v>11</v>
      </c>
      <c r="AT8" s="12" t="n">
        <v>3</v>
      </c>
      <c r="AU8" s="12" t="n">
        <v>2</v>
      </c>
      <c r="AV8" s="12" t="n">
        <v>5</v>
      </c>
      <c r="AW8" s="12" t="n">
        <v>3</v>
      </c>
      <c r="AX8" s="12" t="n">
        <v>3</v>
      </c>
    </row>
    <row r="9">
      <c r="B9" s="20" t="s">
        <v>253</v>
      </c>
      <c r="C9" s="19" t="n">
        <v>0.0109493593715025</v>
      </c>
      <c r="D9" s="19" t="n">
        <v>0.015276540860651</v>
      </c>
      <c r="E9" s="19" t="n">
        <v>0.0143531412530356</v>
      </c>
      <c r="F9" s="19" t="n">
        <v>0.00845570849371671</v>
      </c>
      <c r="G9" s="19" t="n">
        <v>0.00607783330431555</v>
      </c>
      <c r="H9" s="19" t="n">
        <v>0.00701625384616134</v>
      </c>
      <c r="I9" s="19" t="n">
        <v>0.0139454074273061</v>
      </c>
      <c r="J9" s="19"/>
      <c r="K9" s="19" t="n">
        <v>0.0133977590129907</v>
      </c>
      <c r="L9" s="19" t="n">
        <v>0.00857264731799063</v>
      </c>
      <c r="M9" s="19"/>
      <c r="N9" s="19" t="n">
        <v>0.00393501996073025</v>
      </c>
      <c r="O9" s="19" t="n">
        <v>0.0230348446452352</v>
      </c>
      <c r="P9" s="19" t="n">
        <v>0.00522214966619553</v>
      </c>
      <c r="Q9" s="19" t="n">
        <v>0</v>
      </c>
      <c r="R9" s="19" t="n">
        <v>0.0198652177516108</v>
      </c>
      <c r="S9" s="19" t="n">
        <v>0</v>
      </c>
      <c r="T9" s="19" t="n">
        <v>0.00657454832458181</v>
      </c>
      <c r="U9" s="19" t="n">
        <v>0</v>
      </c>
      <c r="V9" s="19" t="n">
        <v>0.014096569127834</v>
      </c>
      <c r="W9" s="19" t="n">
        <v>0.0170442960231856</v>
      </c>
      <c r="X9" s="19" t="n">
        <v>0.0195099630424972</v>
      </c>
      <c r="Y9" s="19" t="n">
        <v>0.0337038968354668</v>
      </c>
      <c r="Z9" s="19"/>
      <c r="AA9" s="19" t="n">
        <v>0.00356298464751052</v>
      </c>
      <c r="AB9" s="19" t="n">
        <v>0.00555312070950415</v>
      </c>
      <c r="AC9" s="19" t="n">
        <v>0.0214143770901321</v>
      </c>
      <c r="AD9" s="19" t="n">
        <v>0.0156031783517839</v>
      </c>
      <c r="AE9" s="19"/>
      <c r="AF9" s="19" t="n">
        <v>0.0129147519775697</v>
      </c>
      <c r="AG9" s="19" t="n">
        <v>0.00923390499724153</v>
      </c>
      <c r="AH9" s="19" t="n">
        <v>0.0157298969689009</v>
      </c>
      <c r="AI9" s="19" t="n">
        <v>0.0100431353805447</v>
      </c>
      <c r="AJ9" s="19" t="n">
        <v>0</v>
      </c>
      <c r="AK9" s="19" t="n">
        <v>0.0145929754442246</v>
      </c>
      <c r="AL9" s="19" t="n">
        <v>0.0145297508767857</v>
      </c>
      <c r="AM9" s="19" t="n">
        <v>0</v>
      </c>
      <c r="AN9" s="19" t="n">
        <v>0.014924642893704</v>
      </c>
      <c r="AO9" s="19" t="n">
        <v>0.0199482697353056</v>
      </c>
      <c r="AP9" s="19" t="n">
        <v>0.0291516560010116</v>
      </c>
      <c r="AQ9" s="19" t="n">
        <v>0</v>
      </c>
      <c r="AR9" s="19" t="n">
        <v>0</v>
      </c>
      <c r="AS9" s="19" t="n">
        <v>0</v>
      </c>
      <c r="AT9" s="19" t="n">
        <v>0</v>
      </c>
      <c r="AU9" s="19" t="n">
        <v>0</v>
      </c>
      <c r="AV9" s="19" t="n">
        <v>0</v>
      </c>
      <c r="AW9" s="19" t="n">
        <v>0</v>
      </c>
      <c r="AX9" s="19" t="n">
        <v>0</v>
      </c>
    </row>
    <row r="10">
      <c r="B10" s="20" t="s">
        <v>378</v>
      </c>
      <c r="C10" s="19" t="n">
        <v>0.0234386759391792</v>
      </c>
      <c r="D10" s="19" t="n">
        <v>0.0325992364235887</v>
      </c>
      <c r="E10" s="19" t="n">
        <v>0.026218259600836</v>
      </c>
      <c r="F10" s="19" t="n">
        <v>0.0221775971450619</v>
      </c>
      <c r="G10" s="19" t="n">
        <v>0.0249098258814823</v>
      </c>
      <c r="H10" s="19" t="n">
        <v>0.0283037386941858</v>
      </c>
      <c r="I10" s="19" t="n">
        <v>0.0117046616482649</v>
      </c>
      <c r="J10" s="19"/>
      <c r="K10" s="19" t="n">
        <v>0.0250802916370427</v>
      </c>
      <c r="L10" s="19" t="n">
        <v>0.021860625445352</v>
      </c>
      <c r="M10" s="19"/>
      <c r="N10" s="19" t="n">
        <v>0.0176665245365452</v>
      </c>
      <c r="O10" s="19" t="n">
        <v>0.0327672869458876</v>
      </c>
      <c r="P10" s="19" t="n">
        <v>0.0363687645003361</v>
      </c>
      <c r="Q10" s="19" t="n">
        <v>0.00525992019035151</v>
      </c>
      <c r="R10" s="19" t="n">
        <v>0.0206701302415181</v>
      </c>
      <c r="S10" s="19" t="n">
        <v>0.0307422182027984</v>
      </c>
      <c r="T10" s="19" t="n">
        <v>0.017475801259928</v>
      </c>
      <c r="U10" s="19" t="n">
        <v>0.0369162145372811</v>
      </c>
      <c r="V10" s="19" t="n">
        <v>0.0328647002982158</v>
      </c>
      <c r="W10" s="19" t="n">
        <v>0.0228966580506044</v>
      </c>
      <c r="X10" s="19" t="n">
        <v>0</v>
      </c>
      <c r="Y10" s="19" t="n">
        <v>0.0187347337480904</v>
      </c>
      <c r="Z10" s="19"/>
      <c r="AA10" s="19" t="n">
        <v>0.0276648963794338</v>
      </c>
      <c r="AB10" s="19" t="n">
        <v>0.0168229158897913</v>
      </c>
      <c r="AC10" s="19" t="n">
        <v>0.02554193299257</v>
      </c>
      <c r="AD10" s="19" t="n">
        <v>0.0244936675741442</v>
      </c>
      <c r="AE10" s="19"/>
      <c r="AF10" s="19" t="n">
        <v>0.0480194928792144</v>
      </c>
      <c r="AG10" s="19" t="n">
        <v>0.017345401721835</v>
      </c>
      <c r="AH10" s="19" t="n">
        <v>0.0294390471010484</v>
      </c>
      <c r="AI10" s="19" t="n">
        <v>0.0289242092452952</v>
      </c>
      <c r="AJ10" s="19" t="n">
        <v>0.0156315353694124</v>
      </c>
      <c r="AK10" s="19" t="n">
        <v>0.0439199585000698</v>
      </c>
      <c r="AL10" s="19" t="n">
        <v>0.0069097197988416</v>
      </c>
      <c r="AM10" s="19" t="n">
        <v>0</v>
      </c>
      <c r="AN10" s="19" t="n">
        <v>0.0222789239407709</v>
      </c>
      <c r="AO10" s="19" t="n">
        <v>0.0188495154267231</v>
      </c>
      <c r="AP10" s="19" t="n">
        <v>0.0526987456228305</v>
      </c>
      <c r="AQ10" s="19" t="n">
        <v>0.0322808852301598</v>
      </c>
      <c r="AR10" s="19" t="n">
        <v>0</v>
      </c>
      <c r="AS10" s="19" t="n">
        <v>0</v>
      </c>
      <c r="AT10" s="19" t="n">
        <v>0</v>
      </c>
      <c r="AU10" s="19" t="n">
        <v>0.495619982425437</v>
      </c>
      <c r="AV10" s="19" t="n">
        <v>0</v>
      </c>
      <c r="AW10" s="19" t="n">
        <v>0</v>
      </c>
      <c r="AX10" s="19" t="n">
        <v>0</v>
      </c>
    </row>
    <row r="11">
      <c r="B11" s="20" t="s">
        <v>379</v>
      </c>
      <c r="C11" s="19" t="n">
        <v>0.041249482342812</v>
      </c>
      <c r="D11" s="19" t="n">
        <v>0.080889593236415</v>
      </c>
      <c r="E11" s="19" t="n">
        <v>0.0551118392788665</v>
      </c>
      <c r="F11" s="19" t="n">
        <v>0.0475811110249418</v>
      </c>
      <c r="G11" s="19" t="n">
        <v>0.0230188397098345</v>
      </c>
      <c r="H11" s="19" t="n">
        <v>0.0416338139173394</v>
      </c>
      <c r="I11" s="19" t="n">
        <v>0.0132722238966232</v>
      </c>
      <c r="J11" s="19"/>
      <c r="K11" s="19" t="n">
        <v>0.0491333026686003</v>
      </c>
      <c r="L11" s="19" t="n">
        <v>0.0336022654813021</v>
      </c>
      <c r="M11" s="19"/>
      <c r="N11" s="19" t="n">
        <v>0.0708678692388327</v>
      </c>
      <c r="O11" s="19" t="n">
        <v>0.0257983398434335</v>
      </c>
      <c r="P11" s="19" t="n">
        <v>0.0116553010028011</v>
      </c>
      <c r="Q11" s="19" t="n">
        <v>0.0328803255237526</v>
      </c>
      <c r="R11" s="19" t="n">
        <v>0.0254063352674996</v>
      </c>
      <c r="S11" s="19" t="n">
        <v>0.0386969002737097</v>
      </c>
      <c r="T11" s="19" t="n">
        <v>0.0599972309157613</v>
      </c>
      <c r="U11" s="19" t="n">
        <v>0.0586626080359744</v>
      </c>
      <c r="V11" s="19" t="n">
        <v>0.0493192423250969</v>
      </c>
      <c r="W11" s="19" t="n">
        <v>0.0347979706888111</v>
      </c>
      <c r="X11" s="19" t="n">
        <v>0.0503723759740079</v>
      </c>
      <c r="Y11" s="19" t="n">
        <v>0.0200562895012613</v>
      </c>
      <c r="Z11" s="19"/>
      <c r="AA11" s="19" t="n">
        <v>0.0348527000145218</v>
      </c>
      <c r="AB11" s="19" t="n">
        <v>0.0351250601371969</v>
      </c>
      <c r="AC11" s="19" t="n">
        <v>0.0617853383007298</v>
      </c>
      <c r="AD11" s="19" t="n">
        <v>0.0374969622981361</v>
      </c>
      <c r="AE11" s="19"/>
      <c r="AF11" s="19" t="n">
        <v>0.0658368809793513</v>
      </c>
      <c r="AG11" s="19" t="n">
        <v>0.0182107617024971</v>
      </c>
      <c r="AH11" s="19" t="n">
        <v>0.0295963407977033</v>
      </c>
      <c r="AI11" s="19" t="n">
        <v>0.0833360880896256</v>
      </c>
      <c r="AJ11" s="19" t="n">
        <v>0.0472826042749802</v>
      </c>
      <c r="AK11" s="19" t="n">
        <v>0.0454694111297578</v>
      </c>
      <c r="AL11" s="19" t="n">
        <v>0.0741178207763638</v>
      </c>
      <c r="AM11" s="19" t="n">
        <v>0</v>
      </c>
      <c r="AN11" s="19" t="n">
        <v>0.029852723926462</v>
      </c>
      <c r="AO11" s="19" t="n">
        <v>0.0683293325035609</v>
      </c>
      <c r="AP11" s="19" t="n">
        <v>0.0255535899003658</v>
      </c>
      <c r="AQ11" s="19" t="n">
        <v>0.0695146952908353</v>
      </c>
      <c r="AR11" s="19" t="n">
        <v>0.100638579105013</v>
      </c>
      <c r="AS11" s="19" t="n">
        <v>0.217621145529529</v>
      </c>
      <c r="AT11" s="19" t="n">
        <v>0</v>
      </c>
      <c r="AU11" s="19" t="n">
        <v>0</v>
      </c>
      <c r="AV11" s="19" t="n">
        <v>0</v>
      </c>
      <c r="AW11" s="19" t="n">
        <v>0</v>
      </c>
      <c r="AX11" s="19" t="n">
        <v>0</v>
      </c>
    </row>
    <row r="12">
      <c r="B12" s="20" t="s">
        <v>380</v>
      </c>
      <c r="C12" s="19" t="n">
        <v>0.17196877517544</v>
      </c>
      <c r="D12" s="19" t="n">
        <v>0.229078192328096</v>
      </c>
      <c r="E12" s="19" t="n">
        <v>0.179506166365262</v>
      </c>
      <c r="F12" s="19" t="n">
        <v>0.180983479664762</v>
      </c>
      <c r="G12" s="19" t="n">
        <v>0.194096045665855</v>
      </c>
      <c r="H12" s="19" t="n">
        <v>0.163786752678168</v>
      </c>
      <c r="I12" s="19" t="n">
        <v>0.108403160795481</v>
      </c>
      <c r="J12" s="19"/>
      <c r="K12" s="19" t="n">
        <v>0.182822978691074</v>
      </c>
      <c r="L12" s="19" t="n">
        <v>0.161551222279323</v>
      </c>
      <c r="M12" s="19"/>
      <c r="N12" s="19" t="n">
        <v>0.155628532608441</v>
      </c>
      <c r="O12" s="19" t="n">
        <v>0.132548667589996</v>
      </c>
      <c r="P12" s="19" t="n">
        <v>0.138991253290661</v>
      </c>
      <c r="Q12" s="19" t="n">
        <v>0.177741536447633</v>
      </c>
      <c r="R12" s="19" t="n">
        <v>0.131777522880436</v>
      </c>
      <c r="S12" s="19" t="n">
        <v>0.220525124618818</v>
      </c>
      <c r="T12" s="19" t="n">
        <v>0.163821791989984</v>
      </c>
      <c r="U12" s="19" t="n">
        <v>0.171316356707928</v>
      </c>
      <c r="V12" s="19" t="n">
        <v>0.233372683880316</v>
      </c>
      <c r="W12" s="19" t="n">
        <v>0.183028063418696</v>
      </c>
      <c r="X12" s="19" t="n">
        <v>0.18634189237742</v>
      </c>
      <c r="Y12" s="19" t="n">
        <v>0.177605681098312</v>
      </c>
      <c r="Z12" s="19"/>
      <c r="AA12" s="19" t="n">
        <v>0.136080335426354</v>
      </c>
      <c r="AB12" s="19" t="n">
        <v>0.181515059256818</v>
      </c>
      <c r="AC12" s="19" t="n">
        <v>0.201520169747222</v>
      </c>
      <c r="AD12" s="19" t="n">
        <v>0.177227949759014</v>
      </c>
      <c r="AE12" s="19"/>
      <c r="AF12" s="19" t="n">
        <v>0.20165418999104</v>
      </c>
      <c r="AG12" s="19" t="n">
        <v>0.155810007380381</v>
      </c>
      <c r="AH12" s="19" t="n">
        <v>0.148225997017909</v>
      </c>
      <c r="AI12" s="19" t="n">
        <v>0.142059753916997</v>
      </c>
      <c r="AJ12" s="19" t="n">
        <v>0.325595400885712</v>
      </c>
      <c r="AK12" s="19" t="n">
        <v>0.164307185725899</v>
      </c>
      <c r="AL12" s="19" t="n">
        <v>0.160313347227661</v>
      </c>
      <c r="AM12" s="19" t="n">
        <v>0</v>
      </c>
      <c r="AN12" s="19" t="n">
        <v>0.156548395500135</v>
      </c>
      <c r="AO12" s="19" t="n">
        <v>0.198369226255072</v>
      </c>
      <c r="AP12" s="19" t="n">
        <v>0.233937641524258</v>
      </c>
      <c r="AQ12" s="19" t="n">
        <v>0.208823786518439</v>
      </c>
      <c r="AR12" s="19" t="n">
        <v>0.0931682180630158</v>
      </c>
      <c r="AS12" s="19" t="n">
        <v>0.0877207170025964</v>
      </c>
      <c r="AT12" s="19" t="n">
        <v>0.296096190633258</v>
      </c>
      <c r="AU12" s="19" t="n">
        <v>0.504380017574563</v>
      </c>
      <c r="AV12" s="19" t="n">
        <v>0</v>
      </c>
      <c r="AW12" s="19" t="n">
        <v>0</v>
      </c>
      <c r="AX12" s="19" t="n">
        <v>0.277914084528257</v>
      </c>
    </row>
    <row r="13">
      <c r="B13" s="20" t="s">
        <v>381</v>
      </c>
      <c r="C13" s="19" t="n">
        <v>0.25309909090113</v>
      </c>
      <c r="D13" s="19" t="n">
        <v>0.204477180301481</v>
      </c>
      <c r="E13" s="19" t="n">
        <v>0.269427915541494</v>
      </c>
      <c r="F13" s="19" t="n">
        <v>0.252304956846717</v>
      </c>
      <c r="G13" s="19" t="n">
        <v>0.265304517364849</v>
      </c>
      <c r="H13" s="19" t="n">
        <v>0.262880469359788</v>
      </c>
      <c r="I13" s="19" t="n">
        <v>0.256059118353937</v>
      </c>
      <c r="J13" s="19"/>
      <c r="K13" s="19" t="n">
        <v>0.257854115354673</v>
      </c>
      <c r="L13" s="19" t="n">
        <v>0.248706518916623</v>
      </c>
      <c r="M13" s="19"/>
      <c r="N13" s="19" t="n">
        <v>0.187533646872014</v>
      </c>
      <c r="O13" s="19" t="n">
        <v>0.285165176498394</v>
      </c>
      <c r="P13" s="19" t="n">
        <v>0.268162242832378</v>
      </c>
      <c r="Q13" s="19" t="n">
        <v>0.23183935205713</v>
      </c>
      <c r="R13" s="19" t="n">
        <v>0.291120065873851</v>
      </c>
      <c r="S13" s="19" t="n">
        <v>0.299507076647163</v>
      </c>
      <c r="T13" s="19" t="n">
        <v>0.252968713845309</v>
      </c>
      <c r="U13" s="19" t="n">
        <v>0.181837868018112</v>
      </c>
      <c r="V13" s="19" t="n">
        <v>0.237277876816682</v>
      </c>
      <c r="W13" s="19" t="n">
        <v>0.25398061050876</v>
      </c>
      <c r="X13" s="19" t="n">
        <v>0.284934696309349</v>
      </c>
      <c r="Y13" s="19" t="n">
        <v>0.31302305308214</v>
      </c>
      <c r="Z13" s="19"/>
      <c r="AA13" s="19" t="n">
        <v>0.25197812331907</v>
      </c>
      <c r="AB13" s="19" t="n">
        <v>0.237061098185458</v>
      </c>
      <c r="AC13" s="19" t="n">
        <v>0.246042247043547</v>
      </c>
      <c r="AD13" s="19" t="n">
        <v>0.279805350432347</v>
      </c>
      <c r="AE13" s="19"/>
      <c r="AF13" s="19" t="n">
        <v>0.280845737192169</v>
      </c>
      <c r="AG13" s="19" t="n">
        <v>0.264876423065361</v>
      </c>
      <c r="AH13" s="19" t="n">
        <v>0.239376217903369</v>
      </c>
      <c r="AI13" s="19" t="n">
        <v>0.244235370326386</v>
      </c>
      <c r="AJ13" s="19" t="n">
        <v>0.198057019032487</v>
      </c>
      <c r="AK13" s="19" t="n">
        <v>0.133876593638057</v>
      </c>
      <c r="AL13" s="19" t="n">
        <v>0.277238832191514</v>
      </c>
      <c r="AM13" s="19" t="n">
        <v>0</v>
      </c>
      <c r="AN13" s="19" t="n">
        <v>0.299629229609614</v>
      </c>
      <c r="AO13" s="19" t="n">
        <v>0.24314049744661</v>
      </c>
      <c r="AP13" s="19" t="n">
        <v>0.129525157107629</v>
      </c>
      <c r="AQ13" s="19" t="n">
        <v>0.258933716439608</v>
      </c>
      <c r="AR13" s="19" t="n">
        <v>0.291218780411146</v>
      </c>
      <c r="AS13" s="19" t="n">
        <v>0</v>
      </c>
      <c r="AT13" s="19" t="n">
        <v>0.389102592068026</v>
      </c>
      <c r="AU13" s="19" t="n">
        <v>0</v>
      </c>
      <c r="AV13" s="19" t="n">
        <v>0</v>
      </c>
      <c r="AW13" s="19" t="n">
        <v>0.381473957467181</v>
      </c>
      <c r="AX13" s="19" t="n">
        <v>0</v>
      </c>
    </row>
    <row r="14">
      <c r="B14" s="20" t="s">
        <v>382</v>
      </c>
      <c r="C14" s="19" t="n">
        <v>0.257241200020999</v>
      </c>
      <c r="D14" s="19" t="n">
        <v>0.213126636375146</v>
      </c>
      <c r="E14" s="19" t="n">
        <v>0.241888055973022</v>
      </c>
      <c r="F14" s="19" t="n">
        <v>0.236495248762239</v>
      </c>
      <c r="G14" s="19" t="n">
        <v>0.263476184532475</v>
      </c>
      <c r="H14" s="19" t="n">
        <v>0.249315511741653</v>
      </c>
      <c r="I14" s="19" t="n">
        <v>0.315857328088454</v>
      </c>
      <c r="J14" s="19"/>
      <c r="K14" s="19" t="n">
        <v>0.263641454471443</v>
      </c>
      <c r="L14" s="19" t="n">
        <v>0.250285594690592</v>
      </c>
      <c r="M14" s="19"/>
      <c r="N14" s="19" t="n">
        <v>0.259026899206692</v>
      </c>
      <c r="O14" s="19" t="n">
        <v>0.287055773210506</v>
      </c>
      <c r="P14" s="19" t="n">
        <v>0.274672369311301</v>
      </c>
      <c r="Q14" s="19" t="n">
        <v>0.244720613396342</v>
      </c>
      <c r="R14" s="19" t="n">
        <v>0.298930189356395</v>
      </c>
      <c r="S14" s="19" t="n">
        <v>0.20702498773469</v>
      </c>
      <c r="T14" s="19" t="n">
        <v>0.252146662619165</v>
      </c>
      <c r="U14" s="19" t="n">
        <v>0.265525885751145</v>
      </c>
      <c r="V14" s="19" t="n">
        <v>0.223009163641536</v>
      </c>
      <c r="W14" s="19" t="n">
        <v>0.257877203152677</v>
      </c>
      <c r="X14" s="19" t="n">
        <v>0.265885175741056</v>
      </c>
      <c r="Y14" s="19" t="n">
        <v>0.276224841004487</v>
      </c>
      <c r="Z14" s="19"/>
      <c r="AA14" s="19" t="n">
        <v>0.274279926517818</v>
      </c>
      <c r="AB14" s="19" t="n">
        <v>0.287093738542972</v>
      </c>
      <c r="AC14" s="19" t="n">
        <v>0.244175501253963</v>
      </c>
      <c r="AD14" s="19" t="n">
        <v>0.216192790344383</v>
      </c>
      <c r="AE14" s="19"/>
      <c r="AF14" s="19" t="n">
        <v>0.249190262863214</v>
      </c>
      <c r="AG14" s="19" t="n">
        <v>0.290550515485987</v>
      </c>
      <c r="AH14" s="19" t="n">
        <v>0.244048400024145</v>
      </c>
      <c r="AI14" s="19" t="n">
        <v>0.311649299458742</v>
      </c>
      <c r="AJ14" s="19" t="n">
        <v>0.160204481385543</v>
      </c>
      <c r="AK14" s="19" t="n">
        <v>0.297658271384885</v>
      </c>
      <c r="AL14" s="19" t="n">
        <v>0.230636666638356</v>
      </c>
      <c r="AM14" s="19" t="n">
        <v>0.534445761093102</v>
      </c>
      <c r="AN14" s="19" t="n">
        <v>0.20793124785473</v>
      </c>
      <c r="AO14" s="19" t="n">
        <v>0.179687235366182</v>
      </c>
      <c r="AP14" s="19" t="n">
        <v>0.282854779642547</v>
      </c>
      <c r="AQ14" s="19" t="n">
        <v>0.202951595335266</v>
      </c>
      <c r="AR14" s="19" t="n">
        <v>0.288350260581418</v>
      </c>
      <c r="AS14" s="19" t="n">
        <v>0.289333787178208</v>
      </c>
      <c r="AT14" s="19" t="n">
        <v>0</v>
      </c>
      <c r="AU14" s="19" t="n">
        <v>0</v>
      </c>
      <c r="AV14" s="19" t="n">
        <v>0.840666030857163</v>
      </c>
      <c r="AW14" s="19" t="n">
        <v>0.294727388085214</v>
      </c>
      <c r="AX14" s="19" t="n">
        <v>0</v>
      </c>
    </row>
    <row r="15">
      <c r="B15" s="20" t="s">
        <v>383</v>
      </c>
      <c r="C15" s="19" t="n">
        <v>0.206412677910922</v>
      </c>
      <c r="D15" s="19" t="n">
        <v>0.161145838065799</v>
      </c>
      <c r="E15" s="19" t="n">
        <v>0.189592602162775</v>
      </c>
      <c r="F15" s="19" t="n">
        <v>0.196668037072911</v>
      </c>
      <c r="G15" s="19" t="n">
        <v>0.198198045705757</v>
      </c>
      <c r="H15" s="19" t="n">
        <v>0.210806496058838</v>
      </c>
      <c r="I15" s="19" t="n">
        <v>0.261543554736164</v>
      </c>
      <c r="J15" s="19"/>
      <c r="K15" s="19" t="n">
        <v>0.189498468291687</v>
      </c>
      <c r="L15" s="19" t="n">
        <v>0.223103233787413</v>
      </c>
      <c r="M15" s="19"/>
      <c r="N15" s="19" t="n">
        <v>0.266296087448403</v>
      </c>
      <c r="O15" s="19" t="n">
        <v>0.170090620123569</v>
      </c>
      <c r="P15" s="19" t="n">
        <v>0.229756245275478</v>
      </c>
      <c r="Q15" s="19" t="n">
        <v>0.264314404734958</v>
      </c>
      <c r="R15" s="19" t="n">
        <v>0.206152706709</v>
      </c>
      <c r="S15" s="19" t="n">
        <v>0.177818165392088</v>
      </c>
      <c r="T15" s="19" t="n">
        <v>0.200747344634376</v>
      </c>
      <c r="U15" s="19" t="n">
        <v>0.233033261647472</v>
      </c>
      <c r="V15" s="19" t="n">
        <v>0.191440081807753</v>
      </c>
      <c r="W15" s="19" t="n">
        <v>0.180022051574644</v>
      </c>
      <c r="X15" s="19" t="n">
        <v>0.162038688347889</v>
      </c>
      <c r="Y15" s="19" t="n">
        <v>0.122509246627888</v>
      </c>
      <c r="Z15" s="19"/>
      <c r="AA15" s="19" t="n">
        <v>0.251160769451048</v>
      </c>
      <c r="AB15" s="19" t="n">
        <v>0.197936876652196</v>
      </c>
      <c r="AC15" s="19" t="n">
        <v>0.176950291977817</v>
      </c>
      <c r="AD15" s="19" t="n">
        <v>0.192173003088641</v>
      </c>
      <c r="AE15" s="19"/>
      <c r="AF15" s="19" t="n">
        <v>0.141538684117441</v>
      </c>
      <c r="AG15" s="19" t="n">
        <v>0.215829894624193</v>
      </c>
      <c r="AH15" s="19" t="n">
        <v>0.247343380871752</v>
      </c>
      <c r="AI15" s="19" t="n">
        <v>0.179752143582409</v>
      </c>
      <c r="AJ15" s="19" t="n">
        <v>0.0871331578424086</v>
      </c>
      <c r="AK15" s="19" t="n">
        <v>0.258742396227426</v>
      </c>
      <c r="AL15" s="19" t="n">
        <v>0.213942528401438</v>
      </c>
      <c r="AM15" s="19" t="n">
        <v>0.465554238906898</v>
      </c>
      <c r="AN15" s="19" t="n">
        <v>0.254630958719764</v>
      </c>
      <c r="AO15" s="19" t="n">
        <v>0.20099338759336</v>
      </c>
      <c r="AP15" s="19" t="n">
        <v>0.219749481195892</v>
      </c>
      <c r="AQ15" s="19" t="n">
        <v>0.162086362789631</v>
      </c>
      <c r="AR15" s="19" t="n">
        <v>0.226624161839408</v>
      </c>
      <c r="AS15" s="19" t="n">
        <v>0.310273252291826</v>
      </c>
      <c r="AT15" s="19" t="n">
        <v>0</v>
      </c>
      <c r="AU15" s="19" t="n">
        <v>0</v>
      </c>
      <c r="AV15" s="19" t="n">
        <v>0.159333969142837</v>
      </c>
      <c r="AW15" s="19" t="n">
        <v>0.323798654447605</v>
      </c>
      <c r="AX15" s="19" t="n">
        <v>0.722085915471743</v>
      </c>
    </row>
    <row r="16">
      <c r="B16" s="20" t="s">
        <v>242</v>
      </c>
      <c r="C16" s="21" t="n">
        <v>0.0356407383380156</v>
      </c>
      <c r="D16" s="21" t="n">
        <v>0.0634067824088237</v>
      </c>
      <c r="E16" s="21" t="n">
        <v>0.0239020198247076</v>
      </c>
      <c r="F16" s="21" t="n">
        <v>0.05533386098965</v>
      </c>
      <c r="G16" s="21" t="n">
        <v>0.024918707835432</v>
      </c>
      <c r="H16" s="21" t="n">
        <v>0.0362569637038669</v>
      </c>
      <c r="I16" s="21" t="n">
        <v>0.0192145450537698</v>
      </c>
      <c r="J16" s="21"/>
      <c r="K16" s="21" t="n">
        <v>0.0185716298724898</v>
      </c>
      <c r="L16" s="21" t="n">
        <v>0.0523178920814047</v>
      </c>
      <c r="M16" s="21"/>
      <c r="N16" s="21" t="n">
        <v>0.039045420128342</v>
      </c>
      <c r="O16" s="21" t="n">
        <v>0.0435392911429789</v>
      </c>
      <c r="P16" s="21" t="n">
        <v>0.03517167412085</v>
      </c>
      <c r="Q16" s="21" t="n">
        <v>0.0432438476498331</v>
      </c>
      <c r="R16" s="21" t="n">
        <v>0.00607783191968993</v>
      </c>
      <c r="S16" s="21" t="n">
        <v>0.0256855271307323</v>
      </c>
      <c r="T16" s="21" t="n">
        <v>0.0462679064108948</v>
      </c>
      <c r="U16" s="21" t="n">
        <v>0.052707805302087</v>
      </c>
      <c r="V16" s="21" t="n">
        <v>0.0186196821025667</v>
      </c>
      <c r="W16" s="21" t="n">
        <v>0.0503531465826218</v>
      </c>
      <c r="X16" s="21" t="n">
        <v>0.03091720820778</v>
      </c>
      <c r="Y16" s="21" t="n">
        <v>0.038142258102354</v>
      </c>
      <c r="Z16" s="21"/>
      <c r="AA16" s="21" t="n">
        <v>0.0204202642442436</v>
      </c>
      <c r="AB16" s="21" t="n">
        <v>0.0388921306260639</v>
      </c>
      <c r="AC16" s="21" t="n">
        <v>0.0225701415940196</v>
      </c>
      <c r="AD16" s="21" t="n">
        <v>0.0570070981515509</v>
      </c>
      <c r="AE16" s="21"/>
      <c r="AF16" s="21" t="n">
        <v>0</v>
      </c>
      <c r="AG16" s="21" t="n">
        <v>0.0281430910225031</v>
      </c>
      <c r="AH16" s="21" t="n">
        <v>0.0462407193151727</v>
      </c>
      <c r="AI16" s="21" t="n">
        <v>0</v>
      </c>
      <c r="AJ16" s="21" t="n">
        <v>0.166095801209456</v>
      </c>
      <c r="AK16" s="21" t="n">
        <v>0.0414332079496802</v>
      </c>
      <c r="AL16" s="21" t="n">
        <v>0.0223113340890401</v>
      </c>
      <c r="AM16" s="21" t="n">
        <v>0</v>
      </c>
      <c r="AN16" s="21" t="n">
        <v>0.0142038775548194</v>
      </c>
      <c r="AO16" s="21" t="n">
        <v>0.0706825356731863</v>
      </c>
      <c r="AP16" s="21" t="n">
        <v>0.026528949005466</v>
      </c>
      <c r="AQ16" s="21" t="n">
        <v>0.0654089583960602</v>
      </c>
      <c r="AR16" s="21" t="n">
        <v>0</v>
      </c>
      <c r="AS16" s="21" t="n">
        <v>0.0950510979978406</v>
      </c>
      <c r="AT16" s="21" t="n">
        <v>0.314801217298716</v>
      </c>
      <c r="AU16" s="21" t="n">
        <v>0</v>
      </c>
      <c r="AV16" s="21" t="n">
        <v>0</v>
      </c>
      <c r="AW16" s="21" t="n">
        <v>0</v>
      </c>
      <c r="AX16" s="21" t="n">
        <v>0</v>
      </c>
    </row>
    <row r="17">
      <c r="B17" s="18"/>
    </row>
    <row r="18">
      <c r="B18" t="s">
        <v>80</v>
      </c>
    </row>
    <row r="19">
      <c r="B19" t="s">
        <v>81</v>
      </c>
    </row>
    <row r="21">
      <c r="B21" s="9" t="str">
        <f>=HYPERLINK("#'Contents'!A1", "Return to Contents")</f>
      </c>
    </row>
  </sheetData>
  <mergeCells count="6">
    <mergeCell ref="D5:I5"/>
    <mergeCell ref="K5:L5"/>
    <mergeCell ref="N5:Y5"/>
    <mergeCell ref="AA5:AD5"/>
    <mergeCell ref="AF5:AX5"/>
    <mergeCell ref="D2:AU2"/>
  </mergeCells>
  <pageMargins left="0.7" right="0.7" top="0.75" bottom="0.75" header="0.3" footer="0.3"/>
  <pageSetup paperSize="9" orientation="portrait" horizontalDpi="300" verticalDpi="300" r:id="rId2"/>
  <drawing r:id="rId1"/>
</worksheet>
</file>

<file path=xl/worksheets/sheet10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10.71" hidden="0" customWidth="1"/>
    <col min="8" max="8" width="10.71" hidden="0" customWidth="1"/>
    <col min="9" max="9" width="10.71" hidden="0" customWidth="1"/>
    <col min="10" max="10" width="2.2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10.71" hidden="0" customWidth="1"/>
    <col min="19" max="19" width="10.71" hidden="0" customWidth="1"/>
    <col min="20" max="20" width="10.71" hidden="0" customWidth="1"/>
    <col min="21" max="21" width="10.71" hidden="0" customWidth="1"/>
    <col min="22" max="22" width="10.71" hidden="0" customWidth="1"/>
    <col min="23" max="23" width="10.71" hidden="0" customWidth="1"/>
    <col min="24" max="24" width="10.71" hidden="0" customWidth="1"/>
    <col min="25" max="25" width="10.71" hidden="0" customWidth="1"/>
    <col min="26" max="26" width="2.2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10.71" hidden="0" customWidth="1"/>
    <col min="34" max="34" width="10.71" hidden="0" customWidth="1"/>
    <col min="35" max="35" width="10.7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10.71" hidden="0" customWidth="1"/>
    <col min="44" max="44" width="10.71" hidden="0" customWidth="1"/>
    <col min="45" max="45" width="10.71" hidden="0" customWidth="1"/>
    <col min="46" max="46" width="10.71" hidden="0" customWidth="1"/>
    <col min="47" max="47" width="10.71" hidden="0" customWidth="1"/>
    <col min="48" max="48" width="10.71" hidden="0" customWidth="1"/>
    <col min="49" max="49" width="10.71" hidden="0" customWidth="1"/>
    <col min="50" max="50" width="10.71" hidden="0" customWidth="1"/>
    <col min="51" max="51" width="2.21" hidden="0" customWidth="1"/>
  </cols>
  <sheetData>
    <row r="2" ht="40" customHeight="1">
      <c r="D2" s="16" t="s">
        <v>387</v>
      </c>
    </row>
    <row r="5" ht="30" customHeight="1">
      <c r="B5" s="17"/>
      <c r="C5" s="17"/>
      <c r="D5" s="17" t="s">
        <v>62</v>
      </c>
      <c r="E5" s="17"/>
      <c r="F5" s="17"/>
      <c r="G5" s="17"/>
      <c r="H5" s="17"/>
      <c r="I5" s="17"/>
      <c r="J5" s="17"/>
      <c r="K5" s="17" t="s">
        <v>63</v>
      </c>
      <c r="L5" s="17"/>
      <c r="M5" s="17"/>
      <c r="N5" s="17" t="s">
        <v>64</v>
      </c>
      <c r="O5" s="17"/>
      <c r="P5" s="17"/>
      <c r="Q5" s="17"/>
      <c r="R5" s="17"/>
      <c r="S5" s="17"/>
      <c r="T5" s="17"/>
      <c r="U5" s="17"/>
      <c r="V5" s="17"/>
      <c r="W5" s="17"/>
      <c r="X5" s="17"/>
      <c r="Y5" s="17"/>
      <c r="Z5" s="17"/>
      <c r="AA5" s="17" t="s">
        <v>65</v>
      </c>
      <c r="AB5" s="17"/>
      <c r="AC5" s="17"/>
      <c r="AD5" s="17"/>
      <c r="AE5" s="17"/>
      <c r="AF5" s="17" t="s">
        <v>66</v>
      </c>
      <c r="AG5" s="17"/>
      <c r="AH5" s="17"/>
      <c r="AI5" s="17"/>
      <c r="AJ5" s="17"/>
      <c r="AK5" s="17"/>
      <c r="AL5" s="17"/>
      <c r="AM5" s="17"/>
      <c r="AN5" s="17"/>
      <c r="AO5" s="17"/>
      <c r="AP5" s="17"/>
      <c r="AQ5" s="17"/>
      <c r="AR5" s="17"/>
      <c r="AS5" s="17"/>
      <c r="AT5" s="17"/>
      <c r="AU5" s="17"/>
      <c r="AV5" s="17"/>
      <c r="AW5" s="17"/>
      <c r="AX5" s="17"/>
    </row>
    <row r="6">
      <c r="B6" t="s">
        <v>15</v>
      </c>
      <c r="C6" s="10" t="s">
        <v>16</v>
      </c>
      <c r="D6" s="13" t="s">
        <v>17</v>
      </c>
      <c r="E6" s="13" t="s">
        <v>18</v>
      </c>
      <c r="F6" s="13" t="s">
        <v>19</v>
      </c>
      <c r="G6" s="13" t="s">
        <v>20</v>
      </c>
      <c r="H6" s="13" t="s">
        <v>21</v>
      </c>
      <c r="I6" s="13" t="s">
        <v>22</v>
      </c>
      <c r="K6" s="13" t="s">
        <v>25</v>
      </c>
      <c r="L6" s="13" t="s">
        <v>26</v>
      </c>
      <c r="N6" s="13" t="s">
        <v>27</v>
      </c>
      <c r="O6" s="13" t="s">
        <v>28</v>
      </c>
      <c r="P6" s="13" t="s">
        <v>29</v>
      </c>
      <c r="Q6" s="13" t="s">
        <v>30</v>
      </c>
      <c r="R6" s="13" t="s">
        <v>31</v>
      </c>
      <c r="S6" s="13" t="s">
        <v>32</v>
      </c>
      <c r="T6" s="13" t="s">
        <v>33</v>
      </c>
      <c r="U6" s="13" t="s">
        <v>34</v>
      </c>
      <c r="V6" s="13" t="s">
        <v>35</v>
      </c>
      <c r="W6" s="13" t="s">
        <v>36</v>
      </c>
      <c r="X6" s="13" t="s">
        <v>37</v>
      </c>
      <c r="Y6" s="13" t="s">
        <v>38</v>
      </c>
      <c r="AA6" s="13" t="s">
        <v>39</v>
      </c>
      <c r="AB6" s="13" t="s">
        <v>40</v>
      </c>
      <c r="AC6" s="13" t="s">
        <v>41</v>
      </c>
      <c r="AD6" s="13" t="s">
        <v>42</v>
      </c>
      <c r="AF6" s="13" t="s">
        <v>43</v>
      </c>
      <c r="AG6" s="13" t="s">
        <v>44</v>
      </c>
      <c r="AH6" s="13" t="s">
        <v>45</v>
      </c>
      <c r="AI6" s="13" t="s">
        <v>46</v>
      </c>
      <c r="AJ6" s="13" t="s">
        <v>47</v>
      </c>
      <c r="AK6" s="13" t="s">
        <v>48</v>
      </c>
      <c r="AL6" s="13" t="s">
        <v>49</v>
      </c>
      <c r="AM6" s="13" t="s">
        <v>50</v>
      </c>
      <c r="AN6" s="13" t="s">
        <v>51</v>
      </c>
      <c r="AO6" s="13" t="s">
        <v>52</v>
      </c>
      <c r="AP6" s="13" t="s">
        <v>53</v>
      </c>
      <c r="AQ6" s="13" t="s">
        <v>54</v>
      </c>
      <c r="AR6" s="13" t="s">
        <v>55</v>
      </c>
      <c r="AS6" s="13" t="s">
        <v>56</v>
      </c>
      <c r="AT6" s="13" t="s">
        <v>57</v>
      </c>
      <c r="AU6" s="13" t="s">
        <v>58</v>
      </c>
      <c r="AV6" s="13" t="s">
        <v>59</v>
      </c>
      <c r="AW6" s="13" t="s">
        <v>60</v>
      </c>
      <c r="AX6" s="13" t="s">
        <v>61</v>
      </c>
    </row>
    <row r="7" ht="30" customHeight="1">
      <c r="B7" s="11" t="s">
        <v>23</v>
      </c>
      <c r="C7" s="11" t="n">
        <v>2053</v>
      </c>
      <c r="D7" s="11" t="n">
        <v>282</v>
      </c>
      <c r="E7" s="11" t="n">
        <v>347</v>
      </c>
      <c r="F7" s="11" t="n">
        <v>347</v>
      </c>
      <c r="G7" s="11" t="n">
        <v>347</v>
      </c>
      <c r="H7" s="11" t="n">
        <v>295</v>
      </c>
      <c r="I7" s="11" t="n">
        <v>435</v>
      </c>
      <c r="J7" s="11"/>
      <c r="K7" s="11" t="n">
        <v>1018</v>
      </c>
      <c r="L7" s="11" t="n">
        <v>1034</v>
      </c>
      <c r="M7" s="11"/>
      <c r="N7" s="11" t="n">
        <v>284</v>
      </c>
      <c r="O7" s="11" t="n">
        <v>278</v>
      </c>
      <c r="P7" s="11" t="n">
        <v>169</v>
      </c>
      <c r="Q7" s="11" t="n">
        <v>188</v>
      </c>
      <c r="R7" s="11" t="n">
        <v>160</v>
      </c>
      <c r="S7" s="11" t="n">
        <v>187</v>
      </c>
      <c r="T7" s="11" t="n">
        <v>166</v>
      </c>
      <c r="U7" s="11" t="n">
        <v>87</v>
      </c>
      <c r="V7" s="11" t="n">
        <v>211</v>
      </c>
      <c r="W7" s="11" t="n">
        <v>174</v>
      </c>
      <c r="X7" s="11" t="n">
        <v>98</v>
      </c>
      <c r="Y7" s="11" t="n">
        <v>51</v>
      </c>
      <c r="Z7" s="11"/>
      <c r="AA7" s="11" t="n">
        <v>570</v>
      </c>
      <c r="AB7" s="11" t="n">
        <v>547</v>
      </c>
      <c r="AC7" s="11" t="n">
        <v>406</v>
      </c>
      <c r="AD7" s="11" t="n">
        <v>517</v>
      </c>
      <c r="AE7" s="11"/>
      <c r="AF7" s="11" t="n">
        <v>148</v>
      </c>
      <c r="AG7" s="11" t="n">
        <v>872</v>
      </c>
      <c r="AH7" s="11" t="n">
        <v>132</v>
      </c>
      <c r="AI7" s="11" t="n">
        <v>108</v>
      </c>
      <c r="AJ7" s="11" t="n">
        <v>65</v>
      </c>
      <c r="AK7" s="11" t="n">
        <v>65</v>
      </c>
      <c r="AL7" s="11" t="n">
        <v>139</v>
      </c>
      <c r="AM7" s="11" t="n">
        <v>2</v>
      </c>
      <c r="AN7" s="11" t="n">
        <v>139</v>
      </c>
      <c r="AO7" s="11" t="n">
        <v>159</v>
      </c>
      <c r="AP7" s="11" t="n">
        <v>39</v>
      </c>
      <c r="AQ7" s="11" t="n">
        <v>148</v>
      </c>
      <c r="AR7" s="11" t="n">
        <v>10</v>
      </c>
      <c r="AS7" s="11" t="n">
        <v>10</v>
      </c>
      <c r="AT7" s="11" t="n">
        <v>3</v>
      </c>
      <c r="AU7" s="11" t="n">
        <v>2</v>
      </c>
      <c r="AV7" s="11" t="n">
        <v>5</v>
      </c>
      <c r="AW7" s="11" t="n">
        <v>3</v>
      </c>
      <c r="AX7" s="11" t="n">
        <v>4</v>
      </c>
    </row>
    <row r="8" ht="30" customHeight="1">
      <c r="B8" s="12" t="s">
        <v>24</v>
      </c>
      <c r="C8" s="12" t="n">
        <v>2053</v>
      </c>
      <c r="D8" s="12" t="n">
        <v>284</v>
      </c>
      <c r="E8" s="12" t="n">
        <v>350</v>
      </c>
      <c r="F8" s="12" t="n">
        <v>349</v>
      </c>
      <c r="G8" s="12" t="n">
        <v>350</v>
      </c>
      <c r="H8" s="12" t="n">
        <v>289</v>
      </c>
      <c r="I8" s="12" t="n">
        <v>431</v>
      </c>
      <c r="J8" s="12"/>
      <c r="K8" s="12" t="n">
        <v>1013</v>
      </c>
      <c r="L8" s="12" t="n">
        <v>1039</v>
      </c>
      <c r="M8" s="12"/>
      <c r="N8" s="12" t="n">
        <v>287</v>
      </c>
      <c r="O8" s="12" t="n">
        <v>267</v>
      </c>
      <c r="P8" s="12" t="n">
        <v>164</v>
      </c>
      <c r="Q8" s="12" t="n">
        <v>185</v>
      </c>
      <c r="R8" s="12" t="n">
        <v>144</v>
      </c>
      <c r="S8" s="12" t="n">
        <v>185</v>
      </c>
      <c r="T8" s="12" t="n">
        <v>164</v>
      </c>
      <c r="U8" s="12" t="n">
        <v>82</v>
      </c>
      <c r="V8" s="12" t="n">
        <v>226</v>
      </c>
      <c r="W8" s="12" t="n">
        <v>185</v>
      </c>
      <c r="X8" s="12" t="n">
        <v>103</v>
      </c>
      <c r="Y8" s="12" t="n">
        <v>61</v>
      </c>
      <c r="Z8" s="12"/>
      <c r="AA8" s="12" t="n">
        <v>551</v>
      </c>
      <c r="AB8" s="12" t="n">
        <v>530</v>
      </c>
      <c r="AC8" s="12" t="n">
        <v>449</v>
      </c>
      <c r="AD8" s="12" t="n">
        <v>510</v>
      </c>
      <c r="AE8" s="12"/>
      <c r="AF8" s="12" t="n">
        <v>150</v>
      </c>
      <c r="AG8" s="12" t="n">
        <v>866</v>
      </c>
      <c r="AH8" s="12" t="n">
        <v>133</v>
      </c>
      <c r="AI8" s="12" t="n">
        <v>107</v>
      </c>
      <c r="AJ8" s="12" t="n">
        <v>66</v>
      </c>
      <c r="AK8" s="12" t="n">
        <v>64</v>
      </c>
      <c r="AL8" s="12" t="n">
        <v>140</v>
      </c>
      <c r="AM8" s="12" t="n">
        <v>2</v>
      </c>
      <c r="AN8" s="12" t="n">
        <v>140</v>
      </c>
      <c r="AO8" s="12" t="n">
        <v>160</v>
      </c>
      <c r="AP8" s="12" t="n">
        <v>39</v>
      </c>
      <c r="AQ8" s="12" t="n">
        <v>149</v>
      </c>
      <c r="AR8" s="12" t="n">
        <v>10</v>
      </c>
      <c r="AS8" s="12" t="n">
        <v>11</v>
      </c>
      <c r="AT8" s="12" t="n">
        <v>3</v>
      </c>
      <c r="AU8" s="12" t="n">
        <v>2</v>
      </c>
      <c r="AV8" s="12" t="n">
        <v>5</v>
      </c>
      <c r="AW8" s="12" t="n">
        <v>3</v>
      </c>
      <c r="AX8" s="12" t="n">
        <v>3</v>
      </c>
    </row>
    <row r="9">
      <c r="B9" s="20" t="s">
        <v>253</v>
      </c>
      <c r="C9" s="19" t="n">
        <v>0.0366075031426143</v>
      </c>
      <c r="D9" s="19" t="n">
        <v>0.0364497884304152</v>
      </c>
      <c r="E9" s="19" t="n">
        <v>0.0119804432549845</v>
      </c>
      <c r="F9" s="19" t="n">
        <v>0.0248530600342965</v>
      </c>
      <c r="G9" s="19" t="n">
        <v>0.0301506173372005</v>
      </c>
      <c r="H9" s="19" t="n">
        <v>0.0432016935351844</v>
      </c>
      <c r="I9" s="19" t="n">
        <v>0.0670651545553687</v>
      </c>
      <c r="J9" s="19"/>
      <c r="K9" s="19" t="n">
        <v>0.0389993602914629</v>
      </c>
      <c r="L9" s="19" t="n">
        <v>0.0343106272042096</v>
      </c>
      <c r="M9" s="19"/>
      <c r="N9" s="19" t="n">
        <v>0.0175937824706926</v>
      </c>
      <c r="O9" s="19" t="n">
        <v>0.0330257598623147</v>
      </c>
      <c r="P9" s="19" t="n">
        <v>0.0643521066346584</v>
      </c>
      <c r="Q9" s="19" t="n">
        <v>0.0263989746389145</v>
      </c>
      <c r="R9" s="19" t="n">
        <v>0.0383923272026135</v>
      </c>
      <c r="S9" s="19" t="n">
        <v>0.0382745742287137</v>
      </c>
      <c r="T9" s="19" t="n">
        <v>0.0353345646699515</v>
      </c>
      <c r="U9" s="19" t="n">
        <v>0.0103187148906645</v>
      </c>
      <c r="V9" s="19" t="n">
        <v>0.0291102710878395</v>
      </c>
      <c r="W9" s="19" t="n">
        <v>0.0514122330006249</v>
      </c>
      <c r="X9" s="19" t="n">
        <v>0.0604422102699462</v>
      </c>
      <c r="Y9" s="19" t="n">
        <v>0.0702330324179173</v>
      </c>
      <c r="Z9" s="19"/>
      <c r="AA9" s="19" t="n">
        <v>0.0266360777403252</v>
      </c>
      <c r="AB9" s="19" t="n">
        <v>0.0213961998472735</v>
      </c>
      <c r="AC9" s="19" t="n">
        <v>0.0391749840156869</v>
      </c>
      <c r="AD9" s="19" t="n">
        <v>0.0597536891969589</v>
      </c>
      <c r="AE9" s="19"/>
      <c r="AF9" s="19" t="n">
        <v>0.0138858428127234</v>
      </c>
      <c r="AG9" s="19" t="n">
        <v>0.0559927092201158</v>
      </c>
      <c r="AH9" s="19" t="n">
        <v>0.0077317592291711</v>
      </c>
      <c r="AI9" s="19" t="n">
        <v>0.0182362439889046</v>
      </c>
      <c r="AJ9" s="19" t="n">
        <v>0</v>
      </c>
      <c r="AK9" s="19" t="n">
        <v>0.0293969544934782</v>
      </c>
      <c r="AL9" s="19" t="n">
        <v>0.014169335360946</v>
      </c>
      <c r="AM9" s="19" t="n">
        <v>0</v>
      </c>
      <c r="AN9" s="19" t="n">
        <v>0.0296430101532015</v>
      </c>
      <c r="AO9" s="19" t="n">
        <v>0.046335107215804</v>
      </c>
      <c r="AP9" s="19" t="n">
        <v>0.0291516560010116</v>
      </c>
      <c r="AQ9" s="19" t="n">
        <v>0.0257640396897798</v>
      </c>
      <c r="AR9" s="19" t="n">
        <v>0.122057392965152</v>
      </c>
      <c r="AS9" s="19" t="n">
        <v>0</v>
      </c>
      <c r="AT9" s="19" t="n">
        <v>0</v>
      </c>
      <c r="AU9" s="19" t="n">
        <v>0</v>
      </c>
      <c r="AV9" s="19" t="n">
        <v>0</v>
      </c>
      <c r="AW9" s="19" t="n">
        <v>0</v>
      </c>
      <c r="AX9" s="19" t="n">
        <v>0</v>
      </c>
    </row>
    <row r="10">
      <c r="B10" s="20" t="s">
        <v>378</v>
      </c>
      <c r="C10" s="19" t="n">
        <v>0.0472868527972272</v>
      </c>
      <c r="D10" s="19" t="n">
        <v>0.036523697452954</v>
      </c>
      <c r="E10" s="19" t="n">
        <v>0.031916715664061</v>
      </c>
      <c r="F10" s="19" t="n">
        <v>0.0345241140509652</v>
      </c>
      <c r="G10" s="19" t="n">
        <v>0.0526543074280889</v>
      </c>
      <c r="H10" s="19" t="n">
        <v>0.0318522683639216</v>
      </c>
      <c r="I10" s="19" t="n">
        <v>0.0832009415773777</v>
      </c>
      <c r="J10" s="19"/>
      <c r="K10" s="19" t="n">
        <v>0.0527921554322481</v>
      </c>
      <c r="L10" s="19" t="n">
        <v>0.0419645673813204</v>
      </c>
      <c r="M10" s="19"/>
      <c r="N10" s="19" t="n">
        <v>0.0288149256706267</v>
      </c>
      <c r="O10" s="19" t="n">
        <v>0.044247894022585</v>
      </c>
      <c r="P10" s="19" t="n">
        <v>0.0365470633183406</v>
      </c>
      <c r="Q10" s="19" t="n">
        <v>0.0421398010538616</v>
      </c>
      <c r="R10" s="19" t="n">
        <v>0.0886778392981725</v>
      </c>
      <c r="S10" s="19" t="n">
        <v>0.0364175095882613</v>
      </c>
      <c r="T10" s="19" t="n">
        <v>0.0245873866037063</v>
      </c>
      <c r="U10" s="19" t="n">
        <v>0.0606803402396182</v>
      </c>
      <c r="V10" s="19" t="n">
        <v>0.0275738959630711</v>
      </c>
      <c r="W10" s="19" t="n">
        <v>0.0887222900143638</v>
      </c>
      <c r="X10" s="19" t="n">
        <v>0.0824267849250437</v>
      </c>
      <c r="Y10" s="19" t="n">
        <v>0.0583250671609296</v>
      </c>
      <c r="Z10" s="19"/>
      <c r="AA10" s="19" t="n">
        <v>0.0366395249929333</v>
      </c>
      <c r="AB10" s="19" t="n">
        <v>0.0497328314552288</v>
      </c>
      <c r="AC10" s="19" t="n">
        <v>0.0465135704845361</v>
      </c>
      <c r="AD10" s="19" t="n">
        <v>0.0562354110429148</v>
      </c>
      <c r="AE10" s="19"/>
      <c r="AF10" s="19" t="n">
        <v>0.0474137745711291</v>
      </c>
      <c r="AG10" s="19" t="n">
        <v>0.0596288472642661</v>
      </c>
      <c r="AH10" s="19" t="n">
        <v>0.0487047917023726</v>
      </c>
      <c r="AI10" s="19" t="n">
        <v>0.02978904443928</v>
      </c>
      <c r="AJ10" s="19" t="n">
        <v>0.0302612180427127</v>
      </c>
      <c r="AK10" s="19" t="n">
        <v>0.031031801007935</v>
      </c>
      <c r="AL10" s="19" t="n">
        <v>0.0364245826933553</v>
      </c>
      <c r="AM10" s="19" t="n">
        <v>0</v>
      </c>
      <c r="AN10" s="19" t="n">
        <v>0.0437449289705955</v>
      </c>
      <c r="AO10" s="19" t="n">
        <v>0.0271516665085555</v>
      </c>
      <c r="AP10" s="19" t="n">
        <v>0.103755007647097</v>
      </c>
      <c r="AQ10" s="19" t="n">
        <v>0.0271880770257516</v>
      </c>
      <c r="AR10" s="19" t="n">
        <v>0.104018481518027</v>
      </c>
      <c r="AS10" s="19" t="n">
        <v>0</v>
      </c>
      <c r="AT10" s="19" t="n">
        <v>0</v>
      </c>
      <c r="AU10" s="19" t="n">
        <v>0</v>
      </c>
      <c r="AV10" s="19" t="n">
        <v>0</v>
      </c>
      <c r="AW10" s="19" t="n">
        <v>0</v>
      </c>
      <c r="AX10" s="19" t="n">
        <v>0</v>
      </c>
    </row>
    <row r="11">
      <c r="B11" s="20" t="s">
        <v>379</v>
      </c>
      <c r="C11" s="19" t="n">
        <v>0.0928994818700849</v>
      </c>
      <c r="D11" s="19" t="n">
        <v>0.113593202977998</v>
      </c>
      <c r="E11" s="19" t="n">
        <v>0.0697199989212484</v>
      </c>
      <c r="F11" s="19" t="n">
        <v>0.0658465138478784</v>
      </c>
      <c r="G11" s="19" t="n">
        <v>0.0816388238217063</v>
      </c>
      <c r="H11" s="19" t="n">
        <v>0.088399678122607</v>
      </c>
      <c r="I11" s="19" t="n">
        <v>0.13216800821527</v>
      </c>
      <c r="J11" s="19"/>
      <c r="K11" s="19" t="n">
        <v>0.0860498679998321</v>
      </c>
      <c r="L11" s="19" t="n">
        <v>0.0996674890138887</v>
      </c>
      <c r="M11" s="19"/>
      <c r="N11" s="19" t="n">
        <v>0.0944055976156904</v>
      </c>
      <c r="O11" s="19" t="n">
        <v>0.0991332818454973</v>
      </c>
      <c r="P11" s="19" t="n">
        <v>0.106480118877778</v>
      </c>
      <c r="Q11" s="19" t="n">
        <v>0.0592791431891442</v>
      </c>
      <c r="R11" s="19" t="n">
        <v>0.114302655255912</v>
      </c>
      <c r="S11" s="19" t="n">
        <v>0.0777341942913539</v>
      </c>
      <c r="T11" s="19" t="n">
        <v>0.109358994245749</v>
      </c>
      <c r="U11" s="19" t="n">
        <v>0.034677502905233</v>
      </c>
      <c r="V11" s="19" t="n">
        <v>0.122272533388562</v>
      </c>
      <c r="W11" s="19" t="n">
        <v>0.0928840974562253</v>
      </c>
      <c r="X11" s="19" t="n">
        <v>0.0943759546764007</v>
      </c>
      <c r="Y11" s="19" t="n">
        <v>0.0421867876459331</v>
      </c>
      <c r="Z11" s="19"/>
      <c r="AA11" s="19" t="n">
        <v>0.0838955425162642</v>
      </c>
      <c r="AB11" s="19" t="n">
        <v>0.10002516225318</v>
      </c>
      <c r="AC11" s="19" t="n">
        <v>0.097574378860843</v>
      </c>
      <c r="AD11" s="19" t="n">
        <v>0.0934744318629788</v>
      </c>
      <c r="AE11" s="19"/>
      <c r="AF11" s="19" t="n">
        <v>0.105139128777087</v>
      </c>
      <c r="AG11" s="19" t="n">
        <v>0.0972573784185991</v>
      </c>
      <c r="AH11" s="19" t="n">
        <v>0.115158869534086</v>
      </c>
      <c r="AI11" s="19" t="n">
        <v>0.0587580776124286</v>
      </c>
      <c r="AJ11" s="19" t="n">
        <v>0.126407324857126</v>
      </c>
      <c r="AK11" s="19" t="n">
        <v>0.0910808916046932</v>
      </c>
      <c r="AL11" s="19" t="n">
        <v>0.0927414036133805</v>
      </c>
      <c r="AM11" s="19" t="n">
        <v>0.534445761093102</v>
      </c>
      <c r="AN11" s="19" t="n">
        <v>0.0867667408642056</v>
      </c>
      <c r="AO11" s="19" t="n">
        <v>0.0771784188055543</v>
      </c>
      <c r="AP11" s="19" t="n">
        <v>0.0240457881618898</v>
      </c>
      <c r="AQ11" s="19" t="n">
        <v>0.083053578342746</v>
      </c>
      <c r="AR11" s="19" t="n">
        <v>0.309427277459127</v>
      </c>
      <c r="AS11" s="19" t="n">
        <v>0</v>
      </c>
      <c r="AT11" s="19" t="n">
        <v>0</v>
      </c>
      <c r="AU11" s="19" t="n">
        <v>0</v>
      </c>
      <c r="AV11" s="19" t="n">
        <v>0</v>
      </c>
      <c r="AW11" s="19" t="n">
        <v>0</v>
      </c>
      <c r="AX11" s="19" t="n">
        <v>0</v>
      </c>
    </row>
    <row r="12">
      <c r="B12" s="20" t="s">
        <v>380</v>
      </c>
      <c r="C12" s="19" t="n">
        <v>0.21717277830928</v>
      </c>
      <c r="D12" s="19" t="n">
        <v>0.210700995393926</v>
      </c>
      <c r="E12" s="19" t="n">
        <v>0.21087699316071</v>
      </c>
      <c r="F12" s="19" t="n">
        <v>0.198811360662394</v>
      </c>
      <c r="G12" s="19" t="n">
        <v>0.233858345752831</v>
      </c>
      <c r="H12" s="19" t="n">
        <v>0.263320991189027</v>
      </c>
      <c r="I12" s="19" t="n">
        <v>0.196928628368443</v>
      </c>
      <c r="J12" s="19"/>
      <c r="K12" s="19" t="n">
        <v>0.219423412091384</v>
      </c>
      <c r="L12" s="19" t="n">
        <v>0.215187461353103</v>
      </c>
      <c r="M12" s="19"/>
      <c r="N12" s="19" t="n">
        <v>0.184000868311285</v>
      </c>
      <c r="O12" s="19" t="n">
        <v>0.221780061246647</v>
      </c>
      <c r="P12" s="19" t="n">
        <v>0.198563578939023</v>
      </c>
      <c r="Q12" s="19" t="n">
        <v>0.265347013071085</v>
      </c>
      <c r="R12" s="19" t="n">
        <v>0.190523280098733</v>
      </c>
      <c r="S12" s="19" t="n">
        <v>0.279291573939596</v>
      </c>
      <c r="T12" s="19" t="n">
        <v>0.197198552977851</v>
      </c>
      <c r="U12" s="19" t="n">
        <v>0.229744107306005</v>
      </c>
      <c r="V12" s="19" t="n">
        <v>0.213534198152623</v>
      </c>
      <c r="W12" s="19" t="n">
        <v>0.224030202048451</v>
      </c>
      <c r="X12" s="19" t="n">
        <v>0.206397714657211</v>
      </c>
      <c r="Y12" s="19" t="n">
        <v>0.17920402116147</v>
      </c>
      <c r="Z12" s="19"/>
      <c r="AA12" s="19" t="n">
        <v>0.184410320723082</v>
      </c>
      <c r="AB12" s="19" t="n">
        <v>0.198708975657938</v>
      </c>
      <c r="AC12" s="19" t="n">
        <v>0.259211789861326</v>
      </c>
      <c r="AD12" s="19" t="n">
        <v>0.236378460823928</v>
      </c>
      <c r="AE12" s="19"/>
      <c r="AF12" s="19" t="n">
        <v>0.22566422089375</v>
      </c>
      <c r="AG12" s="19" t="n">
        <v>0.234382160555022</v>
      </c>
      <c r="AH12" s="19" t="n">
        <v>0.244000040491024</v>
      </c>
      <c r="AI12" s="19" t="n">
        <v>0.16233433829246</v>
      </c>
      <c r="AJ12" s="19" t="n">
        <v>0.212857820534252</v>
      </c>
      <c r="AK12" s="19" t="n">
        <v>0.175557782723833</v>
      </c>
      <c r="AL12" s="19" t="n">
        <v>0.152826259266641</v>
      </c>
      <c r="AM12" s="19" t="n">
        <v>0</v>
      </c>
      <c r="AN12" s="19" t="n">
        <v>0.165037240423359</v>
      </c>
      <c r="AO12" s="19" t="n">
        <v>0.258681179797898</v>
      </c>
      <c r="AP12" s="19" t="n">
        <v>0.152428419301676</v>
      </c>
      <c r="AQ12" s="19" t="n">
        <v>0.231513581904515</v>
      </c>
      <c r="AR12" s="19" t="n">
        <v>0.277442963751972</v>
      </c>
      <c r="AS12" s="19" t="n">
        <v>0.196509982322928</v>
      </c>
      <c r="AT12" s="19" t="n">
        <v>0.610897407931974</v>
      </c>
      <c r="AU12" s="19" t="n">
        <v>0.504380017574563</v>
      </c>
      <c r="AV12" s="19" t="n">
        <v>0</v>
      </c>
      <c r="AW12" s="19" t="n">
        <v>0</v>
      </c>
      <c r="AX12" s="19" t="n">
        <v>0</v>
      </c>
    </row>
    <row r="13">
      <c r="B13" s="20" t="s">
        <v>381</v>
      </c>
      <c r="C13" s="19" t="n">
        <v>0.22713569242584</v>
      </c>
      <c r="D13" s="19" t="n">
        <v>0.221371261154093</v>
      </c>
      <c r="E13" s="19" t="n">
        <v>0.250787803693846</v>
      </c>
      <c r="F13" s="19" t="n">
        <v>0.228532519784609</v>
      </c>
      <c r="G13" s="19" t="n">
        <v>0.261792339462977</v>
      </c>
      <c r="H13" s="19" t="n">
        <v>0.230774455375148</v>
      </c>
      <c r="I13" s="19" t="n">
        <v>0.179997542231393</v>
      </c>
      <c r="J13" s="19"/>
      <c r="K13" s="19" t="n">
        <v>0.242086091148366</v>
      </c>
      <c r="L13" s="19" t="n">
        <v>0.212777358986691</v>
      </c>
      <c r="M13" s="19"/>
      <c r="N13" s="19" t="n">
        <v>0.189706774233241</v>
      </c>
      <c r="O13" s="19" t="n">
        <v>0.28287768409666</v>
      </c>
      <c r="P13" s="19" t="n">
        <v>0.190065636799592</v>
      </c>
      <c r="Q13" s="19" t="n">
        <v>0.199056124491617</v>
      </c>
      <c r="R13" s="19" t="n">
        <v>0.218601640566666</v>
      </c>
      <c r="S13" s="19" t="n">
        <v>0.22651252067152</v>
      </c>
      <c r="T13" s="19" t="n">
        <v>0.243834069305991</v>
      </c>
      <c r="U13" s="19" t="n">
        <v>0.231560489077594</v>
      </c>
      <c r="V13" s="19" t="n">
        <v>0.237957501661247</v>
      </c>
      <c r="W13" s="19" t="n">
        <v>0.225580610739685</v>
      </c>
      <c r="X13" s="19" t="n">
        <v>0.251325489636982</v>
      </c>
      <c r="Y13" s="19" t="n">
        <v>0.23905603214577</v>
      </c>
      <c r="Z13" s="19"/>
      <c r="AA13" s="19" t="n">
        <v>0.248076277727698</v>
      </c>
      <c r="AB13" s="19" t="n">
        <v>0.226312903380629</v>
      </c>
      <c r="AC13" s="19" t="n">
        <v>0.239578231502604</v>
      </c>
      <c r="AD13" s="19" t="n">
        <v>0.196391455229292</v>
      </c>
      <c r="AE13" s="19"/>
      <c r="AF13" s="19" t="n">
        <v>0.263859674395434</v>
      </c>
      <c r="AG13" s="19" t="n">
        <v>0.208472383173</v>
      </c>
      <c r="AH13" s="19" t="n">
        <v>0.222612735630943</v>
      </c>
      <c r="AI13" s="19" t="n">
        <v>0.16493005041831</v>
      </c>
      <c r="AJ13" s="19" t="n">
        <v>0.224678714770111</v>
      </c>
      <c r="AK13" s="19" t="n">
        <v>0.212722333982103</v>
      </c>
      <c r="AL13" s="19" t="n">
        <v>0.291231404004666</v>
      </c>
      <c r="AM13" s="19" t="n">
        <v>0</v>
      </c>
      <c r="AN13" s="19" t="n">
        <v>0.283306118282367</v>
      </c>
      <c r="AO13" s="19" t="n">
        <v>0.229169108963731</v>
      </c>
      <c r="AP13" s="19" t="n">
        <v>0.303886297208973</v>
      </c>
      <c r="AQ13" s="19" t="n">
        <v>0.25154640385697</v>
      </c>
      <c r="AR13" s="19" t="n">
        <v>0.0931682180630158</v>
      </c>
      <c r="AS13" s="19" t="n">
        <v>0.211554792741133</v>
      </c>
      <c r="AT13" s="19" t="n">
        <v>0</v>
      </c>
      <c r="AU13" s="19" t="n">
        <v>0</v>
      </c>
      <c r="AV13" s="19" t="n">
        <v>0.197100656412845</v>
      </c>
      <c r="AW13" s="19" t="n">
        <v>0</v>
      </c>
      <c r="AX13" s="19" t="n">
        <v>0</v>
      </c>
    </row>
    <row r="14">
      <c r="B14" s="20" t="s">
        <v>382</v>
      </c>
      <c r="C14" s="19" t="n">
        <v>0.186733215854546</v>
      </c>
      <c r="D14" s="19" t="n">
        <v>0.172127184425428</v>
      </c>
      <c r="E14" s="19" t="n">
        <v>0.230581307055873</v>
      </c>
      <c r="F14" s="19" t="n">
        <v>0.207210091963484</v>
      </c>
      <c r="G14" s="19" t="n">
        <v>0.168619299115324</v>
      </c>
      <c r="H14" s="19" t="n">
        <v>0.165447457257955</v>
      </c>
      <c r="I14" s="19" t="n">
        <v>0.17313683956979</v>
      </c>
      <c r="J14" s="19"/>
      <c r="K14" s="19" t="n">
        <v>0.200757108089731</v>
      </c>
      <c r="L14" s="19" t="n">
        <v>0.173239348274777</v>
      </c>
      <c r="M14" s="19"/>
      <c r="N14" s="19" t="n">
        <v>0.230204374055075</v>
      </c>
      <c r="O14" s="19" t="n">
        <v>0.170690810941158</v>
      </c>
      <c r="P14" s="19" t="n">
        <v>0.193088027990626</v>
      </c>
      <c r="Q14" s="19" t="n">
        <v>0.226039390872432</v>
      </c>
      <c r="R14" s="19" t="n">
        <v>0.171809695034318</v>
      </c>
      <c r="S14" s="19" t="n">
        <v>0.137157713251278</v>
      </c>
      <c r="T14" s="19" t="n">
        <v>0.206109253125334</v>
      </c>
      <c r="U14" s="19" t="n">
        <v>0.276764085371243</v>
      </c>
      <c r="V14" s="19" t="n">
        <v>0.176636256644412</v>
      </c>
      <c r="W14" s="19" t="n">
        <v>0.124560930009481</v>
      </c>
      <c r="X14" s="19" t="n">
        <v>0.161880331959985</v>
      </c>
      <c r="Y14" s="19" t="n">
        <v>0.196520755458626</v>
      </c>
      <c r="Z14" s="19"/>
      <c r="AA14" s="19" t="n">
        <v>0.217384691329805</v>
      </c>
      <c r="AB14" s="19" t="n">
        <v>0.218463170468692</v>
      </c>
      <c r="AC14" s="19" t="n">
        <v>0.162324636639641</v>
      </c>
      <c r="AD14" s="19" t="n">
        <v>0.144955204133472</v>
      </c>
      <c r="AE14" s="19"/>
      <c r="AF14" s="19" t="n">
        <v>0.164681844069325</v>
      </c>
      <c r="AG14" s="19" t="n">
        <v>0.17573347166813</v>
      </c>
      <c r="AH14" s="19" t="n">
        <v>0.135362463333399</v>
      </c>
      <c r="AI14" s="19" t="n">
        <v>0.320969027944963</v>
      </c>
      <c r="AJ14" s="19" t="n">
        <v>0.127247670260645</v>
      </c>
      <c r="AK14" s="19" t="n">
        <v>0.23727454289275</v>
      </c>
      <c r="AL14" s="19" t="n">
        <v>0.182513829958327</v>
      </c>
      <c r="AM14" s="19" t="n">
        <v>0.465554238906898</v>
      </c>
      <c r="AN14" s="19" t="n">
        <v>0.189065747249673</v>
      </c>
      <c r="AO14" s="19" t="n">
        <v>0.194807671553982</v>
      </c>
      <c r="AP14" s="19" t="n">
        <v>0.278365844522699</v>
      </c>
      <c r="AQ14" s="19" t="n">
        <v>0.146517043261465</v>
      </c>
      <c r="AR14" s="19" t="n">
        <v>0.093885666242706</v>
      </c>
      <c r="AS14" s="19" t="n">
        <v>0.307568047497219</v>
      </c>
      <c r="AT14" s="19" t="n">
        <v>0</v>
      </c>
      <c r="AU14" s="19" t="n">
        <v>0.495619982425437</v>
      </c>
      <c r="AV14" s="19" t="n">
        <v>0.574666627892949</v>
      </c>
      <c r="AW14" s="19" t="n">
        <v>0.676201345552395</v>
      </c>
      <c r="AX14" s="19" t="n">
        <v>1</v>
      </c>
    </row>
    <row r="15">
      <c r="B15" s="20" t="s">
        <v>383</v>
      </c>
      <c r="C15" s="19" t="n">
        <v>0.122222650993282</v>
      </c>
      <c r="D15" s="19" t="n">
        <v>0.139426737211731</v>
      </c>
      <c r="E15" s="19" t="n">
        <v>0.165431034638331</v>
      </c>
      <c r="F15" s="19" t="n">
        <v>0.155175517075249</v>
      </c>
      <c r="G15" s="19" t="n">
        <v>0.120993649046034</v>
      </c>
      <c r="H15" s="19" t="n">
        <v>0.0849520101097972</v>
      </c>
      <c r="I15" s="19" t="n">
        <v>0.0750715429117472</v>
      </c>
      <c r="J15" s="19"/>
      <c r="K15" s="19" t="n">
        <v>0.116289446422245</v>
      </c>
      <c r="L15" s="19" t="n">
        <v>0.127162490714244</v>
      </c>
      <c r="M15" s="19"/>
      <c r="N15" s="19" t="n">
        <v>0.191357653003208</v>
      </c>
      <c r="O15" s="19" t="n">
        <v>0.0696936881065637</v>
      </c>
      <c r="P15" s="19" t="n">
        <v>0.128258149857484</v>
      </c>
      <c r="Q15" s="19" t="n">
        <v>0.0888402814941694</v>
      </c>
      <c r="R15" s="19" t="n">
        <v>0.115373222739995</v>
      </c>
      <c r="S15" s="19" t="n">
        <v>0.156821511859176</v>
      </c>
      <c r="T15" s="19" t="n">
        <v>0.0895595832735269</v>
      </c>
      <c r="U15" s="19" t="n">
        <v>0.0828201684286066</v>
      </c>
      <c r="V15" s="19" t="n">
        <v>0.145727449922835</v>
      </c>
      <c r="W15" s="19" t="n">
        <v>0.129295442927069</v>
      </c>
      <c r="X15" s="19" t="n">
        <v>0.0614340572310925</v>
      </c>
      <c r="Y15" s="19" t="n">
        <v>0.157972515918935</v>
      </c>
      <c r="Z15" s="19"/>
      <c r="AA15" s="19" t="n">
        <v>0.150662373415586</v>
      </c>
      <c r="AB15" s="19" t="n">
        <v>0.113520547013969</v>
      </c>
      <c r="AC15" s="19" t="n">
        <v>0.115510039966189</v>
      </c>
      <c r="AD15" s="19" t="n">
        <v>0.103525807343097</v>
      </c>
      <c r="AE15" s="19"/>
      <c r="AF15" s="19" t="n">
        <v>0.172606645545848</v>
      </c>
      <c r="AG15" s="19" t="n">
        <v>0.0749137661189321</v>
      </c>
      <c r="AH15" s="19" t="n">
        <v>0.159368180333528</v>
      </c>
      <c r="AI15" s="19" t="n">
        <v>0.236227249023681</v>
      </c>
      <c r="AJ15" s="19" t="n">
        <v>0.144650017437795</v>
      </c>
      <c r="AK15" s="19" t="n">
        <v>0.196081225848882</v>
      </c>
      <c r="AL15" s="19" t="n">
        <v>0.194231491018322</v>
      </c>
      <c r="AM15" s="19" t="n">
        <v>0</v>
      </c>
      <c r="AN15" s="19" t="n">
        <v>0.182174465551999</v>
      </c>
      <c r="AO15" s="19" t="n">
        <v>0.0976076398118195</v>
      </c>
      <c r="AP15" s="19" t="n">
        <v>0.0558741451161921</v>
      </c>
      <c r="AQ15" s="19" t="n">
        <v>0.112746406478467</v>
      </c>
      <c r="AR15" s="19" t="n">
        <v>0</v>
      </c>
      <c r="AS15" s="19" t="n">
        <v>0.18931607944088</v>
      </c>
      <c r="AT15" s="19" t="n">
        <v>0</v>
      </c>
      <c r="AU15" s="19" t="n">
        <v>0</v>
      </c>
      <c r="AV15" s="19" t="n">
        <v>0.228232715694206</v>
      </c>
      <c r="AW15" s="19" t="n">
        <v>0.323798654447605</v>
      </c>
      <c r="AX15" s="19" t="n">
        <v>0</v>
      </c>
    </row>
    <row r="16">
      <c r="B16" s="20" t="s">
        <v>242</v>
      </c>
      <c r="C16" s="21" t="n">
        <v>0.0699418246071254</v>
      </c>
      <c r="D16" s="21" t="n">
        <v>0.0698071329534555</v>
      </c>
      <c r="E16" s="21" t="n">
        <v>0.0287057036109455</v>
      </c>
      <c r="F16" s="21" t="n">
        <v>0.0850468225811235</v>
      </c>
      <c r="G16" s="21" t="n">
        <v>0.0502926180358385</v>
      </c>
      <c r="H16" s="21" t="n">
        <v>0.0920514460463596</v>
      </c>
      <c r="I16" s="21" t="n">
        <v>0.0924313425706108</v>
      </c>
      <c r="J16" s="21"/>
      <c r="K16" s="21" t="n">
        <v>0.0436025585247309</v>
      </c>
      <c r="L16" s="21" t="n">
        <v>0.0956906570717657</v>
      </c>
      <c r="M16" s="21"/>
      <c r="N16" s="21" t="n">
        <v>0.0639160246401813</v>
      </c>
      <c r="O16" s="21" t="n">
        <v>0.0785508198785743</v>
      </c>
      <c r="P16" s="21" t="n">
        <v>0.082645317582498</v>
      </c>
      <c r="Q16" s="21" t="n">
        <v>0.092899271188776</v>
      </c>
      <c r="R16" s="21" t="n">
        <v>0.0623193398035889</v>
      </c>
      <c r="S16" s="21" t="n">
        <v>0.047790402170101</v>
      </c>
      <c r="T16" s="21" t="n">
        <v>0.0940175957978908</v>
      </c>
      <c r="U16" s="21" t="n">
        <v>0.073434591781036</v>
      </c>
      <c r="V16" s="21" t="n">
        <v>0.04718789317941</v>
      </c>
      <c r="W16" s="21" t="n">
        <v>0.0635141938040996</v>
      </c>
      <c r="X16" s="21" t="n">
        <v>0.0817174566433375</v>
      </c>
      <c r="Y16" s="21" t="n">
        <v>0.0565017880904186</v>
      </c>
      <c r="Z16" s="21"/>
      <c r="AA16" s="21" t="n">
        <v>0.0522951915543054</v>
      </c>
      <c r="AB16" s="21" t="n">
        <v>0.071840209923091</v>
      </c>
      <c r="AC16" s="21" t="n">
        <v>0.0401123686691732</v>
      </c>
      <c r="AD16" s="21" t="n">
        <v>0.10928554036736</v>
      </c>
      <c r="AE16" s="21"/>
      <c r="AF16" s="21" t="n">
        <v>0.0067488689347037</v>
      </c>
      <c r="AG16" s="21" t="n">
        <v>0.0936192835819347</v>
      </c>
      <c r="AH16" s="21" t="n">
        <v>0.0670611597454763</v>
      </c>
      <c r="AI16" s="21" t="n">
        <v>0.008755968279973</v>
      </c>
      <c r="AJ16" s="21" t="n">
        <v>0.133897234097357</v>
      </c>
      <c r="AK16" s="21" t="n">
        <v>0.0268544674463252</v>
      </c>
      <c r="AL16" s="21" t="n">
        <v>0.0358616940843622</v>
      </c>
      <c r="AM16" s="21" t="n">
        <v>0</v>
      </c>
      <c r="AN16" s="21" t="n">
        <v>0.0202617485045988</v>
      </c>
      <c r="AO16" s="21" t="n">
        <v>0.0690692073426564</v>
      </c>
      <c r="AP16" s="21" t="n">
        <v>0.0524928420404617</v>
      </c>
      <c r="AQ16" s="21" t="n">
        <v>0.121670869440304</v>
      </c>
      <c r="AR16" s="21" t="n">
        <v>0</v>
      </c>
      <c r="AS16" s="21" t="n">
        <v>0.0950510979978406</v>
      </c>
      <c r="AT16" s="21" t="n">
        <v>0.389102592068026</v>
      </c>
      <c r="AU16" s="21" t="n">
        <v>0</v>
      </c>
      <c r="AV16" s="21" t="n">
        <v>0</v>
      </c>
      <c r="AW16" s="21" t="n">
        <v>0</v>
      </c>
      <c r="AX16" s="21" t="n">
        <v>0</v>
      </c>
    </row>
    <row r="17">
      <c r="B17" s="18"/>
    </row>
    <row r="18">
      <c r="B18" t="s">
        <v>80</v>
      </c>
    </row>
    <row r="19">
      <c r="B19" t="s">
        <v>81</v>
      </c>
    </row>
    <row r="21">
      <c r="B21" s="9" t="str">
        <f>=HYPERLINK("#'Contents'!A1", "Return to Contents")</f>
      </c>
    </row>
  </sheetData>
  <mergeCells count="6">
    <mergeCell ref="D5:I5"/>
    <mergeCell ref="K5:L5"/>
    <mergeCell ref="N5:Y5"/>
    <mergeCell ref="AA5:AD5"/>
    <mergeCell ref="AF5:AX5"/>
    <mergeCell ref="D2:AU2"/>
  </mergeCells>
  <pageMargins left="0.7" right="0.7" top="0.75" bottom="0.75" header="0.3" footer="0.3"/>
  <pageSetup paperSize="9" orientation="portrait" horizontalDpi="300" verticalDpi="300" r:id="rId2"/>
  <drawing r:id="rId1"/>
</worksheet>
</file>

<file path=xl/worksheets/sheet10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10.71" hidden="0" customWidth="1"/>
    <col min="8" max="8" width="10.71" hidden="0" customWidth="1"/>
    <col min="9" max="9" width="10.71" hidden="0" customWidth="1"/>
    <col min="10" max="10" width="2.2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10.71" hidden="0" customWidth="1"/>
    <col min="19" max="19" width="10.71" hidden="0" customWidth="1"/>
    <col min="20" max="20" width="10.71" hidden="0" customWidth="1"/>
    <col min="21" max="21" width="10.71" hidden="0" customWidth="1"/>
    <col min="22" max="22" width="10.71" hidden="0" customWidth="1"/>
    <col min="23" max="23" width="10.71" hidden="0" customWidth="1"/>
    <col min="24" max="24" width="10.71" hidden="0" customWidth="1"/>
    <col min="25" max="25" width="10.71" hidden="0" customWidth="1"/>
    <col min="26" max="26" width="2.2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10.71" hidden="0" customWidth="1"/>
    <col min="34" max="34" width="10.71" hidden="0" customWidth="1"/>
    <col min="35" max="35" width="10.7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10.71" hidden="0" customWidth="1"/>
    <col min="44" max="44" width="10.71" hidden="0" customWidth="1"/>
    <col min="45" max="45" width="10.71" hidden="0" customWidth="1"/>
    <col min="46" max="46" width="10.71" hidden="0" customWidth="1"/>
    <col min="47" max="47" width="10.71" hidden="0" customWidth="1"/>
    <col min="48" max="48" width="10.71" hidden="0" customWidth="1"/>
    <col min="49" max="49" width="10.71" hidden="0" customWidth="1"/>
    <col min="50" max="50" width="10.71" hidden="0" customWidth="1"/>
    <col min="51" max="51" width="2.21" hidden="0" customWidth="1"/>
  </cols>
  <sheetData>
    <row r="2" ht="40" customHeight="1">
      <c r="D2" s="16" t="s">
        <v>388</v>
      </c>
    </row>
    <row r="5" ht="30" customHeight="1">
      <c r="B5" s="17"/>
      <c r="C5" s="17"/>
      <c r="D5" s="17" t="s">
        <v>62</v>
      </c>
      <c r="E5" s="17"/>
      <c r="F5" s="17"/>
      <c r="G5" s="17"/>
      <c r="H5" s="17"/>
      <c r="I5" s="17"/>
      <c r="J5" s="17"/>
      <c r="K5" s="17" t="s">
        <v>63</v>
      </c>
      <c r="L5" s="17"/>
      <c r="M5" s="17"/>
      <c r="N5" s="17" t="s">
        <v>64</v>
      </c>
      <c r="O5" s="17"/>
      <c r="P5" s="17"/>
      <c r="Q5" s="17"/>
      <c r="R5" s="17"/>
      <c r="S5" s="17"/>
      <c r="T5" s="17"/>
      <c r="U5" s="17"/>
      <c r="V5" s="17"/>
      <c r="W5" s="17"/>
      <c r="X5" s="17"/>
      <c r="Y5" s="17"/>
      <c r="Z5" s="17"/>
      <c r="AA5" s="17" t="s">
        <v>65</v>
      </c>
      <c r="AB5" s="17"/>
      <c r="AC5" s="17"/>
      <c r="AD5" s="17"/>
      <c r="AE5" s="17"/>
      <c r="AF5" s="17" t="s">
        <v>66</v>
      </c>
      <c r="AG5" s="17"/>
      <c r="AH5" s="17"/>
      <c r="AI5" s="17"/>
      <c r="AJ5" s="17"/>
      <c r="AK5" s="17"/>
      <c r="AL5" s="17"/>
      <c r="AM5" s="17"/>
      <c r="AN5" s="17"/>
      <c r="AO5" s="17"/>
      <c r="AP5" s="17"/>
      <c r="AQ5" s="17"/>
      <c r="AR5" s="17"/>
      <c r="AS5" s="17"/>
      <c r="AT5" s="17"/>
      <c r="AU5" s="17"/>
      <c r="AV5" s="17"/>
      <c r="AW5" s="17"/>
      <c r="AX5" s="17"/>
    </row>
    <row r="6">
      <c r="B6" t="s">
        <v>15</v>
      </c>
      <c r="C6" s="10" t="s">
        <v>16</v>
      </c>
      <c r="D6" s="13" t="s">
        <v>17</v>
      </c>
      <c r="E6" s="13" t="s">
        <v>18</v>
      </c>
      <c r="F6" s="13" t="s">
        <v>19</v>
      </c>
      <c r="G6" s="13" t="s">
        <v>20</v>
      </c>
      <c r="H6" s="13" t="s">
        <v>21</v>
      </c>
      <c r="I6" s="13" t="s">
        <v>22</v>
      </c>
      <c r="K6" s="13" t="s">
        <v>25</v>
      </c>
      <c r="L6" s="13" t="s">
        <v>26</v>
      </c>
      <c r="N6" s="13" t="s">
        <v>27</v>
      </c>
      <c r="O6" s="13" t="s">
        <v>28</v>
      </c>
      <c r="P6" s="13" t="s">
        <v>29</v>
      </c>
      <c r="Q6" s="13" t="s">
        <v>30</v>
      </c>
      <c r="R6" s="13" t="s">
        <v>31</v>
      </c>
      <c r="S6" s="13" t="s">
        <v>32</v>
      </c>
      <c r="T6" s="13" t="s">
        <v>33</v>
      </c>
      <c r="U6" s="13" t="s">
        <v>34</v>
      </c>
      <c r="V6" s="13" t="s">
        <v>35</v>
      </c>
      <c r="W6" s="13" t="s">
        <v>36</v>
      </c>
      <c r="X6" s="13" t="s">
        <v>37</v>
      </c>
      <c r="Y6" s="13" t="s">
        <v>38</v>
      </c>
      <c r="AA6" s="13" t="s">
        <v>39</v>
      </c>
      <c r="AB6" s="13" t="s">
        <v>40</v>
      </c>
      <c r="AC6" s="13" t="s">
        <v>41</v>
      </c>
      <c r="AD6" s="13" t="s">
        <v>42</v>
      </c>
      <c r="AF6" s="13" t="s">
        <v>43</v>
      </c>
      <c r="AG6" s="13" t="s">
        <v>44</v>
      </c>
      <c r="AH6" s="13" t="s">
        <v>45</v>
      </c>
      <c r="AI6" s="13" t="s">
        <v>46</v>
      </c>
      <c r="AJ6" s="13" t="s">
        <v>47</v>
      </c>
      <c r="AK6" s="13" t="s">
        <v>48</v>
      </c>
      <c r="AL6" s="13" t="s">
        <v>49</v>
      </c>
      <c r="AM6" s="13" t="s">
        <v>50</v>
      </c>
      <c r="AN6" s="13" t="s">
        <v>51</v>
      </c>
      <c r="AO6" s="13" t="s">
        <v>52</v>
      </c>
      <c r="AP6" s="13" t="s">
        <v>53</v>
      </c>
      <c r="AQ6" s="13" t="s">
        <v>54</v>
      </c>
      <c r="AR6" s="13" t="s">
        <v>55</v>
      </c>
      <c r="AS6" s="13" t="s">
        <v>56</v>
      </c>
      <c r="AT6" s="13" t="s">
        <v>57</v>
      </c>
      <c r="AU6" s="13" t="s">
        <v>58</v>
      </c>
      <c r="AV6" s="13" t="s">
        <v>59</v>
      </c>
      <c r="AW6" s="13" t="s">
        <v>60</v>
      </c>
      <c r="AX6" s="13" t="s">
        <v>61</v>
      </c>
    </row>
    <row r="7" ht="30" customHeight="1">
      <c r="B7" s="11" t="s">
        <v>23</v>
      </c>
      <c r="C7" s="11" t="n">
        <v>2053</v>
      </c>
      <c r="D7" s="11" t="n">
        <v>282</v>
      </c>
      <c r="E7" s="11" t="n">
        <v>347</v>
      </c>
      <c r="F7" s="11" t="n">
        <v>347</v>
      </c>
      <c r="G7" s="11" t="n">
        <v>347</v>
      </c>
      <c r="H7" s="11" t="n">
        <v>295</v>
      </c>
      <c r="I7" s="11" t="n">
        <v>435</v>
      </c>
      <c r="J7" s="11"/>
      <c r="K7" s="11" t="n">
        <v>1018</v>
      </c>
      <c r="L7" s="11" t="n">
        <v>1034</v>
      </c>
      <c r="M7" s="11"/>
      <c r="N7" s="11" t="n">
        <v>284</v>
      </c>
      <c r="O7" s="11" t="n">
        <v>278</v>
      </c>
      <c r="P7" s="11" t="n">
        <v>169</v>
      </c>
      <c r="Q7" s="11" t="n">
        <v>188</v>
      </c>
      <c r="R7" s="11" t="n">
        <v>160</v>
      </c>
      <c r="S7" s="11" t="n">
        <v>187</v>
      </c>
      <c r="T7" s="11" t="n">
        <v>166</v>
      </c>
      <c r="U7" s="11" t="n">
        <v>87</v>
      </c>
      <c r="V7" s="11" t="n">
        <v>211</v>
      </c>
      <c r="W7" s="11" t="n">
        <v>174</v>
      </c>
      <c r="X7" s="11" t="n">
        <v>98</v>
      </c>
      <c r="Y7" s="11" t="n">
        <v>51</v>
      </c>
      <c r="Z7" s="11"/>
      <c r="AA7" s="11" t="n">
        <v>570</v>
      </c>
      <c r="AB7" s="11" t="n">
        <v>547</v>
      </c>
      <c r="AC7" s="11" t="n">
        <v>406</v>
      </c>
      <c r="AD7" s="11" t="n">
        <v>517</v>
      </c>
      <c r="AE7" s="11"/>
      <c r="AF7" s="11" t="n">
        <v>148</v>
      </c>
      <c r="AG7" s="11" t="n">
        <v>872</v>
      </c>
      <c r="AH7" s="11" t="n">
        <v>132</v>
      </c>
      <c r="AI7" s="11" t="n">
        <v>108</v>
      </c>
      <c r="AJ7" s="11" t="n">
        <v>65</v>
      </c>
      <c r="AK7" s="11" t="n">
        <v>65</v>
      </c>
      <c r="AL7" s="11" t="n">
        <v>139</v>
      </c>
      <c r="AM7" s="11" t="n">
        <v>2</v>
      </c>
      <c r="AN7" s="11" t="n">
        <v>139</v>
      </c>
      <c r="AO7" s="11" t="n">
        <v>159</v>
      </c>
      <c r="AP7" s="11" t="n">
        <v>39</v>
      </c>
      <c r="AQ7" s="11" t="n">
        <v>148</v>
      </c>
      <c r="AR7" s="11" t="n">
        <v>10</v>
      </c>
      <c r="AS7" s="11" t="n">
        <v>10</v>
      </c>
      <c r="AT7" s="11" t="n">
        <v>3</v>
      </c>
      <c r="AU7" s="11" t="n">
        <v>2</v>
      </c>
      <c r="AV7" s="11" t="n">
        <v>5</v>
      </c>
      <c r="AW7" s="11" t="n">
        <v>3</v>
      </c>
      <c r="AX7" s="11" t="n">
        <v>4</v>
      </c>
    </row>
    <row r="8" ht="30" customHeight="1">
      <c r="B8" s="12" t="s">
        <v>24</v>
      </c>
      <c r="C8" s="12" t="n">
        <v>2053</v>
      </c>
      <c r="D8" s="12" t="n">
        <v>284</v>
      </c>
      <c r="E8" s="12" t="n">
        <v>350</v>
      </c>
      <c r="F8" s="12" t="n">
        <v>349</v>
      </c>
      <c r="G8" s="12" t="n">
        <v>350</v>
      </c>
      <c r="H8" s="12" t="n">
        <v>289</v>
      </c>
      <c r="I8" s="12" t="n">
        <v>431</v>
      </c>
      <c r="J8" s="12"/>
      <c r="K8" s="12" t="n">
        <v>1013</v>
      </c>
      <c r="L8" s="12" t="n">
        <v>1039</v>
      </c>
      <c r="M8" s="12"/>
      <c r="N8" s="12" t="n">
        <v>287</v>
      </c>
      <c r="O8" s="12" t="n">
        <v>267</v>
      </c>
      <c r="P8" s="12" t="n">
        <v>164</v>
      </c>
      <c r="Q8" s="12" t="n">
        <v>185</v>
      </c>
      <c r="R8" s="12" t="n">
        <v>144</v>
      </c>
      <c r="S8" s="12" t="n">
        <v>185</v>
      </c>
      <c r="T8" s="12" t="n">
        <v>164</v>
      </c>
      <c r="U8" s="12" t="n">
        <v>82</v>
      </c>
      <c r="V8" s="12" t="n">
        <v>226</v>
      </c>
      <c r="W8" s="12" t="n">
        <v>185</v>
      </c>
      <c r="X8" s="12" t="n">
        <v>103</v>
      </c>
      <c r="Y8" s="12" t="n">
        <v>61</v>
      </c>
      <c r="Z8" s="12"/>
      <c r="AA8" s="12" t="n">
        <v>551</v>
      </c>
      <c r="AB8" s="12" t="n">
        <v>530</v>
      </c>
      <c r="AC8" s="12" t="n">
        <v>449</v>
      </c>
      <c r="AD8" s="12" t="n">
        <v>510</v>
      </c>
      <c r="AE8" s="12"/>
      <c r="AF8" s="12" t="n">
        <v>150</v>
      </c>
      <c r="AG8" s="12" t="n">
        <v>866</v>
      </c>
      <c r="AH8" s="12" t="n">
        <v>133</v>
      </c>
      <c r="AI8" s="12" t="n">
        <v>107</v>
      </c>
      <c r="AJ8" s="12" t="n">
        <v>66</v>
      </c>
      <c r="AK8" s="12" t="n">
        <v>64</v>
      </c>
      <c r="AL8" s="12" t="n">
        <v>140</v>
      </c>
      <c r="AM8" s="12" t="n">
        <v>2</v>
      </c>
      <c r="AN8" s="12" t="n">
        <v>140</v>
      </c>
      <c r="AO8" s="12" t="n">
        <v>160</v>
      </c>
      <c r="AP8" s="12" t="n">
        <v>39</v>
      </c>
      <c r="AQ8" s="12" t="n">
        <v>149</v>
      </c>
      <c r="AR8" s="12" t="n">
        <v>10</v>
      </c>
      <c r="AS8" s="12" t="n">
        <v>11</v>
      </c>
      <c r="AT8" s="12" t="n">
        <v>3</v>
      </c>
      <c r="AU8" s="12" t="n">
        <v>2</v>
      </c>
      <c r="AV8" s="12" t="n">
        <v>5</v>
      </c>
      <c r="AW8" s="12" t="n">
        <v>3</v>
      </c>
      <c r="AX8" s="12" t="n">
        <v>3</v>
      </c>
    </row>
    <row r="9">
      <c r="B9" s="20" t="s">
        <v>253</v>
      </c>
      <c r="C9" s="19" t="n">
        <v>0.0198159867012995</v>
      </c>
      <c r="D9" s="19" t="n">
        <v>0.0209684910529524</v>
      </c>
      <c r="E9" s="19" t="n">
        <v>0.0082386114643262</v>
      </c>
      <c r="F9" s="19" t="n">
        <v>0.0206186577947338</v>
      </c>
      <c r="G9" s="19" t="n">
        <v>0.0169123928374444</v>
      </c>
      <c r="H9" s="19" t="n">
        <v>0.0245004594454746</v>
      </c>
      <c r="I9" s="19" t="n">
        <v>0.0270293547473564</v>
      </c>
      <c r="J9" s="19"/>
      <c r="K9" s="19" t="n">
        <v>0.0194416863885437</v>
      </c>
      <c r="L9" s="19" t="n">
        <v>0.0202000198788082</v>
      </c>
      <c r="M9" s="19"/>
      <c r="N9" s="19" t="n">
        <v>0.0141575754176622</v>
      </c>
      <c r="O9" s="19" t="n">
        <v>0.0317011749583592</v>
      </c>
      <c r="P9" s="19" t="n">
        <v>0.0239949988233993</v>
      </c>
      <c r="Q9" s="19" t="n">
        <v>0</v>
      </c>
      <c r="R9" s="19" t="n">
        <v>0.0250913252442395</v>
      </c>
      <c r="S9" s="19" t="n">
        <v>0.015857775479746</v>
      </c>
      <c r="T9" s="19" t="n">
        <v>0.00606201974210037</v>
      </c>
      <c r="U9" s="19" t="n">
        <v>0.0104501134832074</v>
      </c>
      <c r="V9" s="19" t="n">
        <v>0.0226017032354576</v>
      </c>
      <c r="W9" s="19" t="n">
        <v>0.0393331508320827</v>
      </c>
      <c r="X9" s="19" t="n">
        <v>0.0206272807676764</v>
      </c>
      <c r="Y9" s="19" t="n">
        <v>0.0215283395362162</v>
      </c>
      <c r="Z9" s="19"/>
      <c r="AA9" s="19" t="n">
        <v>0.0141269078677567</v>
      </c>
      <c r="AB9" s="19" t="n">
        <v>0.0255210220930576</v>
      </c>
      <c r="AC9" s="19" t="n">
        <v>0.0151930081085465</v>
      </c>
      <c r="AD9" s="19" t="n">
        <v>0.0246088080638745</v>
      </c>
      <c r="AE9" s="19"/>
      <c r="AF9" s="19" t="n">
        <v>0.0207754453115009</v>
      </c>
      <c r="AG9" s="19" t="n">
        <v>0.0250694678729466</v>
      </c>
      <c r="AH9" s="19" t="n">
        <v>0.0230781214615169</v>
      </c>
      <c r="AI9" s="19" t="n">
        <v>0.00766799781438852</v>
      </c>
      <c r="AJ9" s="19" t="n">
        <v>0.0138365714988291</v>
      </c>
      <c r="AK9" s="19" t="n">
        <v>0.0127531769875115</v>
      </c>
      <c r="AL9" s="19" t="n">
        <v>0.00714475582869507</v>
      </c>
      <c r="AM9" s="19" t="n">
        <v>0</v>
      </c>
      <c r="AN9" s="19" t="n">
        <v>0.0143492827247738</v>
      </c>
      <c r="AO9" s="19" t="n">
        <v>0.0247070391174504</v>
      </c>
      <c r="AP9" s="19" t="n">
        <v>0.025664927599593</v>
      </c>
      <c r="AQ9" s="19" t="n">
        <v>0.015388074269675</v>
      </c>
      <c r="AR9" s="19" t="n">
        <v>0</v>
      </c>
      <c r="AS9" s="19" t="n">
        <v>0</v>
      </c>
      <c r="AT9" s="19" t="n">
        <v>0</v>
      </c>
      <c r="AU9" s="19" t="n">
        <v>0</v>
      </c>
      <c r="AV9" s="19" t="n">
        <v>0</v>
      </c>
      <c r="AW9" s="19" t="n">
        <v>0</v>
      </c>
      <c r="AX9" s="19" t="n">
        <v>0</v>
      </c>
    </row>
    <row r="10">
      <c r="B10" s="20" t="s">
        <v>378</v>
      </c>
      <c r="C10" s="19" t="n">
        <v>0.0225121323333291</v>
      </c>
      <c r="D10" s="19" t="n">
        <v>0.0345064082135392</v>
      </c>
      <c r="E10" s="19" t="n">
        <v>0.0115721111972431</v>
      </c>
      <c r="F10" s="19" t="n">
        <v>0.0206881173346615</v>
      </c>
      <c r="G10" s="19" t="n">
        <v>0.0167960285109308</v>
      </c>
      <c r="H10" s="19" t="n">
        <v>0.038835898900624</v>
      </c>
      <c r="I10" s="19" t="n">
        <v>0.0186663399830347</v>
      </c>
      <c r="J10" s="19"/>
      <c r="K10" s="19" t="n">
        <v>0.0246189881067651</v>
      </c>
      <c r="L10" s="19" t="n">
        <v>0.0204795682074329</v>
      </c>
      <c r="M10" s="19"/>
      <c r="N10" s="19" t="n">
        <v>0.0179338694093049</v>
      </c>
      <c r="O10" s="19" t="n">
        <v>0.0317274383072389</v>
      </c>
      <c r="P10" s="19" t="n">
        <v>0.036412460053835</v>
      </c>
      <c r="Q10" s="19" t="n">
        <v>0.021668204267629</v>
      </c>
      <c r="R10" s="19" t="n">
        <v>0.0182959972904499</v>
      </c>
      <c r="S10" s="19" t="n">
        <v>0.0156039431502068</v>
      </c>
      <c r="T10" s="19" t="n">
        <v>0.00594132727262095</v>
      </c>
      <c r="U10" s="19" t="n">
        <v>0.0125236778427329</v>
      </c>
      <c r="V10" s="19" t="n">
        <v>0.0347833580624907</v>
      </c>
      <c r="W10" s="19" t="n">
        <v>0.0174357941675065</v>
      </c>
      <c r="X10" s="19" t="n">
        <v>0.0289527743267732</v>
      </c>
      <c r="Y10" s="19" t="n">
        <v>0.0168519484177334</v>
      </c>
      <c r="Z10" s="19"/>
      <c r="AA10" s="19" t="n">
        <v>0.0341065621596416</v>
      </c>
      <c r="AB10" s="19" t="n">
        <v>0.0196926171777091</v>
      </c>
      <c r="AC10" s="19" t="n">
        <v>0.0200437331431009</v>
      </c>
      <c r="AD10" s="19" t="n">
        <v>0.0137637089687007</v>
      </c>
      <c r="AE10" s="19"/>
      <c r="AF10" s="19" t="n">
        <v>0.0352672828454027</v>
      </c>
      <c r="AG10" s="19" t="n">
        <v>0.0180029007793367</v>
      </c>
      <c r="AH10" s="19" t="n">
        <v>0.0143532615530476</v>
      </c>
      <c r="AI10" s="19" t="n">
        <v>0.00989261937468108</v>
      </c>
      <c r="AJ10" s="19" t="n">
        <v>0.0461413269205196</v>
      </c>
      <c r="AK10" s="19" t="n">
        <v>0.0309435657359724</v>
      </c>
      <c r="AL10" s="19" t="n">
        <v>0.0152283957807462</v>
      </c>
      <c r="AM10" s="19" t="n">
        <v>0</v>
      </c>
      <c r="AN10" s="19" t="n">
        <v>0.036328155548362</v>
      </c>
      <c r="AO10" s="19" t="n">
        <v>0.0145474536752973</v>
      </c>
      <c r="AP10" s="19" t="n">
        <v>0</v>
      </c>
      <c r="AQ10" s="19" t="n">
        <v>0.0523455816348605</v>
      </c>
      <c r="AR10" s="19" t="n">
        <v>0</v>
      </c>
      <c r="AS10" s="19" t="n">
        <v>0</v>
      </c>
      <c r="AT10" s="19" t="n">
        <v>0</v>
      </c>
      <c r="AU10" s="19" t="n">
        <v>0</v>
      </c>
      <c r="AV10" s="19" t="n">
        <v>0</v>
      </c>
      <c r="AW10" s="19" t="n">
        <v>0</v>
      </c>
      <c r="AX10" s="19" t="n">
        <v>0</v>
      </c>
    </row>
    <row r="11">
      <c r="B11" s="20" t="s">
        <v>379</v>
      </c>
      <c r="C11" s="19" t="n">
        <v>0.0586620110953827</v>
      </c>
      <c r="D11" s="19" t="n">
        <v>0.0651022049161116</v>
      </c>
      <c r="E11" s="19" t="n">
        <v>0.0490904863676505</v>
      </c>
      <c r="F11" s="19" t="n">
        <v>0.0555945194480538</v>
      </c>
      <c r="G11" s="19" t="n">
        <v>0.0456613408967981</v>
      </c>
      <c r="H11" s="19" t="n">
        <v>0.0451588424452128</v>
      </c>
      <c r="I11" s="19" t="n">
        <v>0.0842927876698442</v>
      </c>
      <c r="J11" s="19"/>
      <c r="K11" s="19" t="n">
        <v>0.0562150334489798</v>
      </c>
      <c r="L11" s="19" t="n">
        <v>0.0611043639621602</v>
      </c>
      <c r="M11" s="19"/>
      <c r="N11" s="19" t="n">
        <v>0.0492071033526994</v>
      </c>
      <c r="O11" s="19" t="n">
        <v>0.0689036920703555</v>
      </c>
      <c r="P11" s="19" t="n">
        <v>0.0582970186414824</v>
      </c>
      <c r="Q11" s="19" t="n">
        <v>0.0747692049893616</v>
      </c>
      <c r="R11" s="19" t="n">
        <v>0.0378874750101705</v>
      </c>
      <c r="S11" s="19" t="n">
        <v>0.0434776668235559</v>
      </c>
      <c r="T11" s="19" t="n">
        <v>0.0803325774446915</v>
      </c>
      <c r="U11" s="19" t="n">
        <v>0.0240396500228362</v>
      </c>
      <c r="V11" s="19" t="n">
        <v>0.0746318652849819</v>
      </c>
      <c r="W11" s="19" t="n">
        <v>0.0685868676653241</v>
      </c>
      <c r="X11" s="19" t="n">
        <v>0.0613623941685057</v>
      </c>
      <c r="Y11" s="19" t="n">
        <v>0</v>
      </c>
      <c r="Z11" s="19"/>
      <c r="AA11" s="19" t="n">
        <v>0.0484847194769676</v>
      </c>
      <c r="AB11" s="19" t="n">
        <v>0.0781531078766388</v>
      </c>
      <c r="AC11" s="19" t="n">
        <v>0.0531910122547487</v>
      </c>
      <c r="AD11" s="19" t="n">
        <v>0.0557139542549231</v>
      </c>
      <c r="AE11" s="19"/>
      <c r="AF11" s="19" t="n">
        <v>0.0690263812613083</v>
      </c>
      <c r="AG11" s="19" t="n">
        <v>0.0653537727783237</v>
      </c>
      <c r="AH11" s="19" t="n">
        <v>0.0609685370127393</v>
      </c>
      <c r="AI11" s="19" t="n">
        <v>0.0191704445574525</v>
      </c>
      <c r="AJ11" s="19" t="n">
        <v>0.0610953703852081</v>
      </c>
      <c r="AK11" s="19" t="n">
        <v>0.0469714333211873</v>
      </c>
      <c r="AL11" s="19" t="n">
        <v>0.0368810629329383</v>
      </c>
      <c r="AM11" s="19" t="n">
        <v>0.465554238906898</v>
      </c>
      <c r="AN11" s="19" t="n">
        <v>0.0652182619577748</v>
      </c>
      <c r="AO11" s="19" t="n">
        <v>0.0561133857013494</v>
      </c>
      <c r="AP11" s="19" t="n">
        <v>0.13436049988222</v>
      </c>
      <c r="AQ11" s="19" t="n">
        <v>0.0400445224440146</v>
      </c>
      <c r="AR11" s="19" t="n">
        <v>0</v>
      </c>
      <c r="AS11" s="19" t="n">
        <v>0</v>
      </c>
      <c r="AT11" s="19" t="n">
        <v>0</v>
      </c>
      <c r="AU11" s="19" t="n">
        <v>0</v>
      </c>
      <c r="AV11" s="19" t="n">
        <v>0</v>
      </c>
      <c r="AW11" s="19" t="n">
        <v>0</v>
      </c>
      <c r="AX11" s="19" t="n">
        <v>0.277914084528257</v>
      </c>
    </row>
    <row r="12">
      <c r="B12" s="20" t="s">
        <v>380</v>
      </c>
      <c r="C12" s="19" t="n">
        <v>0.218620498465551</v>
      </c>
      <c r="D12" s="19" t="n">
        <v>0.189598712330631</v>
      </c>
      <c r="E12" s="19" t="n">
        <v>0.17425894813542</v>
      </c>
      <c r="F12" s="19" t="n">
        <v>0.215110818302511</v>
      </c>
      <c r="G12" s="19" t="n">
        <v>0.254334943824746</v>
      </c>
      <c r="H12" s="19" t="n">
        <v>0.25882022723614</v>
      </c>
      <c r="I12" s="19" t="n">
        <v>0.220673700696593</v>
      </c>
      <c r="J12" s="19"/>
      <c r="K12" s="19" t="n">
        <v>0.227351704141252</v>
      </c>
      <c r="L12" s="19" t="n">
        <v>0.210317845034679</v>
      </c>
      <c r="M12" s="19"/>
      <c r="N12" s="19" t="n">
        <v>0.185161012152208</v>
      </c>
      <c r="O12" s="19" t="n">
        <v>0.229913330754361</v>
      </c>
      <c r="P12" s="19" t="n">
        <v>0.179664543238898</v>
      </c>
      <c r="Q12" s="19" t="n">
        <v>0.233130200178216</v>
      </c>
      <c r="R12" s="19" t="n">
        <v>0.206734800819479</v>
      </c>
      <c r="S12" s="19" t="n">
        <v>0.252903531097217</v>
      </c>
      <c r="T12" s="19" t="n">
        <v>0.237268738818141</v>
      </c>
      <c r="U12" s="19" t="n">
        <v>0.261457489832544</v>
      </c>
      <c r="V12" s="19" t="n">
        <v>0.214797649115889</v>
      </c>
      <c r="W12" s="19" t="n">
        <v>0.214533476629862</v>
      </c>
      <c r="X12" s="19" t="n">
        <v>0.22486520449511</v>
      </c>
      <c r="Y12" s="19" t="n">
        <v>0.219718104789329</v>
      </c>
      <c r="Z12" s="19"/>
      <c r="AA12" s="19" t="n">
        <v>0.210288721417317</v>
      </c>
      <c r="AB12" s="19" t="n">
        <v>0.244337133912467</v>
      </c>
      <c r="AC12" s="19" t="n">
        <v>0.248534424678173</v>
      </c>
      <c r="AD12" s="19" t="n">
        <v>0.180133647440643</v>
      </c>
      <c r="AE12" s="19"/>
      <c r="AF12" s="19" t="n">
        <v>0.201184744251455</v>
      </c>
      <c r="AG12" s="19" t="n">
        <v>0.247267341337443</v>
      </c>
      <c r="AH12" s="19" t="n">
        <v>0.228915043021955</v>
      </c>
      <c r="AI12" s="19" t="n">
        <v>0.169475650549202</v>
      </c>
      <c r="AJ12" s="19" t="n">
        <v>0.233089920769085</v>
      </c>
      <c r="AK12" s="19" t="n">
        <v>0.223474793504097</v>
      </c>
      <c r="AL12" s="19" t="n">
        <v>0.163144945754218</v>
      </c>
      <c r="AM12" s="19" t="n">
        <v>0</v>
      </c>
      <c r="AN12" s="19" t="n">
        <v>0.191683706905447</v>
      </c>
      <c r="AO12" s="19" t="n">
        <v>0.195537164925809</v>
      </c>
      <c r="AP12" s="19" t="n">
        <v>0.134459395019532</v>
      </c>
      <c r="AQ12" s="19" t="n">
        <v>0.248953284563468</v>
      </c>
      <c r="AR12" s="19" t="n">
        <v>0.104018481518027</v>
      </c>
      <c r="AS12" s="19" t="n">
        <v>0.108831880209197</v>
      </c>
      <c r="AT12" s="19" t="n">
        <v>0.296096190633258</v>
      </c>
      <c r="AU12" s="19" t="n">
        <v>0</v>
      </c>
      <c r="AV12" s="19" t="n">
        <v>0</v>
      </c>
      <c r="AW12" s="19" t="n">
        <v>0</v>
      </c>
      <c r="AX12" s="19" t="n">
        <v>0</v>
      </c>
    </row>
    <row r="13">
      <c r="B13" s="20" t="s">
        <v>381</v>
      </c>
      <c r="C13" s="19" t="n">
        <v>0.221961717433907</v>
      </c>
      <c r="D13" s="19" t="n">
        <v>0.19087170387901</v>
      </c>
      <c r="E13" s="19" t="n">
        <v>0.268099436930308</v>
      </c>
      <c r="F13" s="19" t="n">
        <v>0.203024523974656</v>
      </c>
      <c r="G13" s="19" t="n">
        <v>0.210043188409996</v>
      </c>
      <c r="H13" s="19" t="n">
        <v>0.236023979234871</v>
      </c>
      <c r="I13" s="19" t="n">
        <v>0.220564537067647</v>
      </c>
      <c r="J13" s="19"/>
      <c r="K13" s="19" t="n">
        <v>0.212353356958466</v>
      </c>
      <c r="L13" s="19" t="n">
        <v>0.231543847362168</v>
      </c>
      <c r="M13" s="19"/>
      <c r="N13" s="19" t="n">
        <v>0.179240391401452</v>
      </c>
      <c r="O13" s="19" t="n">
        <v>0.267531409241765</v>
      </c>
      <c r="P13" s="19" t="n">
        <v>0.208541123949649</v>
      </c>
      <c r="Q13" s="19" t="n">
        <v>0.224522142780848</v>
      </c>
      <c r="R13" s="19" t="n">
        <v>0.227212308165234</v>
      </c>
      <c r="S13" s="19" t="n">
        <v>0.232960935397739</v>
      </c>
      <c r="T13" s="19" t="n">
        <v>0.18740155436588</v>
      </c>
      <c r="U13" s="19" t="n">
        <v>0.223885827529685</v>
      </c>
      <c r="V13" s="19" t="n">
        <v>0.222768479458448</v>
      </c>
      <c r="W13" s="19" t="n">
        <v>0.23584011470063</v>
      </c>
      <c r="X13" s="19" t="n">
        <v>0.219561630321684</v>
      </c>
      <c r="Y13" s="19" t="n">
        <v>0.255392553231411</v>
      </c>
      <c r="Z13" s="19"/>
      <c r="AA13" s="19" t="n">
        <v>0.236962841576039</v>
      </c>
      <c r="AB13" s="19" t="n">
        <v>0.189799639773468</v>
      </c>
      <c r="AC13" s="19" t="n">
        <v>0.244109751097274</v>
      </c>
      <c r="AD13" s="19" t="n">
        <v>0.219593410367045</v>
      </c>
      <c r="AE13" s="19"/>
      <c r="AF13" s="19" t="n">
        <v>0.262364618175485</v>
      </c>
      <c r="AG13" s="19" t="n">
        <v>0.227724674162037</v>
      </c>
      <c r="AH13" s="19" t="n">
        <v>0.184714585200129</v>
      </c>
      <c r="AI13" s="19" t="n">
        <v>0.217410247611316</v>
      </c>
      <c r="AJ13" s="19" t="n">
        <v>0.145965185357064</v>
      </c>
      <c r="AK13" s="19" t="n">
        <v>0.09154450489526</v>
      </c>
      <c r="AL13" s="19" t="n">
        <v>0.199215429216518</v>
      </c>
      <c r="AM13" s="19" t="n">
        <v>0</v>
      </c>
      <c r="AN13" s="19" t="n">
        <v>0.241729814834664</v>
      </c>
      <c r="AO13" s="19" t="n">
        <v>0.25050475734619</v>
      </c>
      <c r="AP13" s="19" t="n">
        <v>0.202343341677566</v>
      </c>
      <c r="AQ13" s="19" t="n">
        <v>0.241590087518447</v>
      </c>
      <c r="AR13" s="19" t="n">
        <v>0.392447500428142</v>
      </c>
      <c r="AS13" s="19" t="n">
        <v>0.108789265320331</v>
      </c>
      <c r="AT13" s="19" t="n">
        <v>0.314801217298716</v>
      </c>
      <c r="AU13" s="19" t="n">
        <v>0</v>
      </c>
      <c r="AV13" s="19" t="n">
        <v>0.416942204507905</v>
      </c>
      <c r="AW13" s="19" t="n">
        <v>0.381473957467181</v>
      </c>
      <c r="AX13" s="19" t="n">
        <v>0.242293032388405</v>
      </c>
    </row>
    <row r="14">
      <c r="B14" s="20" t="s">
        <v>382</v>
      </c>
      <c r="C14" s="19" t="n">
        <v>0.232449295669771</v>
      </c>
      <c r="D14" s="19" t="n">
        <v>0.220698455950794</v>
      </c>
      <c r="E14" s="19" t="n">
        <v>0.260514548571637</v>
      </c>
      <c r="F14" s="19" t="n">
        <v>0.219009047853087</v>
      </c>
      <c r="G14" s="19" t="n">
        <v>0.237735918411413</v>
      </c>
      <c r="H14" s="19" t="n">
        <v>0.214116051121118</v>
      </c>
      <c r="I14" s="19" t="n">
        <v>0.236282210303123</v>
      </c>
      <c r="J14" s="19"/>
      <c r="K14" s="19" t="n">
        <v>0.235483335411194</v>
      </c>
      <c r="L14" s="19" t="n">
        <v>0.229714846438461</v>
      </c>
      <c r="M14" s="19"/>
      <c r="N14" s="19" t="n">
        <v>0.204084913078568</v>
      </c>
      <c r="O14" s="19" t="n">
        <v>0.20934262376598</v>
      </c>
      <c r="P14" s="19" t="n">
        <v>0.223371166401718</v>
      </c>
      <c r="Q14" s="19" t="n">
        <v>0.226292539906869</v>
      </c>
      <c r="R14" s="19" t="n">
        <v>0.277130662757823</v>
      </c>
      <c r="S14" s="19" t="n">
        <v>0.27759806444898</v>
      </c>
      <c r="T14" s="19" t="n">
        <v>0.228580484964786</v>
      </c>
      <c r="U14" s="19" t="n">
        <v>0.270617435702992</v>
      </c>
      <c r="V14" s="19" t="n">
        <v>0.251304491693829</v>
      </c>
      <c r="W14" s="19" t="n">
        <v>0.220804719585147</v>
      </c>
      <c r="X14" s="19" t="n">
        <v>0.220651553890202</v>
      </c>
      <c r="Y14" s="19" t="n">
        <v>0.212179337430008</v>
      </c>
      <c r="Z14" s="19"/>
      <c r="AA14" s="19" t="n">
        <v>0.225464871752253</v>
      </c>
      <c r="AB14" s="19" t="n">
        <v>0.243125716979269</v>
      </c>
      <c r="AC14" s="19" t="n">
        <v>0.209087571594034</v>
      </c>
      <c r="AD14" s="19" t="n">
        <v>0.251512659495074</v>
      </c>
      <c r="AE14" s="19"/>
      <c r="AF14" s="19" t="n">
        <v>0.217187071567942</v>
      </c>
      <c r="AG14" s="19" t="n">
        <v>0.220844332804978</v>
      </c>
      <c r="AH14" s="19" t="n">
        <v>0.23894848769133</v>
      </c>
      <c r="AI14" s="19" t="n">
        <v>0.295897336251777</v>
      </c>
      <c r="AJ14" s="19" t="n">
        <v>0.257979892353366</v>
      </c>
      <c r="AK14" s="19" t="n">
        <v>0.29271996846151</v>
      </c>
      <c r="AL14" s="19" t="n">
        <v>0.265999421849513</v>
      </c>
      <c r="AM14" s="19" t="n">
        <v>0</v>
      </c>
      <c r="AN14" s="19" t="n">
        <v>0.214399122745402</v>
      </c>
      <c r="AO14" s="19" t="n">
        <v>0.195469727772016</v>
      </c>
      <c r="AP14" s="19" t="n">
        <v>0.285023373338495</v>
      </c>
      <c r="AQ14" s="19" t="n">
        <v>0.210037414463233</v>
      </c>
      <c r="AR14" s="19" t="n">
        <v>0.381476625088679</v>
      </c>
      <c r="AS14" s="19" t="n">
        <v>0.377054504180805</v>
      </c>
      <c r="AT14" s="19" t="n">
        <v>0.389102592068026</v>
      </c>
      <c r="AU14" s="19" t="n">
        <v>1</v>
      </c>
      <c r="AV14" s="19" t="n">
        <v>0.423723826349258</v>
      </c>
      <c r="AW14" s="19" t="n">
        <v>0</v>
      </c>
      <c r="AX14" s="19" t="n">
        <v>0</v>
      </c>
    </row>
    <row r="15">
      <c r="B15" s="20" t="s">
        <v>383</v>
      </c>
      <c r="C15" s="19" t="n">
        <v>0.195424360948982</v>
      </c>
      <c r="D15" s="19" t="n">
        <v>0.208164856555221</v>
      </c>
      <c r="E15" s="19" t="n">
        <v>0.191987881213423</v>
      </c>
      <c r="F15" s="19" t="n">
        <v>0.221191156351352</v>
      </c>
      <c r="G15" s="19" t="n">
        <v>0.209770212781541</v>
      </c>
      <c r="H15" s="19" t="n">
        <v>0.156445349681266</v>
      </c>
      <c r="I15" s="19" t="n">
        <v>0.183430794986636</v>
      </c>
      <c r="J15" s="19"/>
      <c r="K15" s="19" t="n">
        <v>0.203933606690551</v>
      </c>
      <c r="L15" s="19" t="n">
        <v>0.186352910747116</v>
      </c>
      <c r="M15" s="19"/>
      <c r="N15" s="19" t="n">
        <v>0.306824847122286</v>
      </c>
      <c r="O15" s="19" t="n">
        <v>0.128590379753897</v>
      </c>
      <c r="P15" s="19" t="n">
        <v>0.217332929160115</v>
      </c>
      <c r="Q15" s="19" t="n">
        <v>0.198375154147282</v>
      </c>
      <c r="R15" s="19" t="n">
        <v>0.195092100905906</v>
      </c>
      <c r="S15" s="19" t="n">
        <v>0.130940319798293</v>
      </c>
      <c r="T15" s="19" t="n">
        <v>0.208086406106144</v>
      </c>
      <c r="U15" s="19" t="n">
        <v>0.186707090695337</v>
      </c>
      <c r="V15" s="19" t="n">
        <v>0.165302206059617</v>
      </c>
      <c r="W15" s="19" t="n">
        <v>0.185650791022104</v>
      </c>
      <c r="X15" s="19" t="n">
        <v>0.183014657218388</v>
      </c>
      <c r="Y15" s="19" t="n">
        <v>0.232176807978403</v>
      </c>
      <c r="Z15" s="19"/>
      <c r="AA15" s="19" t="n">
        <v>0.217203277964082</v>
      </c>
      <c r="AB15" s="19" t="n">
        <v>0.162536039293065</v>
      </c>
      <c r="AC15" s="19" t="n">
        <v>0.179186250494369</v>
      </c>
      <c r="AD15" s="19" t="n">
        <v>0.215496845586516</v>
      </c>
      <c r="AE15" s="19"/>
      <c r="AF15" s="19" t="n">
        <v>0.187445587652202</v>
      </c>
      <c r="AG15" s="19" t="n">
        <v>0.179208431857591</v>
      </c>
      <c r="AH15" s="19" t="n">
        <v>0.217344454768219</v>
      </c>
      <c r="AI15" s="19" t="n">
        <v>0.26991028063118</v>
      </c>
      <c r="AJ15" s="19" t="n">
        <v>0.104257762996707</v>
      </c>
      <c r="AK15" s="19" t="n">
        <v>0.274738089648136</v>
      </c>
      <c r="AL15" s="19" t="n">
        <v>0.258905589483659</v>
      </c>
      <c r="AM15" s="19" t="n">
        <v>0.534445761093102</v>
      </c>
      <c r="AN15" s="19" t="n">
        <v>0.229374892630285</v>
      </c>
      <c r="AO15" s="19" t="n">
        <v>0.193636202736346</v>
      </c>
      <c r="AP15" s="19" t="n">
        <v>0.143089869918247</v>
      </c>
      <c r="AQ15" s="19" t="n">
        <v>0.139049725174968</v>
      </c>
      <c r="AR15" s="19" t="n">
        <v>0.122057392965152</v>
      </c>
      <c r="AS15" s="19" t="n">
        <v>0.310273252291826</v>
      </c>
      <c r="AT15" s="19" t="n">
        <v>0</v>
      </c>
      <c r="AU15" s="19" t="n">
        <v>0</v>
      </c>
      <c r="AV15" s="19" t="n">
        <v>0.159333969142837</v>
      </c>
      <c r="AW15" s="19" t="n">
        <v>0.618526042532819</v>
      </c>
      <c r="AX15" s="19" t="n">
        <v>0.479792883083338</v>
      </c>
    </row>
    <row r="16">
      <c r="B16" s="20" t="s">
        <v>242</v>
      </c>
      <c r="C16" s="21" t="n">
        <v>0.0305539973517776</v>
      </c>
      <c r="D16" s="21" t="n">
        <v>0.0700891671017418</v>
      </c>
      <c r="E16" s="21" t="n">
        <v>0.0362379761199917</v>
      </c>
      <c r="F16" s="21" t="n">
        <v>0.0447631589409444</v>
      </c>
      <c r="G16" s="21" t="n">
        <v>0.00874597432713196</v>
      </c>
      <c r="H16" s="21" t="n">
        <v>0.0260991919352931</v>
      </c>
      <c r="I16" s="21" t="n">
        <v>0.0090602745457659</v>
      </c>
      <c r="J16" s="21"/>
      <c r="K16" s="21" t="n">
        <v>0.0206022888542481</v>
      </c>
      <c r="L16" s="21" t="n">
        <v>0.0402865983691746</v>
      </c>
      <c r="M16" s="21"/>
      <c r="N16" s="21" t="n">
        <v>0.0433902880658193</v>
      </c>
      <c r="O16" s="21" t="n">
        <v>0.0322899511480427</v>
      </c>
      <c r="P16" s="21" t="n">
        <v>0.0523857597309033</v>
      </c>
      <c r="Q16" s="21" t="n">
        <v>0.0212425537297939</v>
      </c>
      <c r="R16" s="21" t="n">
        <v>0.012555329806698</v>
      </c>
      <c r="S16" s="21" t="n">
        <v>0.0306577638042622</v>
      </c>
      <c r="T16" s="21" t="n">
        <v>0.046326891285636</v>
      </c>
      <c r="U16" s="21" t="n">
        <v>0.0103187148906645</v>
      </c>
      <c r="V16" s="21" t="n">
        <v>0.0138102470892856</v>
      </c>
      <c r="W16" s="21" t="n">
        <v>0.0178150853973439</v>
      </c>
      <c r="X16" s="21" t="n">
        <v>0.0409645048116618</v>
      </c>
      <c r="Y16" s="21" t="n">
        <v>0.0421529086168986</v>
      </c>
      <c r="Z16" s="21"/>
      <c r="AA16" s="21" t="n">
        <v>0.0133620977859438</v>
      </c>
      <c r="AB16" s="21" t="n">
        <v>0.0368347228943263</v>
      </c>
      <c r="AC16" s="21" t="n">
        <v>0.0306542486297542</v>
      </c>
      <c r="AD16" s="21" t="n">
        <v>0.039176965823223</v>
      </c>
      <c r="AE16" s="21"/>
      <c r="AF16" s="21" t="n">
        <v>0.0067488689347037</v>
      </c>
      <c r="AG16" s="21" t="n">
        <v>0.0165290784073437</v>
      </c>
      <c r="AH16" s="21" t="n">
        <v>0.0316775092910625</v>
      </c>
      <c r="AI16" s="21" t="n">
        <v>0.0105754232100016</v>
      </c>
      <c r="AJ16" s="21" t="n">
        <v>0.137633969719222</v>
      </c>
      <c r="AK16" s="21" t="n">
        <v>0.0268544674463252</v>
      </c>
      <c r="AL16" s="21" t="n">
        <v>0.0534803991537115</v>
      </c>
      <c r="AM16" s="21" t="n">
        <v>0</v>
      </c>
      <c r="AN16" s="21" t="n">
        <v>0.00691676265329119</v>
      </c>
      <c r="AO16" s="21" t="n">
        <v>0.0694842687255427</v>
      </c>
      <c r="AP16" s="21" t="n">
        <v>0.0750585925643481</v>
      </c>
      <c r="AQ16" s="21" t="n">
        <v>0.0525913099313334</v>
      </c>
      <c r="AR16" s="21" t="n">
        <v>0</v>
      </c>
      <c r="AS16" s="21" t="n">
        <v>0.0950510979978406</v>
      </c>
      <c r="AT16" s="21" t="n">
        <v>0</v>
      </c>
      <c r="AU16" s="21" t="n">
        <v>0</v>
      </c>
      <c r="AV16" s="21" t="n">
        <v>0</v>
      </c>
      <c r="AW16" s="21" t="n">
        <v>0</v>
      </c>
      <c r="AX16" s="21" t="n">
        <v>0</v>
      </c>
    </row>
    <row r="17">
      <c r="B17" s="18"/>
    </row>
    <row r="18">
      <c r="B18" t="s">
        <v>80</v>
      </c>
    </row>
    <row r="19">
      <c r="B19" t="s">
        <v>81</v>
      </c>
    </row>
    <row r="21">
      <c r="B21" s="9" t="str">
        <f>=HYPERLINK("#'Contents'!A1", "Return to Contents")</f>
      </c>
    </row>
  </sheetData>
  <mergeCells count="6">
    <mergeCell ref="D5:I5"/>
    <mergeCell ref="K5:L5"/>
    <mergeCell ref="N5:Y5"/>
    <mergeCell ref="AA5:AD5"/>
    <mergeCell ref="AF5:AX5"/>
    <mergeCell ref="D2:AU2"/>
  </mergeCells>
  <pageMargins left="0.7" right="0.7" top="0.75" bottom="0.75" header="0.3" footer="0.3"/>
  <pageSetup paperSize="9" orientation="portrait" horizontalDpi="300" verticalDpi="300" r:id="rId2"/>
  <drawing r:id="rId1"/>
</worksheet>
</file>

<file path=xl/worksheets/sheet10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10.71" hidden="0" customWidth="1"/>
    <col min="8" max="8" width="10.71" hidden="0" customWidth="1"/>
    <col min="9" max="9" width="10.71" hidden="0" customWidth="1"/>
    <col min="10" max="10" width="2.2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10.71" hidden="0" customWidth="1"/>
    <col min="19" max="19" width="10.71" hidden="0" customWidth="1"/>
    <col min="20" max="20" width="10.71" hidden="0" customWidth="1"/>
    <col min="21" max="21" width="10.71" hidden="0" customWidth="1"/>
    <col min="22" max="22" width="10.71" hidden="0" customWidth="1"/>
    <col min="23" max="23" width="10.71" hidden="0" customWidth="1"/>
    <col min="24" max="24" width="10.71" hidden="0" customWidth="1"/>
    <col min="25" max="25" width="10.71" hidden="0" customWidth="1"/>
    <col min="26" max="26" width="2.2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10.71" hidden="0" customWidth="1"/>
    <col min="34" max="34" width="10.71" hidden="0" customWidth="1"/>
    <col min="35" max="35" width="10.7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10.71" hidden="0" customWidth="1"/>
    <col min="44" max="44" width="10.71" hidden="0" customWidth="1"/>
    <col min="45" max="45" width="10.71" hidden="0" customWidth="1"/>
    <col min="46" max="46" width="10.71" hidden="0" customWidth="1"/>
    <col min="47" max="47" width="10.71" hidden="0" customWidth="1"/>
    <col min="48" max="48" width="10.71" hidden="0" customWidth="1"/>
    <col min="49" max="49" width="10.71" hidden="0" customWidth="1"/>
    <col min="50" max="50" width="10.71" hidden="0" customWidth="1"/>
    <col min="51" max="51" width="2.21" hidden="0" customWidth="1"/>
  </cols>
  <sheetData>
    <row r="2" ht="40" customHeight="1">
      <c r="D2" s="16" t="s">
        <v>389</v>
      </c>
    </row>
    <row r="5" ht="30" customHeight="1">
      <c r="B5" s="17"/>
      <c r="C5" s="17"/>
      <c r="D5" s="17" t="s">
        <v>62</v>
      </c>
      <c r="E5" s="17"/>
      <c r="F5" s="17"/>
      <c r="G5" s="17"/>
      <c r="H5" s="17"/>
      <c r="I5" s="17"/>
      <c r="J5" s="17"/>
      <c r="K5" s="17" t="s">
        <v>63</v>
      </c>
      <c r="L5" s="17"/>
      <c r="M5" s="17"/>
      <c r="N5" s="17" t="s">
        <v>64</v>
      </c>
      <c r="O5" s="17"/>
      <c r="P5" s="17"/>
      <c r="Q5" s="17"/>
      <c r="R5" s="17"/>
      <c r="S5" s="17"/>
      <c r="T5" s="17"/>
      <c r="U5" s="17"/>
      <c r="V5" s="17"/>
      <c r="W5" s="17"/>
      <c r="X5" s="17"/>
      <c r="Y5" s="17"/>
      <c r="Z5" s="17"/>
      <c r="AA5" s="17" t="s">
        <v>65</v>
      </c>
      <c r="AB5" s="17"/>
      <c r="AC5" s="17"/>
      <c r="AD5" s="17"/>
      <c r="AE5" s="17"/>
      <c r="AF5" s="17" t="s">
        <v>66</v>
      </c>
      <c r="AG5" s="17"/>
      <c r="AH5" s="17"/>
      <c r="AI5" s="17"/>
      <c r="AJ5" s="17"/>
      <c r="AK5" s="17"/>
      <c r="AL5" s="17"/>
      <c r="AM5" s="17"/>
      <c r="AN5" s="17"/>
      <c r="AO5" s="17"/>
      <c r="AP5" s="17"/>
      <c r="AQ5" s="17"/>
      <c r="AR5" s="17"/>
      <c r="AS5" s="17"/>
      <c r="AT5" s="17"/>
      <c r="AU5" s="17"/>
      <c r="AV5" s="17"/>
      <c r="AW5" s="17"/>
      <c r="AX5" s="17"/>
    </row>
    <row r="6">
      <c r="B6" t="s">
        <v>15</v>
      </c>
      <c r="C6" s="10" t="s">
        <v>16</v>
      </c>
      <c r="D6" s="13" t="s">
        <v>17</v>
      </c>
      <c r="E6" s="13" t="s">
        <v>18</v>
      </c>
      <c r="F6" s="13" t="s">
        <v>19</v>
      </c>
      <c r="G6" s="13" t="s">
        <v>20</v>
      </c>
      <c r="H6" s="13" t="s">
        <v>21</v>
      </c>
      <c r="I6" s="13" t="s">
        <v>22</v>
      </c>
      <c r="K6" s="13" t="s">
        <v>25</v>
      </c>
      <c r="L6" s="13" t="s">
        <v>26</v>
      </c>
      <c r="N6" s="13" t="s">
        <v>27</v>
      </c>
      <c r="O6" s="13" t="s">
        <v>28</v>
      </c>
      <c r="P6" s="13" t="s">
        <v>29</v>
      </c>
      <c r="Q6" s="13" t="s">
        <v>30</v>
      </c>
      <c r="R6" s="13" t="s">
        <v>31</v>
      </c>
      <c r="S6" s="13" t="s">
        <v>32</v>
      </c>
      <c r="T6" s="13" t="s">
        <v>33</v>
      </c>
      <c r="U6" s="13" t="s">
        <v>34</v>
      </c>
      <c r="V6" s="13" t="s">
        <v>35</v>
      </c>
      <c r="W6" s="13" t="s">
        <v>36</v>
      </c>
      <c r="X6" s="13" t="s">
        <v>37</v>
      </c>
      <c r="Y6" s="13" t="s">
        <v>38</v>
      </c>
      <c r="AA6" s="13" t="s">
        <v>39</v>
      </c>
      <c r="AB6" s="13" t="s">
        <v>40</v>
      </c>
      <c r="AC6" s="13" t="s">
        <v>41</v>
      </c>
      <c r="AD6" s="13" t="s">
        <v>42</v>
      </c>
      <c r="AF6" s="13" t="s">
        <v>43</v>
      </c>
      <c r="AG6" s="13" t="s">
        <v>44</v>
      </c>
      <c r="AH6" s="13" t="s">
        <v>45</v>
      </c>
      <c r="AI6" s="13" t="s">
        <v>46</v>
      </c>
      <c r="AJ6" s="13" t="s">
        <v>47</v>
      </c>
      <c r="AK6" s="13" t="s">
        <v>48</v>
      </c>
      <c r="AL6" s="13" t="s">
        <v>49</v>
      </c>
      <c r="AM6" s="13" t="s">
        <v>50</v>
      </c>
      <c r="AN6" s="13" t="s">
        <v>51</v>
      </c>
      <c r="AO6" s="13" t="s">
        <v>52</v>
      </c>
      <c r="AP6" s="13" t="s">
        <v>53</v>
      </c>
      <c r="AQ6" s="13" t="s">
        <v>54</v>
      </c>
      <c r="AR6" s="13" t="s">
        <v>55</v>
      </c>
      <c r="AS6" s="13" t="s">
        <v>56</v>
      </c>
      <c r="AT6" s="13" t="s">
        <v>57</v>
      </c>
      <c r="AU6" s="13" t="s">
        <v>58</v>
      </c>
      <c r="AV6" s="13" t="s">
        <v>59</v>
      </c>
      <c r="AW6" s="13" t="s">
        <v>60</v>
      </c>
      <c r="AX6" s="13" t="s">
        <v>61</v>
      </c>
    </row>
    <row r="7" ht="30" customHeight="1">
      <c r="B7" s="11" t="s">
        <v>23</v>
      </c>
      <c r="C7" s="11" t="n">
        <v>2053</v>
      </c>
      <c r="D7" s="11" t="n">
        <v>282</v>
      </c>
      <c r="E7" s="11" t="n">
        <v>347</v>
      </c>
      <c r="F7" s="11" t="n">
        <v>347</v>
      </c>
      <c r="G7" s="11" t="n">
        <v>347</v>
      </c>
      <c r="H7" s="11" t="n">
        <v>295</v>
      </c>
      <c r="I7" s="11" t="n">
        <v>435</v>
      </c>
      <c r="J7" s="11"/>
      <c r="K7" s="11" t="n">
        <v>1018</v>
      </c>
      <c r="L7" s="11" t="n">
        <v>1034</v>
      </c>
      <c r="M7" s="11"/>
      <c r="N7" s="11" t="n">
        <v>284</v>
      </c>
      <c r="O7" s="11" t="n">
        <v>278</v>
      </c>
      <c r="P7" s="11" t="n">
        <v>169</v>
      </c>
      <c r="Q7" s="11" t="n">
        <v>188</v>
      </c>
      <c r="R7" s="11" t="n">
        <v>160</v>
      </c>
      <c r="S7" s="11" t="n">
        <v>187</v>
      </c>
      <c r="T7" s="11" t="n">
        <v>166</v>
      </c>
      <c r="U7" s="11" t="n">
        <v>87</v>
      </c>
      <c r="V7" s="11" t="n">
        <v>211</v>
      </c>
      <c r="W7" s="11" t="n">
        <v>174</v>
      </c>
      <c r="X7" s="11" t="n">
        <v>98</v>
      </c>
      <c r="Y7" s="11" t="n">
        <v>51</v>
      </c>
      <c r="Z7" s="11"/>
      <c r="AA7" s="11" t="n">
        <v>570</v>
      </c>
      <c r="AB7" s="11" t="n">
        <v>547</v>
      </c>
      <c r="AC7" s="11" t="n">
        <v>406</v>
      </c>
      <c r="AD7" s="11" t="n">
        <v>517</v>
      </c>
      <c r="AE7" s="11"/>
      <c r="AF7" s="11" t="n">
        <v>148</v>
      </c>
      <c r="AG7" s="11" t="n">
        <v>872</v>
      </c>
      <c r="AH7" s="11" t="n">
        <v>132</v>
      </c>
      <c r="AI7" s="11" t="n">
        <v>108</v>
      </c>
      <c r="AJ7" s="11" t="n">
        <v>65</v>
      </c>
      <c r="AK7" s="11" t="n">
        <v>65</v>
      </c>
      <c r="AL7" s="11" t="n">
        <v>139</v>
      </c>
      <c r="AM7" s="11" t="n">
        <v>2</v>
      </c>
      <c r="AN7" s="11" t="n">
        <v>139</v>
      </c>
      <c r="AO7" s="11" t="n">
        <v>159</v>
      </c>
      <c r="AP7" s="11" t="n">
        <v>39</v>
      </c>
      <c r="AQ7" s="11" t="n">
        <v>148</v>
      </c>
      <c r="AR7" s="11" t="n">
        <v>10</v>
      </c>
      <c r="AS7" s="11" t="n">
        <v>10</v>
      </c>
      <c r="AT7" s="11" t="n">
        <v>3</v>
      </c>
      <c r="AU7" s="11" t="n">
        <v>2</v>
      </c>
      <c r="AV7" s="11" t="n">
        <v>5</v>
      </c>
      <c r="AW7" s="11" t="n">
        <v>3</v>
      </c>
      <c r="AX7" s="11" t="n">
        <v>4</v>
      </c>
    </row>
    <row r="8" ht="30" customHeight="1">
      <c r="B8" s="12" t="s">
        <v>24</v>
      </c>
      <c r="C8" s="12" t="n">
        <v>2053</v>
      </c>
      <c r="D8" s="12" t="n">
        <v>284</v>
      </c>
      <c r="E8" s="12" t="n">
        <v>350</v>
      </c>
      <c r="F8" s="12" t="n">
        <v>349</v>
      </c>
      <c r="G8" s="12" t="n">
        <v>350</v>
      </c>
      <c r="H8" s="12" t="n">
        <v>289</v>
      </c>
      <c r="I8" s="12" t="n">
        <v>431</v>
      </c>
      <c r="J8" s="12"/>
      <c r="K8" s="12" t="n">
        <v>1013</v>
      </c>
      <c r="L8" s="12" t="n">
        <v>1039</v>
      </c>
      <c r="M8" s="12"/>
      <c r="N8" s="12" t="n">
        <v>287</v>
      </c>
      <c r="O8" s="12" t="n">
        <v>267</v>
      </c>
      <c r="P8" s="12" t="n">
        <v>164</v>
      </c>
      <c r="Q8" s="12" t="n">
        <v>185</v>
      </c>
      <c r="R8" s="12" t="n">
        <v>144</v>
      </c>
      <c r="S8" s="12" t="n">
        <v>185</v>
      </c>
      <c r="T8" s="12" t="n">
        <v>164</v>
      </c>
      <c r="U8" s="12" t="n">
        <v>82</v>
      </c>
      <c r="V8" s="12" t="n">
        <v>226</v>
      </c>
      <c r="W8" s="12" t="n">
        <v>185</v>
      </c>
      <c r="X8" s="12" t="n">
        <v>103</v>
      </c>
      <c r="Y8" s="12" t="n">
        <v>61</v>
      </c>
      <c r="Z8" s="12"/>
      <c r="AA8" s="12" t="n">
        <v>551</v>
      </c>
      <c r="AB8" s="12" t="n">
        <v>530</v>
      </c>
      <c r="AC8" s="12" t="n">
        <v>449</v>
      </c>
      <c r="AD8" s="12" t="n">
        <v>510</v>
      </c>
      <c r="AE8" s="12"/>
      <c r="AF8" s="12" t="n">
        <v>150</v>
      </c>
      <c r="AG8" s="12" t="n">
        <v>866</v>
      </c>
      <c r="AH8" s="12" t="n">
        <v>133</v>
      </c>
      <c r="AI8" s="12" t="n">
        <v>107</v>
      </c>
      <c r="AJ8" s="12" t="n">
        <v>66</v>
      </c>
      <c r="AK8" s="12" t="n">
        <v>64</v>
      </c>
      <c r="AL8" s="12" t="n">
        <v>140</v>
      </c>
      <c r="AM8" s="12" t="n">
        <v>2</v>
      </c>
      <c r="AN8" s="12" t="n">
        <v>140</v>
      </c>
      <c r="AO8" s="12" t="n">
        <v>160</v>
      </c>
      <c r="AP8" s="12" t="n">
        <v>39</v>
      </c>
      <c r="AQ8" s="12" t="n">
        <v>149</v>
      </c>
      <c r="AR8" s="12" t="n">
        <v>10</v>
      </c>
      <c r="AS8" s="12" t="n">
        <v>11</v>
      </c>
      <c r="AT8" s="12" t="n">
        <v>3</v>
      </c>
      <c r="AU8" s="12" t="n">
        <v>2</v>
      </c>
      <c r="AV8" s="12" t="n">
        <v>5</v>
      </c>
      <c r="AW8" s="12" t="n">
        <v>3</v>
      </c>
      <c r="AX8" s="12" t="n">
        <v>3</v>
      </c>
    </row>
    <row r="9">
      <c r="B9" s="20" t="s">
        <v>253</v>
      </c>
      <c r="C9" s="19" t="n">
        <v>0.0169119222238202</v>
      </c>
      <c r="D9" s="19" t="n">
        <v>0.0219571556350682</v>
      </c>
      <c r="E9" s="19" t="n">
        <v>0.0149244147610264</v>
      </c>
      <c r="F9" s="19" t="n">
        <v>0.0258385806796751</v>
      </c>
      <c r="G9" s="19" t="n">
        <v>0.00643893176163476</v>
      </c>
      <c r="H9" s="19" t="n">
        <v>0.016546984260876</v>
      </c>
      <c r="I9" s="19" t="n">
        <v>0.0167205031881282</v>
      </c>
      <c r="J9" s="19"/>
      <c r="K9" s="19" t="n">
        <v>0.0193767653715204</v>
      </c>
      <c r="L9" s="19" t="n">
        <v>0.0145249185371064</v>
      </c>
      <c r="M9" s="19"/>
      <c r="N9" s="19" t="n">
        <v>0.0112218357965282</v>
      </c>
      <c r="O9" s="19" t="n">
        <v>0.00705923109145303</v>
      </c>
      <c r="P9" s="19" t="n">
        <v>0.0181760722429056</v>
      </c>
      <c r="Q9" s="19" t="n">
        <v>0</v>
      </c>
      <c r="R9" s="19" t="n">
        <v>0.0131672702793395</v>
      </c>
      <c r="S9" s="19" t="n">
        <v>0.0319013514021893</v>
      </c>
      <c r="T9" s="19" t="n">
        <v>0.019255543052275</v>
      </c>
      <c r="U9" s="19" t="n">
        <v>0.0127968350326355</v>
      </c>
      <c r="V9" s="19" t="n">
        <v>0.0180723892722125</v>
      </c>
      <c r="W9" s="19" t="n">
        <v>0.0341471065722962</v>
      </c>
      <c r="X9" s="19" t="n">
        <v>0.00908776276950595</v>
      </c>
      <c r="Y9" s="19" t="n">
        <v>0.0539408083436734</v>
      </c>
      <c r="Z9" s="19"/>
      <c r="AA9" s="19" t="n">
        <v>0.00701398751733854</v>
      </c>
      <c r="AB9" s="19" t="n">
        <v>0.00742675117078417</v>
      </c>
      <c r="AC9" s="19" t="n">
        <v>0.0214662389636579</v>
      </c>
      <c r="AD9" s="19" t="n">
        <v>0.0320129379965666</v>
      </c>
      <c r="AE9" s="19"/>
      <c r="AF9" s="19" t="n">
        <v>0.0140369236481325</v>
      </c>
      <c r="AG9" s="19" t="n">
        <v>0.0171465997949186</v>
      </c>
      <c r="AH9" s="19" t="n">
        <v>0.0225967475311427</v>
      </c>
      <c r="AI9" s="19" t="n">
        <v>0.040442843758359</v>
      </c>
      <c r="AJ9" s="19" t="n">
        <v>0</v>
      </c>
      <c r="AK9" s="19" t="n">
        <v>0</v>
      </c>
      <c r="AL9" s="19" t="n">
        <v>0.0152704737975536</v>
      </c>
      <c r="AM9" s="19" t="n">
        <v>0</v>
      </c>
      <c r="AN9" s="19" t="n">
        <v>0.00733595049373943</v>
      </c>
      <c r="AO9" s="19" t="n">
        <v>0.024694718308137</v>
      </c>
      <c r="AP9" s="19" t="n">
        <v>0</v>
      </c>
      <c r="AQ9" s="19" t="n">
        <v>0.0139960418139099</v>
      </c>
      <c r="AR9" s="19" t="n">
        <v>0.122057392965152</v>
      </c>
      <c r="AS9" s="19" t="n">
        <v>0</v>
      </c>
      <c r="AT9" s="19" t="n">
        <v>0</v>
      </c>
      <c r="AU9" s="19" t="n">
        <v>0</v>
      </c>
      <c r="AV9" s="19" t="n">
        <v>0</v>
      </c>
      <c r="AW9" s="19" t="n">
        <v>0</v>
      </c>
      <c r="AX9" s="19" t="n">
        <v>0</v>
      </c>
    </row>
    <row r="10">
      <c r="B10" s="20" t="s">
        <v>378</v>
      </c>
      <c r="C10" s="19" t="n">
        <v>0.0211774419356255</v>
      </c>
      <c r="D10" s="19" t="n">
        <v>0.0320505907185914</v>
      </c>
      <c r="E10" s="19" t="n">
        <v>0.026792666287986</v>
      </c>
      <c r="F10" s="19" t="n">
        <v>0.0148028559033625</v>
      </c>
      <c r="G10" s="19" t="n">
        <v>0.0324844783653653</v>
      </c>
      <c r="H10" s="19" t="n">
        <v>0.0225437485592782</v>
      </c>
      <c r="I10" s="19" t="n">
        <v>0.00450980964665825</v>
      </c>
      <c r="J10" s="19"/>
      <c r="K10" s="19" t="n">
        <v>0.0243022244230907</v>
      </c>
      <c r="L10" s="19" t="n">
        <v>0.0181510869674853</v>
      </c>
      <c r="M10" s="19"/>
      <c r="N10" s="19" t="n">
        <v>0.0259726180702995</v>
      </c>
      <c r="O10" s="19" t="n">
        <v>0.0150682051997152</v>
      </c>
      <c r="P10" s="19" t="n">
        <v>0.0299812059006999</v>
      </c>
      <c r="Q10" s="19" t="n">
        <v>0.0155935847155396</v>
      </c>
      <c r="R10" s="19" t="n">
        <v>0.0257056017198027</v>
      </c>
      <c r="S10" s="19" t="n">
        <v>0.0372150297163585</v>
      </c>
      <c r="T10" s="19" t="n">
        <v>0.0184139471719277</v>
      </c>
      <c r="U10" s="19" t="n">
        <v>0.0108143918540584</v>
      </c>
      <c r="V10" s="19" t="n">
        <v>0.0234296811684514</v>
      </c>
      <c r="W10" s="19" t="n">
        <v>0.0172215531353444</v>
      </c>
      <c r="X10" s="19" t="n">
        <v>0</v>
      </c>
      <c r="Y10" s="19" t="n">
        <v>0.0200562895012613</v>
      </c>
      <c r="Z10" s="19"/>
      <c r="AA10" s="19" t="n">
        <v>0.0198640895007568</v>
      </c>
      <c r="AB10" s="19" t="n">
        <v>0.014207503187274</v>
      </c>
      <c r="AC10" s="19" t="n">
        <v>0.0336801731613493</v>
      </c>
      <c r="AD10" s="19" t="n">
        <v>0.0193721579220023</v>
      </c>
      <c r="AE10" s="19"/>
      <c r="AF10" s="19" t="n">
        <v>0.0435063810829643</v>
      </c>
      <c r="AG10" s="19" t="n">
        <v>0.0145693465401229</v>
      </c>
      <c r="AH10" s="19" t="n">
        <v>0.016041424057881</v>
      </c>
      <c r="AI10" s="19" t="n">
        <v>0.0105754232100016</v>
      </c>
      <c r="AJ10" s="19" t="n">
        <v>0.0312630707388247</v>
      </c>
      <c r="AK10" s="19" t="n">
        <v>0.0463610227909463</v>
      </c>
      <c r="AL10" s="19" t="n">
        <v>0.0151428115506541</v>
      </c>
      <c r="AM10" s="19" t="n">
        <v>0</v>
      </c>
      <c r="AN10" s="19" t="n">
        <v>0.0230636295870096</v>
      </c>
      <c r="AO10" s="19" t="n">
        <v>0.0435050856938374</v>
      </c>
      <c r="AP10" s="19" t="n">
        <v>0.0461866568913989</v>
      </c>
      <c r="AQ10" s="19" t="n">
        <v>0.0130033332445412</v>
      </c>
      <c r="AR10" s="19" t="n">
        <v>0</v>
      </c>
      <c r="AS10" s="19" t="n">
        <v>0</v>
      </c>
      <c r="AT10" s="19" t="n">
        <v>0</v>
      </c>
      <c r="AU10" s="19" t="n">
        <v>0</v>
      </c>
      <c r="AV10" s="19" t="n">
        <v>0</v>
      </c>
      <c r="AW10" s="19" t="n">
        <v>0</v>
      </c>
      <c r="AX10" s="19" t="n">
        <v>0</v>
      </c>
    </row>
    <row r="11">
      <c r="B11" s="20" t="s">
        <v>379</v>
      </c>
      <c r="C11" s="19" t="n">
        <v>0.038501271235199</v>
      </c>
      <c r="D11" s="19" t="n">
        <v>0.0852890603951753</v>
      </c>
      <c r="E11" s="19" t="n">
        <v>0.0509436257927845</v>
      </c>
      <c r="F11" s="19" t="n">
        <v>0.0432022865115442</v>
      </c>
      <c r="G11" s="19" t="n">
        <v>0.0289672290932942</v>
      </c>
      <c r="H11" s="19" t="n">
        <v>0.00951836783343011</v>
      </c>
      <c r="I11" s="19" t="n">
        <v>0.0209163596413535</v>
      </c>
      <c r="J11" s="19"/>
      <c r="K11" s="19" t="n">
        <v>0.0353533392237078</v>
      </c>
      <c r="L11" s="19" t="n">
        <v>0.0416076609603482</v>
      </c>
      <c r="M11" s="19"/>
      <c r="N11" s="19" t="n">
        <v>0.0489262025418843</v>
      </c>
      <c r="O11" s="19" t="n">
        <v>0.0480248618611505</v>
      </c>
      <c r="P11" s="19" t="n">
        <v>0.0119204737255435</v>
      </c>
      <c r="Q11" s="19" t="n">
        <v>0.0209149597568718</v>
      </c>
      <c r="R11" s="19" t="n">
        <v>0.0707115702140555</v>
      </c>
      <c r="S11" s="19" t="n">
        <v>0.0386383674560615</v>
      </c>
      <c r="T11" s="19" t="n">
        <v>0.0183650193612808</v>
      </c>
      <c r="U11" s="19" t="n">
        <v>0.0256375501502563</v>
      </c>
      <c r="V11" s="19" t="n">
        <v>0.0473587352299375</v>
      </c>
      <c r="W11" s="19" t="n">
        <v>0.0462315100460848</v>
      </c>
      <c r="X11" s="19" t="n">
        <v>0.00990824370415125</v>
      </c>
      <c r="Y11" s="19" t="n">
        <v>0.0595644741834307</v>
      </c>
      <c r="Z11" s="19"/>
      <c r="AA11" s="19" t="n">
        <v>0.0199530578851827</v>
      </c>
      <c r="AB11" s="19" t="n">
        <v>0.0441370268012433</v>
      </c>
      <c r="AC11" s="19" t="n">
        <v>0.0579432020784282</v>
      </c>
      <c r="AD11" s="19" t="n">
        <v>0.0346497567497408</v>
      </c>
      <c r="AE11" s="19"/>
      <c r="AF11" s="19" t="n">
        <v>0.101101408811013</v>
      </c>
      <c r="AG11" s="19" t="n">
        <v>0.0159854521755514</v>
      </c>
      <c r="AH11" s="19" t="n">
        <v>0.0382837024842624</v>
      </c>
      <c r="AI11" s="19" t="n">
        <v>0.0274688755373995</v>
      </c>
      <c r="AJ11" s="19" t="n">
        <v>0.059148160530997</v>
      </c>
      <c r="AK11" s="19" t="n">
        <v>0.0327289195348533</v>
      </c>
      <c r="AL11" s="19" t="n">
        <v>0.0352773756170268</v>
      </c>
      <c r="AM11" s="19" t="n">
        <v>0</v>
      </c>
      <c r="AN11" s="19" t="n">
        <v>0.0631651215381701</v>
      </c>
      <c r="AO11" s="19" t="n">
        <v>0.0553323997606365</v>
      </c>
      <c r="AP11" s="19" t="n">
        <v>0.158182938776683</v>
      </c>
      <c r="AQ11" s="19" t="n">
        <v>0.0408086838898377</v>
      </c>
      <c r="AR11" s="19" t="n">
        <v>0</v>
      </c>
      <c r="AS11" s="19" t="n">
        <v>0.108831880209197</v>
      </c>
      <c r="AT11" s="19" t="n">
        <v>0</v>
      </c>
      <c r="AU11" s="19" t="n">
        <v>0</v>
      </c>
      <c r="AV11" s="19" t="n">
        <v>0</v>
      </c>
      <c r="AW11" s="19" t="n">
        <v>0</v>
      </c>
      <c r="AX11" s="19" t="n">
        <v>0</v>
      </c>
    </row>
    <row r="12">
      <c r="B12" s="20" t="s">
        <v>380</v>
      </c>
      <c r="C12" s="19" t="n">
        <v>0.192956485068386</v>
      </c>
      <c r="D12" s="19" t="n">
        <v>0.238978215083315</v>
      </c>
      <c r="E12" s="19" t="n">
        <v>0.21888480144003</v>
      </c>
      <c r="F12" s="19" t="n">
        <v>0.203841684138565</v>
      </c>
      <c r="G12" s="19" t="n">
        <v>0.231181227437566</v>
      </c>
      <c r="H12" s="19" t="n">
        <v>0.181487915296402</v>
      </c>
      <c r="I12" s="19" t="n">
        <v>0.109372289345873</v>
      </c>
      <c r="J12" s="19"/>
      <c r="K12" s="19" t="n">
        <v>0.194567209649115</v>
      </c>
      <c r="L12" s="19" t="n">
        <v>0.191571779302281</v>
      </c>
      <c r="M12" s="19"/>
      <c r="N12" s="19" t="n">
        <v>0.187251062985043</v>
      </c>
      <c r="O12" s="19" t="n">
        <v>0.171156823607011</v>
      </c>
      <c r="P12" s="19" t="n">
        <v>0.161463238284649</v>
      </c>
      <c r="Q12" s="19" t="n">
        <v>0.217699398269387</v>
      </c>
      <c r="R12" s="19" t="n">
        <v>0.171074879616695</v>
      </c>
      <c r="S12" s="19" t="n">
        <v>0.2022685715931</v>
      </c>
      <c r="T12" s="19" t="n">
        <v>0.200301946777217</v>
      </c>
      <c r="U12" s="19" t="n">
        <v>0.237074838718082</v>
      </c>
      <c r="V12" s="19" t="n">
        <v>0.203901655429617</v>
      </c>
      <c r="W12" s="19" t="n">
        <v>0.186668685282777</v>
      </c>
      <c r="X12" s="19" t="n">
        <v>0.256405941771941</v>
      </c>
      <c r="Y12" s="19" t="n">
        <v>0.1405936228329</v>
      </c>
      <c r="Z12" s="19"/>
      <c r="AA12" s="19" t="n">
        <v>0.153973264911598</v>
      </c>
      <c r="AB12" s="19" t="n">
        <v>0.172779971577748</v>
      </c>
      <c r="AC12" s="19" t="n">
        <v>0.203661837369392</v>
      </c>
      <c r="AD12" s="19" t="n">
        <v>0.247631536431675</v>
      </c>
      <c r="AE12" s="19"/>
      <c r="AF12" s="19" t="n">
        <v>0.312010515900253</v>
      </c>
      <c r="AG12" s="19" t="n">
        <v>0.166401654646408</v>
      </c>
      <c r="AH12" s="19" t="n">
        <v>0.211788424051372</v>
      </c>
      <c r="AI12" s="19" t="n">
        <v>0.157768600001239</v>
      </c>
      <c r="AJ12" s="19" t="n">
        <v>0.259407302375658</v>
      </c>
      <c r="AK12" s="19" t="n">
        <v>0.167999328444126</v>
      </c>
      <c r="AL12" s="19" t="n">
        <v>0.195353476664365</v>
      </c>
      <c r="AM12" s="19" t="n">
        <v>0</v>
      </c>
      <c r="AN12" s="19" t="n">
        <v>0.180910851745115</v>
      </c>
      <c r="AO12" s="19" t="n">
        <v>0.207556178448732</v>
      </c>
      <c r="AP12" s="19" t="n">
        <v>0.229193009112053</v>
      </c>
      <c r="AQ12" s="19" t="n">
        <v>0.226198116355924</v>
      </c>
      <c r="AR12" s="19" t="n">
        <v>0.0927815251128634</v>
      </c>
      <c r="AS12" s="19" t="n">
        <v>0.196509982322928</v>
      </c>
      <c r="AT12" s="19" t="n">
        <v>0.296096190633258</v>
      </c>
      <c r="AU12" s="19" t="n">
        <v>0</v>
      </c>
      <c r="AV12" s="19" t="n">
        <v>0</v>
      </c>
      <c r="AW12" s="19" t="n">
        <v>0</v>
      </c>
      <c r="AX12" s="19" t="n">
        <v>0</v>
      </c>
    </row>
    <row r="13">
      <c r="B13" s="20" t="s">
        <v>381</v>
      </c>
      <c r="C13" s="19" t="n">
        <v>0.227473991444905</v>
      </c>
      <c r="D13" s="19" t="n">
        <v>0.189527183707219</v>
      </c>
      <c r="E13" s="19" t="n">
        <v>0.235442604138497</v>
      </c>
      <c r="F13" s="19" t="n">
        <v>0.258000528945889</v>
      </c>
      <c r="G13" s="19" t="n">
        <v>0.241511086868029</v>
      </c>
      <c r="H13" s="19" t="n">
        <v>0.23015187876362</v>
      </c>
      <c r="I13" s="19" t="n">
        <v>0.208092092061189</v>
      </c>
      <c r="J13" s="19"/>
      <c r="K13" s="19" t="n">
        <v>0.236219060833296</v>
      </c>
      <c r="L13" s="19" t="n">
        <v>0.219166345362974</v>
      </c>
      <c r="M13" s="19"/>
      <c r="N13" s="19" t="n">
        <v>0.200220213398949</v>
      </c>
      <c r="O13" s="19" t="n">
        <v>0.260784052171807</v>
      </c>
      <c r="P13" s="19" t="n">
        <v>0.236914551865023</v>
      </c>
      <c r="Q13" s="19" t="n">
        <v>0.177768391438766</v>
      </c>
      <c r="R13" s="19" t="n">
        <v>0.256598053873553</v>
      </c>
      <c r="S13" s="19" t="n">
        <v>0.269774163457484</v>
      </c>
      <c r="T13" s="19" t="n">
        <v>0.221329528720155</v>
      </c>
      <c r="U13" s="19" t="n">
        <v>0.25836749186896</v>
      </c>
      <c r="V13" s="19" t="n">
        <v>0.199911126596502</v>
      </c>
      <c r="W13" s="19" t="n">
        <v>0.236163108692271</v>
      </c>
      <c r="X13" s="19" t="n">
        <v>0.186024340434889</v>
      </c>
      <c r="Y13" s="19" t="n">
        <v>0.258977624899742</v>
      </c>
      <c r="Z13" s="19"/>
      <c r="AA13" s="19" t="n">
        <v>0.254340313418919</v>
      </c>
      <c r="AB13" s="19" t="n">
        <v>0.214466429549643</v>
      </c>
      <c r="AC13" s="19" t="n">
        <v>0.251227240220983</v>
      </c>
      <c r="AD13" s="19" t="n">
        <v>0.194952698335583</v>
      </c>
      <c r="AE13" s="19"/>
      <c r="AF13" s="19" t="n">
        <v>0.205548899355661</v>
      </c>
      <c r="AG13" s="19" t="n">
        <v>0.222695029060899</v>
      </c>
      <c r="AH13" s="19" t="n">
        <v>0.198096336533934</v>
      </c>
      <c r="AI13" s="19" t="n">
        <v>0.21323739212171</v>
      </c>
      <c r="AJ13" s="19" t="n">
        <v>0.169851526338213</v>
      </c>
      <c r="AK13" s="19" t="n">
        <v>0.217876489188707</v>
      </c>
      <c r="AL13" s="19" t="n">
        <v>0.255076933351314</v>
      </c>
      <c r="AM13" s="19" t="n">
        <v>0.534445761093102</v>
      </c>
      <c r="AN13" s="19" t="n">
        <v>0.278139524956834</v>
      </c>
      <c r="AO13" s="19" t="n">
        <v>0.226982269597643</v>
      </c>
      <c r="AP13" s="19" t="n">
        <v>0.283338361713619</v>
      </c>
      <c r="AQ13" s="19" t="n">
        <v>0.24768763054275</v>
      </c>
      <c r="AR13" s="19" t="n">
        <v>0.496465981946169</v>
      </c>
      <c r="AS13" s="19" t="n">
        <v>0</v>
      </c>
      <c r="AT13" s="19" t="n">
        <v>0</v>
      </c>
      <c r="AU13" s="19" t="n">
        <v>0</v>
      </c>
      <c r="AV13" s="19" t="n">
        <v>0.21984154809506</v>
      </c>
      <c r="AW13" s="19" t="n">
        <v>0.381473957467181</v>
      </c>
      <c r="AX13" s="19" t="n">
        <v>0.520207116916662</v>
      </c>
    </row>
    <row r="14">
      <c r="B14" s="20" t="s">
        <v>382</v>
      </c>
      <c r="C14" s="19" t="n">
        <v>0.237424641042902</v>
      </c>
      <c r="D14" s="19" t="n">
        <v>0.180120669449996</v>
      </c>
      <c r="E14" s="19" t="n">
        <v>0.251642577207568</v>
      </c>
      <c r="F14" s="19" t="n">
        <v>0.201589062688613</v>
      </c>
      <c r="G14" s="19" t="n">
        <v>0.23860355197173</v>
      </c>
      <c r="H14" s="19" t="n">
        <v>0.244292308258399</v>
      </c>
      <c r="I14" s="19" t="n">
        <v>0.287120520200995</v>
      </c>
      <c r="J14" s="19"/>
      <c r="K14" s="19" t="n">
        <v>0.252543275332507</v>
      </c>
      <c r="L14" s="19" t="n">
        <v>0.222912180446547</v>
      </c>
      <c r="M14" s="19"/>
      <c r="N14" s="19" t="n">
        <v>0.262294747327778</v>
      </c>
      <c r="O14" s="19" t="n">
        <v>0.238209998053503</v>
      </c>
      <c r="P14" s="19" t="n">
        <v>0.217114495833732</v>
      </c>
      <c r="Q14" s="19" t="n">
        <v>0.274258073930014</v>
      </c>
      <c r="R14" s="19" t="n">
        <v>0.192012580938078</v>
      </c>
      <c r="S14" s="19" t="n">
        <v>0.21622429876854</v>
      </c>
      <c r="T14" s="19" t="n">
        <v>0.241087244324311</v>
      </c>
      <c r="U14" s="19" t="n">
        <v>0.194779708935236</v>
      </c>
      <c r="V14" s="19" t="n">
        <v>0.248483748433829</v>
      </c>
      <c r="W14" s="19" t="n">
        <v>0.213197214207397</v>
      </c>
      <c r="X14" s="19" t="n">
        <v>0.266958328130547</v>
      </c>
      <c r="Y14" s="19" t="n">
        <v>0.261467461869665</v>
      </c>
      <c r="Z14" s="19"/>
      <c r="AA14" s="19" t="n">
        <v>0.27800320504814</v>
      </c>
      <c r="AB14" s="19" t="n">
        <v>0.238837727316315</v>
      </c>
      <c r="AC14" s="19" t="n">
        <v>0.204216165693292</v>
      </c>
      <c r="AD14" s="19" t="n">
        <v>0.223675461342132</v>
      </c>
      <c r="AE14" s="19"/>
      <c r="AF14" s="19" t="n">
        <v>0.162957505056515</v>
      </c>
      <c r="AG14" s="19" t="n">
        <v>0.26676784131308</v>
      </c>
      <c r="AH14" s="19" t="n">
        <v>0.191431521454355</v>
      </c>
      <c r="AI14" s="19" t="n">
        <v>0.3672137015943</v>
      </c>
      <c r="AJ14" s="19" t="n">
        <v>0.172653106912255</v>
      </c>
      <c r="AK14" s="19" t="n">
        <v>0.214957373424646</v>
      </c>
      <c r="AL14" s="19" t="n">
        <v>0.256834863446635</v>
      </c>
      <c r="AM14" s="19" t="n">
        <v>0</v>
      </c>
      <c r="AN14" s="19" t="n">
        <v>0.256592274944483</v>
      </c>
      <c r="AO14" s="19" t="n">
        <v>0.160491299635341</v>
      </c>
      <c r="AP14" s="19" t="n">
        <v>0.126523749289855</v>
      </c>
      <c r="AQ14" s="19" t="n">
        <v>0.183664548958135</v>
      </c>
      <c r="AR14" s="19" t="n">
        <v>0.288695099975816</v>
      </c>
      <c r="AS14" s="19" t="n">
        <v>0.392341902506033</v>
      </c>
      <c r="AT14" s="19" t="n">
        <v>0</v>
      </c>
      <c r="AU14" s="19" t="n">
        <v>1</v>
      </c>
      <c r="AV14" s="19" t="n">
        <v>0.583057795492095</v>
      </c>
      <c r="AW14" s="19" t="n">
        <v>0</v>
      </c>
      <c r="AX14" s="19" t="n">
        <v>0</v>
      </c>
    </row>
    <row r="15">
      <c r="B15" s="20" t="s">
        <v>383</v>
      </c>
      <c r="C15" s="19" t="n">
        <v>0.202311526633201</v>
      </c>
      <c r="D15" s="19" t="n">
        <v>0.116257958905647</v>
      </c>
      <c r="E15" s="19" t="n">
        <v>0.150746572253165</v>
      </c>
      <c r="F15" s="19" t="n">
        <v>0.172476306328345</v>
      </c>
      <c r="G15" s="19" t="n">
        <v>0.17362559707284</v>
      </c>
      <c r="H15" s="19" t="n">
        <v>0.247332574368686</v>
      </c>
      <c r="I15" s="19" t="n">
        <v>0.31822104908124</v>
      </c>
      <c r="J15" s="19"/>
      <c r="K15" s="19" t="n">
        <v>0.198230748931469</v>
      </c>
      <c r="L15" s="19" t="n">
        <v>0.205522316608099</v>
      </c>
      <c r="M15" s="19"/>
      <c r="N15" s="19" t="n">
        <v>0.195478059369889</v>
      </c>
      <c r="O15" s="19" t="n">
        <v>0.202946073243363</v>
      </c>
      <c r="P15" s="19" t="n">
        <v>0.252324571953127</v>
      </c>
      <c r="Q15" s="19" t="n">
        <v>0.225182324897983</v>
      </c>
      <c r="R15" s="19" t="n">
        <v>0.24023361693251</v>
      </c>
      <c r="S15" s="19" t="n">
        <v>0.155231474357569</v>
      </c>
      <c r="T15" s="19" t="n">
        <v>0.194334038607489</v>
      </c>
      <c r="U15" s="19" t="n">
        <v>0.195855731581673</v>
      </c>
      <c r="V15" s="19" t="n">
        <v>0.214913418039911</v>
      </c>
      <c r="W15" s="19" t="n">
        <v>0.198874858072249</v>
      </c>
      <c r="X15" s="19" t="n">
        <v>0.179932372108428</v>
      </c>
      <c r="Y15" s="19" t="n">
        <v>0.112806248798071</v>
      </c>
      <c r="Z15" s="19"/>
      <c r="AA15" s="19" t="n">
        <v>0.231940398702954</v>
      </c>
      <c r="AB15" s="19" t="n">
        <v>0.250421853043287</v>
      </c>
      <c r="AC15" s="19" t="n">
        <v>0.160691180713094</v>
      </c>
      <c r="AD15" s="19" t="n">
        <v>0.154028351844813</v>
      </c>
      <c r="AE15" s="19"/>
      <c r="AF15" s="19" t="n">
        <v>0.133794983812682</v>
      </c>
      <c r="AG15" s="19" t="n">
        <v>0.246115217470757</v>
      </c>
      <c r="AH15" s="19" t="n">
        <v>0.246650017024777</v>
      </c>
      <c r="AI15" s="19" t="n">
        <v>0.15802770049906</v>
      </c>
      <c r="AJ15" s="19" t="n">
        <v>0.136549502060489</v>
      </c>
      <c r="AK15" s="19" t="n">
        <v>0.293222399170396</v>
      </c>
      <c r="AL15" s="19" t="n">
        <v>0.169590966936999</v>
      </c>
      <c r="AM15" s="19" t="n">
        <v>0.465554238906898</v>
      </c>
      <c r="AN15" s="19" t="n">
        <v>0.176244354375375</v>
      </c>
      <c r="AO15" s="19" t="n">
        <v>0.116536946307147</v>
      </c>
      <c r="AP15" s="19" t="n">
        <v>0.105886203584098</v>
      </c>
      <c r="AQ15" s="19" t="n">
        <v>0.172931797402762</v>
      </c>
      <c r="AR15" s="19" t="n">
        <v>0</v>
      </c>
      <c r="AS15" s="19" t="n">
        <v>0.207265136964002</v>
      </c>
      <c r="AT15" s="19" t="n">
        <v>0</v>
      </c>
      <c r="AU15" s="19" t="n">
        <v>0</v>
      </c>
      <c r="AV15" s="19" t="n">
        <v>0.197100656412845</v>
      </c>
      <c r="AW15" s="19" t="n">
        <v>0.618526042532819</v>
      </c>
      <c r="AX15" s="19" t="n">
        <v>0.479792883083338</v>
      </c>
    </row>
    <row r="16">
      <c r="B16" s="20" t="s">
        <v>242</v>
      </c>
      <c r="C16" s="21" t="n">
        <v>0.0632427204159613</v>
      </c>
      <c r="D16" s="21" t="n">
        <v>0.13581916610499</v>
      </c>
      <c r="E16" s="21" t="n">
        <v>0.0506227381189426</v>
      </c>
      <c r="F16" s="21" t="n">
        <v>0.080248694804006</v>
      </c>
      <c r="G16" s="21" t="n">
        <v>0.0471878974295402</v>
      </c>
      <c r="H16" s="21" t="n">
        <v>0.0481262226593088</v>
      </c>
      <c r="I16" s="21" t="n">
        <v>0.0350473768345621</v>
      </c>
      <c r="J16" s="21"/>
      <c r="K16" s="21" t="n">
        <v>0.0394073762352946</v>
      </c>
      <c r="L16" s="21" t="n">
        <v>0.0865437118151594</v>
      </c>
      <c r="M16" s="21"/>
      <c r="N16" s="21" t="n">
        <v>0.0686352605096293</v>
      </c>
      <c r="O16" s="21" t="n">
        <v>0.0567507547719983</v>
      </c>
      <c r="P16" s="21" t="n">
        <v>0.0721053901943204</v>
      </c>
      <c r="Q16" s="21" t="n">
        <v>0.0685832669914386</v>
      </c>
      <c r="R16" s="21" t="n">
        <v>0.0304964264259665</v>
      </c>
      <c r="S16" s="21" t="n">
        <v>0.0487467432486978</v>
      </c>
      <c r="T16" s="21" t="n">
        <v>0.0869127319853453</v>
      </c>
      <c r="U16" s="21" t="n">
        <v>0.0646734518590993</v>
      </c>
      <c r="V16" s="21" t="n">
        <v>0.0439292458295399</v>
      </c>
      <c r="W16" s="21" t="n">
        <v>0.0674959639915809</v>
      </c>
      <c r="X16" s="21" t="n">
        <v>0.0916830110805378</v>
      </c>
      <c r="Y16" s="21" t="n">
        <v>0.0925934695712567</v>
      </c>
      <c r="Z16" s="21"/>
      <c r="AA16" s="21" t="n">
        <v>0.0349116830151111</v>
      </c>
      <c r="AB16" s="21" t="n">
        <v>0.0577227373537048</v>
      </c>
      <c r="AC16" s="21" t="n">
        <v>0.0671139617998047</v>
      </c>
      <c r="AD16" s="21" t="n">
        <v>0.093677099377487</v>
      </c>
      <c r="AE16" s="21"/>
      <c r="AF16" s="21" t="n">
        <v>0.02704338233278</v>
      </c>
      <c r="AG16" s="21" t="n">
        <v>0.0503188589982643</v>
      </c>
      <c r="AH16" s="21" t="n">
        <v>0.075111826862275</v>
      </c>
      <c r="AI16" s="21" t="n">
        <v>0.0252654632779312</v>
      </c>
      <c r="AJ16" s="21" t="n">
        <v>0.171127331043563</v>
      </c>
      <c r="AK16" s="21" t="n">
        <v>0.0268544674463252</v>
      </c>
      <c r="AL16" s="21" t="n">
        <v>0.0574530986354524</v>
      </c>
      <c r="AM16" s="21" t="n">
        <v>0</v>
      </c>
      <c r="AN16" s="21" t="n">
        <v>0.0145482923592743</v>
      </c>
      <c r="AO16" s="21" t="n">
        <v>0.164901102248526</v>
      </c>
      <c r="AP16" s="21" t="n">
        <v>0.0506890806322919</v>
      </c>
      <c r="AQ16" s="21" t="n">
        <v>0.10170984779214</v>
      </c>
      <c r="AR16" s="21" t="n">
        <v>0</v>
      </c>
      <c r="AS16" s="21" t="n">
        <v>0.0950510979978406</v>
      </c>
      <c r="AT16" s="21" t="n">
        <v>0.703903809366742</v>
      </c>
      <c r="AU16" s="21" t="n">
        <v>0</v>
      </c>
      <c r="AV16" s="21" t="n">
        <v>0</v>
      </c>
      <c r="AW16" s="21" t="n">
        <v>0</v>
      </c>
      <c r="AX16" s="21" t="n">
        <v>0</v>
      </c>
    </row>
    <row r="17">
      <c r="B17" s="18"/>
    </row>
    <row r="18">
      <c r="B18" t="s">
        <v>80</v>
      </c>
    </row>
    <row r="19">
      <c r="B19" t="s">
        <v>81</v>
      </c>
    </row>
    <row r="21">
      <c r="B21" s="9" t="str">
        <f>=HYPERLINK("#'Contents'!A1", "Return to Contents")</f>
      </c>
    </row>
  </sheetData>
  <mergeCells count="6">
    <mergeCell ref="D5:I5"/>
    <mergeCell ref="K5:L5"/>
    <mergeCell ref="N5:Y5"/>
    <mergeCell ref="AA5:AD5"/>
    <mergeCell ref="AF5:AX5"/>
    <mergeCell ref="D2:AU2"/>
  </mergeCells>
  <pageMargins left="0.7" right="0.7" top="0.75" bottom="0.75" header="0.3" footer="0.3"/>
  <pageSetup paperSize="9" orientation="portrait" horizontalDpi="300" verticalDpi="300" r:id="rId2"/>
  <drawing r:id="rId1"/>
</worksheet>
</file>

<file path=xl/worksheets/sheet10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10.71" hidden="0" customWidth="1"/>
    <col min="8" max="8" width="10.71" hidden="0" customWidth="1"/>
    <col min="9" max="9" width="10.71" hidden="0" customWidth="1"/>
    <col min="10" max="10" width="2.2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10.71" hidden="0" customWidth="1"/>
    <col min="19" max="19" width="10.71" hidden="0" customWidth="1"/>
    <col min="20" max="20" width="10.71" hidden="0" customWidth="1"/>
    <col min="21" max="21" width="10.71" hidden="0" customWidth="1"/>
    <col min="22" max="22" width="10.71" hidden="0" customWidth="1"/>
    <col min="23" max="23" width="10.71" hidden="0" customWidth="1"/>
    <col min="24" max="24" width="10.71" hidden="0" customWidth="1"/>
    <col min="25" max="25" width="10.71" hidden="0" customWidth="1"/>
    <col min="26" max="26" width="2.2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10.71" hidden="0" customWidth="1"/>
    <col min="34" max="34" width="10.71" hidden="0" customWidth="1"/>
    <col min="35" max="35" width="10.7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10.71" hidden="0" customWidth="1"/>
    <col min="44" max="44" width="10.71" hidden="0" customWidth="1"/>
    <col min="45" max="45" width="10.71" hidden="0" customWidth="1"/>
    <col min="46" max="46" width="10.71" hidden="0" customWidth="1"/>
    <col min="47" max="47" width="10.71" hidden="0" customWidth="1"/>
    <col min="48" max="48" width="10.71" hidden="0" customWidth="1"/>
    <col min="49" max="49" width="10.71" hidden="0" customWidth="1"/>
    <col min="50" max="50" width="10.71" hidden="0" customWidth="1"/>
    <col min="51" max="51" width="2.21" hidden="0" customWidth="1"/>
  </cols>
  <sheetData>
    <row r="2" ht="40" customHeight="1">
      <c r="D2" s="16" t="s">
        <v>390</v>
      </c>
    </row>
    <row r="5" ht="30" customHeight="1">
      <c r="B5" s="17"/>
      <c r="C5" s="17"/>
      <c r="D5" s="17" t="s">
        <v>62</v>
      </c>
      <c r="E5" s="17"/>
      <c r="F5" s="17"/>
      <c r="G5" s="17"/>
      <c r="H5" s="17"/>
      <c r="I5" s="17"/>
      <c r="J5" s="17"/>
      <c r="K5" s="17" t="s">
        <v>63</v>
      </c>
      <c r="L5" s="17"/>
      <c r="M5" s="17"/>
      <c r="N5" s="17" t="s">
        <v>64</v>
      </c>
      <c r="O5" s="17"/>
      <c r="P5" s="17"/>
      <c r="Q5" s="17"/>
      <c r="R5" s="17"/>
      <c r="S5" s="17"/>
      <c r="T5" s="17"/>
      <c r="U5" s="17"/>
      <c r="V5" s="17"/>
      <c r="W5" s="17"/>
      <c r="X5" s="17"/>
      <c r="Y5" s="17"/>
      <c r="Z5" s="17"/>
      <c r="AA5" s="17" t="s">
        <v>65</v>
      </c>
      <c r="AB5" s="17"/>
      <c r="AC5" s="17"/>
      <c r="AD5" s="17"/>
      <c r="AE5" s="17"/>
      <c r="AF5" s="17" t="s">
        <v>66</v>
      </c>
      <c r="AG5" s="17"/>
      <c r="AH5" s="17"/>
      <c r="AI5" s="17"/>
      <c r="AJ5" s="17"/>
      <c r="AK5" s="17"/>
      <c r="AL5" s="17"/>
      <c r="AM5" s="17"/>
      <c r="AN5" s="17"/>
      <c r="AO5" s="17"/>
      <c r="AP5" s="17"/>
      <c r="AQ5" s="17"/>
      <c r="AR5" s="17"/>
      <c r="AS5" s="17"/>
      <c r="AT5" s="17"/>
      <c r="AU5" s="17"/>
      <c r="AV5" s="17"/>
      <c r="AW5" s="17"/>
      <c r="AX5" s="17"/>
    </row>
    <row r="6">
      <c r="B6" t="s">
        <v>15</v>
      </c>
      <c r="C6" s="10" t="s">
        <v>16</v>
      </c>
      <c r="D6" s="13" t="s">
        <v>17</v>
      </c>
      <c r="E6" s="13" t="s">
        <v>18</v>
      </c>
      <c r="F6" s="13" t="s">
        <v>19</v>
      </c>
      <c r="G6" s="13" t="s">
        <v>20</v>
      </c>
      <c r="H6" s="13" t="s">
        <v>21</v>
      </c>
      <c r="I6" s="13" t="s">
        <v>22</v>
      </c>
      <c r="K6" s="13" t="s">
        <v>25</v>
      </c>
      <c r="L6" s="13" t="s">
        <v>26</v>
      </c>
      <c r="N6" s="13" t="s">
        <v>27</v>
      </c>
      <c r="O6" s="13" t="s">
        <v>28</v>
      </c>
      <c r="P6" s="13" t="s">
        <v>29</v>
      </c>
      <c r="Q6" s="13" t="s">
        <v>30</v>
      </c>
      <c r="R6" s="13" t="s">
        <v>31</v>
      </c>
      <c r="S6" s="13" t="s">
        <v>32</v>
      </c>
      <c r="T6" s="13" t="s">
        <v>33</v>
      </c>
      <c r="U6" s="13" t="s">
        <v>34</v>
      </c>
      <c r="V6" s="13" t="s">
        <v>35</v>
      </c>
      <c r="W6" s="13" t="s">
        <v>36</v>
      </c>
      <c r="X6" s="13" t="s">
        <v>37</v>
      </c>
      <c r="Y6" s="13" t="s">
        <v>38</v>
      </c>
      <c r="AA6" s="13" t="s">
        <v>39</v>
      </c>
      <c r="AB6" s="13" t="s">
        <v>40</v>
      </c>
      <c r="AC6" s="13" t="s">
        <v>41</v>
      </c>
      <c r="AD6" s="13" t="s">
        <v>42</v>
      </c>
      <c r="AF6" s="13" t="s">
        <v>43</v>
      </c>
      <c r="AG6" s="13" t="s">
        <v>44</v>
      </c>
      <c r="AH6" s="13" t="s">
        <v>45</v>
      </c>
      <c r="AI6" s="13" t="s">
        <v>46</v>
      </c>
      <c r="AJ6" s="13" t="s">
        <v>47</v>
      </c>
      <c r="AK6" s="13" t="s">
        <v>48</v>
      </c>
      <c r="AL6" s="13" t="s">
        <v>49</v>
      </c>
      <c r="AM6" s="13" t="s">
        <v>50</v>
      </c>
      <c r="AN6" s="13" t="s">
        <v>51</v>
      </c>
      <c r="AO6" s="13" t="s">
        <v>52</v>
      </c>
      <c r="AP6" s="13" t="s">
        <v>53</v>
      </c>
      <c r="AQ6" s="13" t="s">
        <v>54</v>
      </c>
      <c r="AR6" s="13" t="s">
        <v>55</v>
      </c>
      <c r="AS6" s="13" t="s">
        <v>56</v>
      </c>
      <c r="AT6" s="13" t="s">
        <v>57</v>
      </c>
      <c r="AU6" s="13" t="s">
        <v>58</v>
      </c>
      <c r="AV6" s="13" t="s">
        <v>59</v>
      </c>
      <c r="AW6" s="13" t="s">
        <v>60</v>
      </c>
      <c r="AX6" s="13" t="s">
        <v>61</v>
      </c>
    </row>
    <row r="7" ht="30" customHeight="1">
      <c r="B7" s="11" t="s">
        <v>23</v>
      </c>
      <c r="C7" s="11" t="n">
        <v>2053</v>
      </c>
      <c r="D7" s="11" t="n">
        <v>282</v>
      </c>
      <c r="E7" s="11" t="n">
        <v>347</v>
      </c>
      <c r="F7" s="11" t="n">
        <v>347</v>
      </c>
      <c r="G7" s="11" t="n">
        <v>347</v>
      </c>
      <c r="H7" s="11" t="n">
        <v>295</v>
      </c>
      <c r="I7" s="11" t="n">
        <v>435</v>
      </c>
      <c r="J7" s="11"/>
      <c r="K7" s="11" t="n">
        <v>1018</v>
      </c>
      <c r="L7" s="11" t="n">
        <v>1034</v>
      </c>
      <c r="M7" s="11"/>
      <c r="N7" s="11" t="n">
        <v>284</v>
      </c>
      <c r="O7" s="11" t="n">
        <v>278</v>
      </c>
      <c r="P7" s="11" t="n">
        <v>169</v>
      </c>
      <c r="Q7" s="11" t="n">
        <v>188</v>
      </c>
      <c r="R7" s="11" t="n">
        <v>160</v>
      </c>
      <c r="S7" s="11" t="n">
        <v>187</v>
      </c>
      <c r="T7" s="11" t="n">
        <v>166</v>
      </c>
      <c r="U7" s="11" t="n">
        <v>87</v>
      </c>
      <c r="V7" s="11" t="n">
        <v>211</v>
      </c>
      <c r="W7" s="11" t="n">
        <v>174</v>
      </c>
      <c r="X7" s="11" t="n">
        <v>98</v>
      </c>
      <c r="Y7" s="11" t="n">
        <v>51</v>
      </c>
      <c r="Z7" s="11"/>
      <c r="AA7" s="11" t="n">
        <v>570</v>
      </c>
      <c r="AB7" s="11" t="n">
        <v>547</v>
      </c>
      <c r="AC7" s="11" t="n">
        <v>406</v>
      </c>
      <c r="AD7" s="11" t="n">
        <v>517</v>
      </c>
      <c r="AE7" s="11"/>
      <c r="AF7" s="11" t="n">
        <v>148</v>
      </c>
      <c r="AG7" s="11" t="n">
        <v>872</v>
      </c>
      <c r="AH7" s="11" t="n">
        <v>132</v>
      </c>
      <c r="AI7" s="11" t="n">
        <v>108</v>
      </c>
      <c r="AJ7" s="11" t="n">
        <v>65</v>
      </c>
      <c r="AK7" s="11" t="n">
        <v>65</v>
      </c>
      <c r="AL7" s="11" t="n">
        <v>139</v>
      </c>
      <c r="AM7" s="11" t="n">
        <v>2</v>
      </c>
      <c r="AN7" s="11" t="n">
        <v>139</v>
      </c>
      <c r="AO7" s="11" t="n">
        <v>159</v>
      </c>
      <c r="AP7" s="11" t="n">
        <v>39</v>
      </c>
      <c r="AQ7" s="11" t="n">
        <v>148</v>
      </c>
      <c r="AR7" s="11" t="n">
        <v>10</v>
      </c>
      <c r="AS7" s="11" t="n">
        <v>10</v>
      </c>
      <c r="AT7" s="11" t="n">
        <v>3</v>
      </c>
      <c r="AU7" s="11" t="n">
        <v>2</v>
      </c>
      <c r="AV7" s="11" t="n">
        <v>5</v>
      </c>
      <c r="AW7" s="11" t="n">
        <v>3</v>
      </c>
      <c r="AX7" s="11" t="n">
        <v>4</v>
      </c>
    </row>
    <row r="8" ht="30" customHeight="1">
      <c r="B8" s="12" t="s">
        <v>24</v>
      </c>
      <c r="C8" s="12" t="n">
        <v>2053</v>
      </c>
      <c r="D8" s="12" t="n">
        <v>284</v>
      </c>
      <c r="E8" s="12" t="n">
        <v>350</v>
      </c>
      <c r="F8" s="12" t="n">
        <v>349</v>
      </c>
      <c r="G8" s="12" t="n">
        <v>350</v>
      </c>
      <c r="H8" s="12" t="n">
        <v>289</v>
      </c>
      <c r="I8" s="12" t="n">
        <v>431</v>
      </c>
      <c r="J8" s="12"/>
      <c r="K8" s="12" t="n">
        <v>1013</v>
      </c>
      <c r="L8" s="12" t="n">
        <v>1039</v>
      </c>
      <c r="M8" s="12"/>
      <c r="N8" s="12" t="n">
        <v>287</v>
      </c>
      <c r="O8" s="12" t="n">
        <v>267</v>
      </c>
      <c r="P8" s="12" t="n">
        <v>164</v>
      </c>
      <c r="Q8" s="12" t="n">
        <v>185</v>
      </c>
      <c r="R8" s="12" t="n">
        <v>144</v>
      </c>
      <c r="S8" s="12" t="n">
        <v>185</v>
      </c>
      <c r="T8" s="12" t="n">
        <v>164</v>
      </c>
      <c r="U8" s="12" t="n">
        <v>82</v>
      </c>
      <c r="V8" s="12" t="n">
        <v>226</v>
      </c>
      <c r="W8" s="12" t="n">
        <v>185</v>
      </c>
      <c r="X8" s="12" t="n">
        <v>103</v>
      </c>
      <c r="Y8" s="12" t="n">
        <v>61</v>
      </c>
      <c r="Z8" s="12"/>
      <c r="AA8" s="12" t="n">
        <v>551</v>
      </c>
      <c r="AB8" s="12" t="n">
        <v>530</v>
      </c>
      <c r="AC8" s="12" t="n">
        <v>449</v>
      </c>
      <c r="AD8" s="12" t="n">
        <v>510</v>
      </c>
      <c r="AE8" s="12"/>
      <c r="AF8" s="12" t="n">
        <v>150</v>
      </c>
      <c r="AG8" s="12" t="n">
        <v>866</v>
      </c>
      <c r="AH8" s="12" t="n">
        <v>133</v>
      </c>
      <c r="AI8" s="12" t="n">
        <v>107</v>
      </c>
      <c r="AJ8" s="12" t="n">
        <v>66</v>
      </c>
      <c r="AK8" s="12" t="n">
        <v>64</v>
      </c>
      <c r="AL8" s="12" t="n">
        <v>140</v>
      </c>
      <c r="AM8" s="12" t="n">
        <v>2</v>
      </c>
      <c r="AN8" s="12" t="n">
        <v>140</v>
      </c>
      <c r="AO8" s="12" t="n">
        <v>160</v>
      </c>
      <c r="AP8" s="12" t="n">
        <v>39</v>
      </c>
      <c r="AQ8" s="12" t="n">
        <v>149</v>
      </c>
      <c r="AR8" s="12" t="n">
        <v>10</v>
      </c>
      <c r="AS8" s="12" t="n">
        <v>11</v>
      </c>
      <c r="AT8" s="12" t="n">
        <v>3</v>
      </c>
      <c r="AU8" s="12" t="n">
        <v>2</v>
      </c>
      <c r="AV8" s="12" t="n">
        <v>5</v>
      </c>
      <c r="AW8" s="12" t="n">
        <v>3</v>
      </c>
      <c r="AX8" s="12" t="n">
        <v>3</v>
      </c>
    </row>
    <row r="9">
      <c r="B9" s="20" t="s">
        <v>253</v>
      </c>
      <c r="C9" s="19" t="n">
        <v>0.045438350067194</v>
      </c>
      <c r="D9" s="19" t="n">
        <v>0.0217084006375918</v>
      </c>
      <c r="E9" s="19" t="n">
        <v>0.0226774080956608</v>
      </c>
      <c r="F9" s="19" t="n">
        <v>0.0249415011654067</v>
      </c>
      <c r="G9" s="19" t="n">
        <v>0.0393689094238603</v>
      </c>
      <c r="H9" s="19" t="n">
        <v>0.0479269540876744</v>
      </c>
      <c r="I9" s="19" t="n">
        <v>0.0994418935613659</v>
      </c>
      <c r="J9" s="19"/>
      <c r="K9" s="19" t="n">
        <v>0.0393854521922218</v>
      </c>
      <c r="L9" s="19" t="n">
        <v>0.0513838385582734</v>
      </c>
      <c r="M9" s="19"/>
      <c r="N9" s="19" t="n">
        <v>0.0180390584379128</v>
      </c>
      <c r="O9" s="19" t="n">
        <v>0.0614193978058493</v>
      </c>
      <c r="P9" s="19" t="n">
        <v>0.0302847302889785</v>
      </c>
      <c r="Q9" s="19" t="n">
        <v>0.0218506748929829</v>
      </c>
      <c r="R9" s="19" t="n">
        <v>0.0501968401035697</v>
      </c>
      <c r="S9" s="19" t="n">
        <v>0.059832617021463</v>
      </c>
      <c r="T9" s="19" t="n">
        <v>0.0589365325308852</v>
      </c>
      <c r="U9" s="19" t="n">
        <v>0.0335581251564845</v>
      </c>
      <c r="V9" s="19" t="n">
        <v>0.0435673248151984</v>
      </c>
      <c r="W9" s="19" t="n">
        <v>0.0751591485380426</v>
      </c>
      <c r="X9" s="19" t="n">
        <v>0.0586488422137922</v>
      </c>
      <c r="Y9" s="19" t="n">
        <v>0.0359634415315985</v>
      </c>
      <c r="Z9" s="19"/>
      <c r="AA9" s="19" t="n">
        <v>0.031957809103053</v>
      </c>
      <c r="AB9" s="19" t="n">
        <v>0.047578493381565</v>
      </c>
      <c r="AC9" s="19" t="n">
        <v>0.0467729621992538</v>
      </c>
      <c r="AD9" s="19" t="n">
        <v>0.0516510177536377</v>
      </c>
      <c r="AE9" s="19"/>
      <c r="AF9" s="19" t="n">
        <v>0.034267331653657</v>
      </c>
      <c r="AG9" s="19" t="n">
        <v>0.0775113142513786</v>
      </c>
      <c r="AH9" s="19" t="n">
        <v>0.0238057558831928</v>
      </c>
      <c r="AI9" s="19" t="n">
        <v>0.0182374465291784</v>
      </c>
      <c r="AJ9" s="19" t="n">
        <v>0</v>
      </c>
      <c r="AK9" s="19" t="n">
        <v>0.0310390030551158</v>
      </c>
      <c r="AL9" s="19" t="n">
        <v>0.0152704737975536</v>
      </c>
      <c r="AM9" s="19" t="n">
        <v>0</v>
      </c>
      <c r="AN9" s="19" t="n">
        <v>0.0226649671712325</v>
      </c>
      <c r="AO9" s="19" t="n">
        <v>0.0183536250420252</v>
      </c>
      <c r="AP9" s="19" t="n">
        <v>0.0498250592264189</v>
      </c>
      <c r="AQ9" s="19" t="n">
        <v>0.0252081989719194</v>
      </c>
      <c r="AR9" s="19" t="n">
        <v>0</v>
      </c>
      <c r="AS9" s="19" t="n">
        <v>0</v>
      </c>
      <c r="AT9" s="19" t="n">
        <v>0</v>
      </c>
      <c r="AU9" s="19" t="n">
        <v>0</v>
      </c>
      <c r="AV9" s="19" t="n">
        <v>0</v>
      </c>
      <c r="AW9" s="19" t="n">
        <v>0</v>
      </c>
      <c r="AX9" s="19" t="n">
        <v>0</v>
      </c>
    </row>
    <row r="10">
      <c r="B10" s="20" t="s">
        <v>378</v>
      </c>
      <c r="C10" s="19" t="n">
        <v>0.0509891692271498</v>
      </c>
      <c r="D10" s="19" t="n">
        <v>0.0495735595504839</v>
      </c>
      <c r="E10" s="19" t="n">
        <v>0.0284467050482834</v>
      </c>
      <c r="F10" s="19" t="n">
        <v>0.0380786532343444</v>
      </c>
      <c r="G10" s="19" t="n">
        <v>0.0507586044713185</v>
      </c>
      <c r="H10" s="19" t="n">
        <v>0.0693501587350698</v>
      </c>
      <c r="I10" s="19" t="n">
        <v>0.0685706490637933</v>
      </c>
      <c r="J10" s="19"/>
      <c r="K10" s="19" t="n">
        <v>0.0456769709648695</v>
      </c>
      <c r="L10" s="19" t="n">
        <v>0.0562178006038562</v>
      </c>
      <c r="M10" s="19"/>
      <c r="N10" s="19" t="n">
        <v>0.0358046952317459</v>
      </c>
      <c r="O10" s="19" t="n">
        <v>0.0524109011088121</v>
      </c>
      <c r="P10" s="19" t="n">
        <v>0.046564152161469</v>
      </c>
      <c r="Q10" s="19" t="n">
        <v>0.0689613875276485</v>
      </c>
      <c r="R10" s="19" t="n">
        <v>0.0622328397214522</v>
      </c>
      <c r="S10" s="19" t="n">
        <v>0.0525546780736175</v>
      </c>
      <c r="T10" s="19" t="n">
        <v>0.0472982874442832</v>
      </c>
      <c r="U10" s="19" t="n">
        <v>0.0568450345395948</v>
      </c>
      <c r="V10" s="19" t="n">
        <v>0.0512725087535112</v>
      </c>
      <c r="W10" s="19" t="n">
        <v>0.0575704363685007</v>
      </c>
      <c r="X10" s="19" t="n">
        <v>0.0417425613844088</v>
      </c>
      <c r="Y10" s="19" t="n">
        <v>0.0389716452562969</v>
      </c>
      <c r="Z10" s="19"/>
      <c r="AA10" s="19" t="n">
        <v>0.0266116182986015</v>
      </c>
      <c r="AB10" s="19" t="n">
        <v>0.0750190737439654</v>
      </c>
      <c r="AC10" s="19" t="n">
        <v>0.039145216499157</v>
      </c>
      <c r="AD10" s="19" t="n">
        <v>0.0640812773497767</v>
      </c>
      <c r="AE10" s="19"/>
      <c r="AF10" s="19" t="n">
        <v>0.0395698662177859</v>
      </c>
      <c r="AG10" s="19" t="n">
        <v>0.0597952477124307</v>
      </c>
      <c r="AH10" s="19" t="n">
        <v>0.0436029229485648</v>
      </c>
      <c r="AI10" s="19" t="n">
        <v>0.00989261937468108</v>
      </c>
      <c r="AJ10" s="19" t="n">
        <v>0.0315865374672045</v>
      </c>
      <c r="AK10" s="19" t="n">
        <v>0.0712213779187467</v>
      </c>
      <c r="AL10" s="19" t="n">
        <v>0.0476049287007763</v>
      </c>
      <c r="AM10" s="19" t="n">
        <v>0</v>
      </c>
      <c r="AN10" s="19" t="n">
        <v>0.0369970707333466</v>
      </c>
      <c r="AO10" s="19" t="n">
        <v>0.0441687619360597</v>
      </c>
      <c r="AP10" s="19" t="n">
        <v>0.054716662090106</v>
      </c>
      <c r="AQ10" s="19" t="n">
        <v>0.0753149487480011</v>
      </c>
      <c r="AR10" s="19" t="n">
        <v>0.122057392965152</v>
      </c>
      <c r="AS10" s="19" t="n">
        <v>0</v>
      </c>
      <c r="AT10" s="19" t="n">
        <v>0</v>
      </c>
      <c r="AU10" s="19" t="n">
        <v>0</v>
      </c>
      <c r="AV10" s="19" t="n">
        <v>0</v>
      </c>
      <c r="AW10" s="19" t="n">
        <v>0</v>
      </c>
      <c r="AX10" s="19" t="n">
        <v>0</v>
      </c>
    </row>
    <row r="11">
      <c r="B11" s="20" t="s">
        <v>379</v>
      </c>
      <c r="C11" s="19" t="n">
        <v>0.0947319044680728</v>
      </c>
      <c r="D11" s="19" t="n">
        <v>0.0759758891248226</v>
      </c>
      <c r="E11" s="19" t="n">
        <v>0.0651606382662595</v>
      </c>
      <c r="F11" s="19" t="n">
        <v>0.0889168932213588</v>
      </c>
      <c r="G11" s="19" t="n">
        <v>0.0758529605188343</v>
      </c>
      <c r="H11" s="19" t="n">
        <v>0.143239110091585</v>
      </c>
      <c r="I11" s="19" t="n">
        <v>0.118639762161913</v>
      </c>
      <c r="J11" s="19"/>
      <c r="K11" s="19" t="n">
        <v>0.0752785003160434</v>
      </c>
      <c r="L11" s="19" t="n">
        <v>0.113790707719597</v>
      </c>
      <c r="M11" s="19"/>
      <c r="N11" s="19" t="n">
        <v>0.0668865193633207</v>
      </c>
      <c r="O11" s="19" t="n">
        <v>0.103999808498769</v>
      </c>
      <c r="P11" s="19" t="n">
        <v>0.0829509004511545</v>
      </c>
      <c r="Q11" s="19" t="n">
        <v>0.0752350712362789</v>
      </c>
      <c r="R11" s="19" t="n">
        <v>0.0764909500170919</v>
      </c>
      <c r="S11" s="19" t="n">
        <v>0.0955706725310428</v>
      </c>
      <c r="T11" s="19" t="n">
        <v>0.128343761430068</v>
      </c>
      <c r="U11" s="19" t="n">
        <v>0.0826990612825468</v>
      </c>
      <c r="V11" s="19" t="n">
        <v>0.10563874871282</v>
      </c>
      <c r="W11" s="19" t="n">
        <v>0.110796052609166</v>
      </c>
      <c r="X11" s="19" t="n">
        <v>0.0702202791706318</v>
      </c>
      <c r="Y11" s="19" t="n">
        <v>0.19454009306317</v>
      </c>
      <c r="Z11" s="19"/>
      <c r="AA11" s="19" t="n">
        <v>0.0823435211644127</v>
      </c>
      <c r="AB11" s="19" t="n">
        <v>0.0790861822416592</v>
      </c>
      <c r="AC11" s="19" t="n">
        <v>0.110695638878086</v>
      </c>
      <c r="AD11" s="19" t="n">
        <v>0.1108369101885</v>
      </c>
      <c r="AE11" s="19"/>
      <c r="AF11" s="19" t="n">
        <v>0.0708917461483449</v>
      </c>
      <c r="AG11" s="19" t="n">
        <v>0.124431043000812</v>
      </c>
      <c r="AH11" s="19" t="n">
        <v>0.085213490808228</v>
      </c>
      <c r="AI11" s="19" t="n">
        <v>0.0361356412599877</v>
      </c>
      <c r="AJ11" s="19" t="n">
        <v>0.08093238715709</v>
      </c>
      <c r="AK11" s="19" t="n">
        <v>0.0622720053548302</v>
      </c>
      <c r="AL11" s="19" t="n">
        <v>0.0831430408941108</v>
      </c>
      <c r="AM11" s="19" t="n">
        <v>0.534445761093102</v>
      </c>
      <c r="AN11" s="19" t="n">
        <v>0.109494811134751</v>
      </c>
      <c r="AO11" s="19" t="n">
        <v>0.0677202008176694</v>
      </c>
      <c r="AP11" s="19" t="n">
        <v>0.0528310782487229</v>
      </c>
      <c r="AQ11" s="19" t="n">
        <v>0.0641297902497764</v>
      </c>
      <c r="AR11" s="19" t="n">
        <v>0</v>
      </c>
      <c r="AS11" s="19" t="n">
        <v>0.108831880209197</v>
      </c>
      <c r="AT11" s="19" t="n">
        <v>0</v>
      </c>
      <c r="AU11" s="19" t="n">
        <v>0</v>
      </c>
      <c r="AV11" s="19" t="n">
        <v>0</v>
      </c>
      <c r="AW11" s="19" t="n">
        <v>0</v>
      </c>
      <c r="AX11" s="19" t="n">
        <v>0</v>
      </c>
    </row>
    <row r="12">
      <c r="B12" s="20" t="s">
        <v>380</v>
      </c>
      <c r="C12" s="19" t="n">
        <v>0.255784201140605</v>
      </c>
      <c r="D12" s="19" t="n">
        <v>0.255050321793608</v>
      </c>
      <c r="E12" s="19" t="n">
        <v>0.243522650253823</v>
      </c>
      <c r="F12" s="19" t="n">
        <v>0.258148023318216</v>
      </c>
      <c r="G12" s="19" t="n">
        <v>0.307376589052669</v>
      </c>
      <c r="H12" s="19" t="n">
        <v>0.273685155538896</v>
      </c>
      <c r="I12" s="19" t="n">
        <v>0.210404916896288</v>
      </c>
      <c r="J12" s="19"/>
      <c r="K12" s="19" t="n">
        <v>0.249431938158359</v>
      </c>
      <c r="L12" s="19" t="n">
        <v>0.262224116107214</v>
      </c>
      <c r="M12" s="19"/>
      <c r="N12" s="19" t="n">
        <v>0.225944241355254</v>
      </c>
      <c r="O12" s="19" t="n">
        <v>0.247945773882484</v>
      </c>
      <c r="P12" s="19" t="n">
        <v>0.268338470548414</v>
      </c>
      <c r="Q12" s="19" t="n">
        <v>0.265472742163164</v>
      </c>
      <c r="R12" s="19" t="n">
        <v>0.230908977923437</v>
      </c>
      <c r="S12" s="19" t="n">
        <v>0.285924827001208</v>
      </c>
      <c r="T12" s="19" t="n">
        <v>0.241259773217787</v>
      </c>
      <c r="U12" s="19" t="n">
        <v>0.252996437699533</v>
      </c>
      <c r="V12" s="19" t="n">
        <v>0.270866461255293</v>
      </c>
      <c r="W12" s="19" t="n">
        <v>0.250782093927448</v>
      </c>
      <c r="X12" s="19" t="n">
        <v>0.326219991582832</v>
      </c>
      <c r="Y12" s="19" t="n">
        <v>0.217823444385435</v>
      </c>
      <c r="Z12" s="19"/>
      <c r="AA12" s="19" t="n">
        <v>0.204348262374232</v>
      </c>
      <c r="AB12" s="19" t="n">
        <v>0.261497059647863</v>
      </c>
      <c r="AC12" s="19" t="n">
        <v>0.273876436454592</v>
      </c>
      <c r="AD12" s="19" t="n">
        <v>0.294049553287131</v>
      </c>
      <c r="AE12" s="19"/>
      <c r="AF12" s="19" t="n">
        <v>0.321755841185449</v>
      </c>
      <c r="AG12" s="19" t="n">
        <v>0.264606845592502</v>
      </c>
      <c r="AH12" s="19" t="n">
        <v>0.250017254655574</v>
      </c>
      <c r="AI12" s="19" t="n">
        <v>0.153075693324323</v>
      </c>
      <c r="AJ12" s="19" t="n">
        <v>0.306141248889914</v>
      </c>
      <c r="AK12" s="19" t="n">
        <v>0.17829659712654</v>
      </c>
      <c r="AL12" s="19" t="n">
        <v>0.219667397678582</v>
      </c>
      <c r="AM12" s="19" t="n">
        <v>0</v>
      </c>
      <c r="AN12" s="19" t="n">
        <v>0.24561404037566</v>
      </c>
      <c r="AO12" s="19" t="n">
        <v>0.255175726362345</v>
      </c>
      <c r="AP12" s="19" t="n">
        <v>0.203149326527147</v>
      </c>
      <c r="AQ12" s="19" t="n">
        <v>0.313147727816127</v>
      </c>
      <c r="AR12" s="19" t="n">
        <v>0.395785549285402</v>
      </c>
      <c r="AS12" s="19" t="n">
        <v>0.196509982322928</v>
      </c>
      <c r="AT12" s="19" t="n">
        <v>0</v>
      </c>
      <c r="AU12" s="19" t="n">
        <v>0</v>
      </c>
      <c r="AV12" s="19" t="n">
        <v>0</v>
      </c>
      <c r="AW12" s="19" t="n">
        <v>0</v>
      </c>
      <c r="AX12" s="19" t="n">
        <v>0</v>
      </c>
    </row>
    <row r="13">
      <c r="B13" s="20" t="s">
        <v>381</v>
      </c>
      <c r="C13" s="19" t="n">
        <v>0.19804230524972</v>
      </c>
      <c r="D13" s="19" t="n">
        <v>0.185537340425934</v>
      </c>
      <c r="E13" s="19" t="n">
        <v>0.212363724737862</v>
      </c>
      <c r="F13" s="19" t="n">
        <v>0.174393232383655</v>
      </c>
      <c r="G13" s="19" t="n">
        <v>0.193813333362861</v>
      </c>
      <c r="H13" s="19" t="n">
        <v>0.196288132197517</v>
      </c>
      <c r="I13" s="19" t="n">
        <v>0.218419969195165</v>
      </c>
      <c r="J13" s="19"/>
      <c r="K13" s="19" t="n">
        <v>0.226416736104081</v>
      </c>
      <c r="L13" s="19" t="n">
        <v>0.170567169022212</v>
      </c>
      <c r="M13" s="19"/>
      <c r="N13" s="19" t="n">
        <v>0.178014521682627</v>
      </c>
      <c r="O13" s="19" t="n">
        <v>0.232606467072828</v>
      </c>
      <c r="P13" s="19" t="n">
        <v>0.22369843809262</v>
      </c>
      <c r="Q13" s="19" t="n">
        <v>0.242084913780595</v>
      </c>
      <c r="R13" s="19" t="n">
        <v>0.233155056370277</v>
      </c>
      <c r="S13" s="19" t="n">
        <v>0.176942804385703</v>
      </c>
      <c r="T13" s="19" t="n">
        <v>0.164239590858784</v>
      </c>
      <c r="U13" s="19" t="n">
        <v>0.245263359550178</v>
      </c>
      <c r="V13" s="19" t="n">
        <v>0.176064941644712</v>
      </c>
      <c r="W13" s="19" t="n">
        <v>0.189058979643077</v>
      </c>
      <c r="X13" s="19" t="n">
        <v>0.132937557152923</v>
      </c>
      <c r="Y13" s="19" t="n">
        <v>0.165581982609373</v>
      </c>
      <c r="Z13" s="19"/>
      <c r="AA13" s="19" t="n">
        <v>0.230327421982712</v>
      </c>
      <c r="AB13" s="19" t="n">
        <v>0.203228517507032</v>
      </c>
      <c r="AC13" s="19" t="n">
        <v>0.220628517565613</v>
      </c>
      <c r="AD13" s="19" t="n">
        <v>0.13908085918257</v>
      </c>
      <c r="AE13" s="19"/>
      <c r="AF13" s="19" t="n">
        <v>0.217141907642856</v>
      </c>
      <c r="AG13" s="19" t="n">
        <v>0.197986029894624</v>
      </c>
      <c r="AH13" s="19" t="n">
        <v>0.198229310387174</v>
      </c>
      <c r="AI13" s="19" t="n">
        <v>0.181822316926688</v>
      </c>
      <c r="AJ13" s="19" t="n">
        <v>0.123758212796604</v>
      </c>
      <c r="AK13" s="19" t="n">
        <v>0.0925631485916829</v>
      </c>
      <c r="AL13" s="19" t="n">
        <v>0.215519181948641</v>
      </c>
      <c r="AM13" s="19" t="n">
        <v>0</v>
      </c>
      <c r="AN13" s="19" t="n">
        <v>0.248117720291954</v>
      </c>
      <c r="AO13" s="19" t="n">
        <v>0.193419169621919</v>
      </c>
      <c r="AP13" s="19" t="n">
        <v>0.230965375748714</v>
      </c>
      <c r="AQ13" s="19" t="n">
        <v>0.187783554936193</v>
      </c>
      <c r="AR13" s="19" t="n">
        <v>0.38827139150674</v>
      </c>
      <c r="AS13" s="19" t="n">
        <v>0.102765527420802</v>
      </c>
      <c r="AT13" s="19" t="n">
        <v>0.296096190633258</v>
      </c>
      <c r="AU13" s="19" t="n">
        <v>1</v>
      </c>
      <c r="AV13" s="19" t="n">
        <v>0</v>
      </c>
      <c r="AW13" s="19" t="n">
        <v>0.294727388085214</v>
      </c>
      <c r="AX13" s="19" t="n">
        <v>0.277914084528257</v>
      </c>
    </row>
    <row r="14">
      <c r="B14" s="20" t="s">
        <v>382</v>
      </c>
      <c r="C14" s="19" t="n">
        <v>0.170978257147372</v>
      </c>
      <c r="D14" s="19" t="n">
        <v>0.190016731519204</v>
      </c>
      <c r="E14" s="19" t="n">
        <v>0.213031216640918</v>
      </c>
      <c r="F14" s="19" t="n">
        <v>0.185279686514493</v>
      </c>
      <c r="G14" s="19" t="n">
        <v>0.159255358597693</v>
      </c>
      <c r="H14" s="19" t="n">
        <v>0.116757181211215</v>
      </c>
      <c r="I14" s="19" t="n">
        <v>0.158556477596109</v>
      </c>
      <c r="J14" s="19"/>
      <c r="K14" s="19" t="n">
        <v>0.208131929317474</v>
      </c>
      <c r="L14" s="19" t="n">
        <v>0.133954188511835</v>
      </c>
      <c r="M14" s="19"/>
      <c r="N14" s="19" t="n">
        <v>0.220731260713364</v>
      </c>
      <c r="O14" s="19" t="n">
        <v>0.144729124863104</v>
      </c>
      <c r="P14" s="19" t="n">
        <v>0.154333553071875</v>
      </c>
      <c r="Q14" s="19" t="n">
        <v>0.141904389366636</v>
      </c>
      <c r="R14" s="19" t="n">
        <v>0.17312338174655</v>
      </c>
      <c r="S14" s="19" t="n">
        <v>0.166513738625216</v>
      </c>
      <c r="T14" s="19" t="n">
        <v>0.17075670428752</v>
      </c>
      <c r="U14" s="19" t="n">
        <v>0.160485761549105</v>
      </c>
      <c r="V14" s="19" t="n">
        <v>0.194965578871303</v>
      </c>
      <c r="W14" s="19" t="n">
        <v>0.155984020358725</v>
      </c>
      <c r="X14" s="19" t="n">
        <v>0.174353501815391</v>
      </c>
      <c r="Y14" s="19" t="n">
        <v>0.158773687036098</v>
      </c>
      <c r="Z14" s="19"/>
      <c r="AA14" s="19" t="n">
        <v>0.215168277310628</v>
      </c>
      <c r="AB14" s="19" t="n">
        <v>0.181395319835464</v>
      </c>
      <c r="AC14" s="19" t="n">
        <v>0.159504524660547</v>
      </c>
      <c r="AD14" s="19" t="n">
        <v>0.12686978439219</v>
      </c>
      <c r="AE14" s="19"/>
      <c r="AF14" s="19" t="n">
        <v>0.203260190453391</v>
      </c>
      <c r="AG14" s="19" t="n">
        <v>0.132977524682456</v>
      </c>
      <c r="AH14" s="19" t="n">
        <v>0.140128640215668</v>
      </c>
      <c r="AI14" s="19" t="n">
        <v>0.302381751021158</v>
      </c>
      <c r="AJ14" s="19" t="n">
        <v>0.153905635863558</v>
      </c>
      <c r="AK14" s="19" t="n">
        <v>0.290758847679655</v>
      </c>
      <c r="AL14" s="19" t="n">
        <v>0.238553465623158</v>
      </c>
      <c r="AM14" s="19" t="n">
        <v>0.465554238906898</v>
      </c>
      <c r="AN14" s="19" t="n">
        <v>0.200610160475957</v>
      </c>
      <c r="AO14" s="19" t="n">
        <v>0.140654472514645</v>
      </c>
      <c r="AP14" s="19" t="n">
        <v>0.251636312430774</v>
      </c>
      <c r="AQ14" s="19" t="n">
        <v>0.146029627192004</v>
      </c>
      <c r="AR14" s="19" t="n">
        <v>0.093885666242706</v>
      </c>
      <c r="AS14" s="19" t="n">
        <v>0.307525432608353</v>
      </c>
      <c r="AT14" s="19" t="n">
        <v>0</v>
      </c>
      <c r="AU14" s="19" t="n">
        <v>0</v>
      </c>
      <c r="AV14" s="19" t="n">
        <v>0.551925736210734</v>
      </c>
      <c r="AW14" s="19" t="n">
        <v>0.381473957467181</v>
      </c>
      <c r="AX14" s="19" t="n">
        <v>0.242293032388405</v>
      </c>
    </row>
    <row r="15">
      <c r="B15" s="20" t="s">
        <v>383</v>
      </c>
      <c r="C15" s="19" t="n">
        <v>0.0972626197267558</v>
      </c>
      <c r="D15" s="19" t="n">
        <v>0.0920171172452582</v>
      </c>
      <c r="E15" s="19" t="n">
        <v>0.166210057545954</v>
      </c>
      <c r="F15" s="19" t="n">
        <v>0.126897740091613</v>
      </c>
      <c r="G15" s="19" t="n">
        <v>0.0731683331320517</v>
      </c>
      <c r="H15" s="19" t="n">
        <v>0.0686795272713205</v>
      </c>
      <c r="I15" s="19" t="n">
        <v>0.0594341625688541</v>
      </c>
      <c r="J15" s="19"/>
      <c r="K15" s="19" t="n">
        <v>0.105434246363511</v>
      </c>
      <c r="L15" s="19" t="n">
        <v>0.0893887178846227</v>
      </c>
      <c r="M15" s="19"/>
      <c r="N15" s="19" t="n">
        <v>0.177081382849377</v>
      </c>
      <c r="O15" s="19" t="n">
        <v>0.0814308263284933</v>
      </c>
      <c r="P15" s="19" t="n">
        <v>0.0971237117243462</v>
      </c>
      <c r="Q15" s="19" t="n">
        <v>0.0889219584033541</v>
      </c>
      <c r="R15" s="19" t="n">
        <v>0.0925589362709783</v>
      </c>
      <c r="S15" s="19" t="n">
        <v>0.0686581034500783</v>
      </c>
      <c r="T15" s="19" t="n">
        <v>0.0780247342605977</v>
      </c>
      <c r="U15" s="19" t="n">
        <v>0.0921459833415839</v>
      </c>
      <c r="V15" s="19" t="n">
        <v>0.09453653687269</v>
      </c>
      <c r="W15" s="19" t="n">
        <v>0.0747104313654746</v>
      </c>
      <c r="X15" s="19" t="n">
        <v>0.0710504146123015</v>
      </c>
      <c r="Y15" s="19" t="n">
        <v>0.0958909844519601</v>
      </c>
      <c r="Z15" s="19"/>
      <c r="AA15" s="19" t="n">
        <v>0.156873085961411</v>
      </c>
      <c r="AB15" s="19" t="n">
        <v>0.076839618601853</v>
      </c>
      <c r="AC15" s="19" t="n">
        <v>0.0643080440276398</v>
      </c>
      <c r="AD15" s="19" t="n">
        <v>0.0817537056343736</v>
      </c>
      <c r="AE15" s="19"/>
      <c r="AF15" s="19" t="n">
        <v>0.105603650658087</v>
      </c>
      <c r="AG15" s="19" t="n">
        <v>0.0456483655939793</v>
      </c>
      <c r="AH15" s="19" t="n">
        <v>0.128931005840741</v>
      </c>
      <c r="AI15" s="19" t="n">
        <v>0.276784040991463</v>
      </c>
      <c r="AJ15" s="19" t="n">
        <v>0.102990416348881</v>
      </c>
      <c r="AK15" s="19" t="n">
        <v>0.246994552827105</v>
      </c>
      <c r="AL15" s="19" t="n">
        <v>0.123956558632609</v>
      </c>
      <c r="AM15" s="19" t="n">
        <v>0</v>
      </c>
      <c r="AN15" s="19" t="n">
        <v>0.108838417441174</v>
      </c>
      <c r="AO15" s="19" t="n">
        <v>0.11883245032137</v>
      </c>
      <c r="AP15" s="19" t="n">
        <v>0.105886203584098</v>
      </c>
      <c r="AQ15" s="19" t="n">
        <v>0.0870495263442796</v>
      </c>
      <c r="AR15" s="19" t="n">
        <v>0</v>
      </c>
      <c r="AS15" s="19" t="n">
        <v>0.111537085003805</v>
      </c>
      <c r="AT15" s="19" t="n">
        <v>0</v>
      </c>
      <c r="AU15" s="19" t="n">
        <v>0</v>
      </c>
      <c r="AV15" s="19" t="n">
        <v>0.448074263789266</v>
      </c>
      <c r="AW15" s="19" t="n">
        <v>0.323798654447605</v>
      </c>
      <c r="AX15" s="19" t="n">
        <v>0.479792883083338</v>
      </c>
    </row>
    <row r="16">
      <c r="B16" s="20" t="s">
        <v>242</v>
      </c>
      <c r="C16" s="21" t="n">
        <v>0.0867731929731307</v>
      </c>
      <c r="D16" s="21" t="n">
        <v>0.130120639703098</v>
      </c>
      <c r="E16" s="21" t="n">
        <v>0.0485875994112394</v>
      </c>
      <c r="F16" s="21" t="n">
        <v>0.103344270070913</v>
      </c>
      <c r="G16" s="21" t="n">
        <v>0.100405911440712</v>
      </c>
      <c r="H16" s="21" t="n">
        <v>0.0840737808667217</v>
      </c>
      <c r="I16" s="21" t="n">
        <v>0.0665321689565114</v>
      </c>
      <c r="J16" s="21"/>
      <c r="K16" s="21" t="n">
        <v>0.0502442265834408</v>
      </c>
      <c r="L16" s="21" t="n">
        <v>0.12247346159239</v>
      </c>
      <c r="M16" s="21"/>
      <c r="N16" s="21" t="n">
        <v>0.0774983203663984</v>
      </c>
      <c r="O16" s="21" t="n">
        <v>0.0754577004396605</v>
      </c>
      <c r="P16" s="21" t="n">
        <v>0.0967060436611422</v>
      </c>
      <c r="Q16" s="21" t="n">
        <v>0.0955688626293406</v>
      </c>
      <c r="R16" s="21" t="n">
        <v>0.0813330178466438</v>
      </c>
      <c r="S16" s="21" t="n">
        <v>0.0940025589116709</v>
      </c>
      <c r="T16" s="21" t="n">
        <v>0.111140615970074</v>
      </c>
      <c r="U16" s="21" t="n">
        <v>0.0760062368809736</v>
      </c>
      <c r="V16" s="21" t="n">
        <v>0.0630878990744727</v>
      </c>
      <c r="W16" s="21" t="n">
        <v>0.0859388371895656</v>
      </c>
      <c r="X16" s="21" t="n">
        <v>0.124826852067719</v>
      </c>
      <c r="Y16" s="21" t="n">
        <v>0.0924547216660685</v>
      </c>
      <c r="Z16" s="21"/>
      <c r="AA16" s="21" t="n">
        <v>0.05237000380495</v>
      </c>
      <c r="AB16" s="21" t="n">
        <v>0.0753557350405992</v>
      </c>
      <c r="AC16" s="21" t="n">
        <v>0.0850686597151112</v>
      </c>
      <c r="AD16" s="21" t="n">
        <v>0.13167689221182</v>
      </c>
      <c r="AE16" s="21"/>
      <c r="AF16" s="21" t="n">
        <v>0.00750946604042885</v>
      </c>
      <c r="AG16" s="21" t="n">
        <v>0.0970436292718183</v>
      </c>
      <c r="AH16" s="21" t="n">
        <v>0.130071619260857</v>
      </c>
      <c r="AI16" s="21" t="n">
        <v>0.0216704905725212</v>
      </c>
      <c r="AJ16" s="21" t="n">
        <v>0.200685561476748</v>
      </c>
      <c r="AK16" s="21" t="n">
        <v>0.0268544674463252</v>
      </c>
      <c r="AL16" s="21" t="n">
        <v>0.0562849527245686</v>
      </c>
      <c r="AM16" s="21" t="n">
        <v>0</v>
      </c>
      <c r="AN16" s="21" t="n">
        <v>0.0276628123759253</v>
      </c>
      <c r="AO16" s="21" t="n">
        <v>0.161675593383968</v>
      </c>
      <c r="AP16" s="21" t="n">
        <v>0.0509899821440195</v>
      </c>
      <c r="AQ16" s="21" t="n">
        <v>0.1013366257417</v>
      </c>
      <c r="AR16" s="21" t="n">
        <v>0</v>
      </c>
      <c r="AS16" s="21" t="n">
        <v>0.172830092434916</v>
      </c>
      <c r="AT16" s="21" t="n">
        <v>0.703903809366742</v>
      </c>
      <c r="AU16" s="21" t="n">
        <v>0</v>
      </c>
      <c r="AV16" s="21" t="n">
        <v>0</v>
      </c>
      <c r="AW16" s="21" t="n">
        <v>0</v>
      </c>
      <c r="AX16" s="21" t="n">
        <v>0</v>
      </c>
    </row>
    <row r="17">
      <c r="B17" s="18"/>
    </row>
    <row r="18">
      <c r="B18" t="s">
        <v>80</v>
      </c>
    </row>
    <row r="19">
      <c r="B19" t="s">
        <v>81</v>
      </c>
    </row>
    <row r="21">
      <c r="B21" s="9" t="str">
        <f>=HYPERLINK("#'Contents'!A1", "Return to Contents")</f>
      </c>
    </row>
  </sheetData>
  <mergeCells count="6">
    <mergeCell ref="D5:I5"/>
    <mergeCell ref="K5:L5"/>
    <mergeCell ref="N5:Y5"/>
    <mergeCell ref="AA5:AD5"/>
    <mergeCell ref="AF5:AX5"/>
    <mergeCell ref="D2:AU2"/>
  </mergeCells>
  <pageMargins left="0.7" right="0.7" top="0.75" bottom="0.75" header="0.3" footer="0.3"/>
  <pageSetup paperSize="9" orientation="portrait" horizontalDpi="300" verticalDpi="300" r:id="rId2"/>
  <drawing r:id="rId1"/>
</worksheet>
</file>

<file path=xl/worksheets/sheet10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10.71" hidden="0" customWidth="1"/>
    <col min="8" max="8" width="10.71" hidden="0" customWidth="1"/>
    <col min="9" max="9" width="10.71" hidden="0" customWidth="1"/>
    <col min="10" max="10" width="2.2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10.71" hidden="0" customWidth="1"/>
    <col min="19" max="19" width="10.71" hidden="0" customWidth="1"/>
    <col min="20" max="20" width="10.71" hidden="0" customWidth="1"/>
    <col min="21" max="21" width="10.71" hidden="0" customWidth="1"/>
    <col min="22" max="22" width="10.71" hidden="0" customWidth="1"/>
    <col min="23" max="23" width="10.71" hidden="0" customWidth="1"/>
    <col min="24" max="24" width="10.71" hidden="0" customWidth="1"/>
    <col min="25" max="25" width="10.71" hidden="0" customWidth="1"/>
    <col min="26" max="26" width="2.2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10.71" hidden="0" customWidth="1"/>
    <col min="34" max="34" width="10.71" hidden="0" customWidth="1"/>
    <col min="35" max="35" width="10.7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10.71" hidden="0" customWidth="1"/>
    <col min="44" max="44" width="10.71" hidden="0" customWidth="1"/>
    <col min="45" max="45" width="10.71" hidden="0" customWidth="1"/>
    <col min="46" max="46" width="10.71" hidden="0" customWidth="1"/>
    <col min="47" max="47" width="10.71" hidden="0" customWidth="1"/>
    <col min="48" max="48" width="10.71" hidden="0" customWidth="1"/>
    <col min="49" max="49" width="10.71" hidden="0" customWidth="1"/>
    <col min="50" max="50" width="10.71" hidden="0" customWidth="1"/>
    <col min="51" max="51" width="2.21" hidden="0" customWidth="1"/>
  </cols>
  <sheetData>
    <row r="2" ht="40" customHeight="1">
      <c r="D2" s="16" t="s">
        <v>391</v>
      </c>
    </row>
    <row r="5" ht="30" customHeight="1">
      <c r="B5" s="17"/>
      <c r="C5" s="17"/>
      <c r="D5" s="17" t="s">
        <v>62</v>
      </c>
      <c r="E5" s="17"/>
      <c r="F5" s="17"/>
      <c r="G5" s="17"/>
      <c r="H5" s="17"/>
      <c r="I5" s="17"/>
      <c r="J5" s="17"/>
      <c r="K5" s="17" t="s">
        <v>63</v>
      </c>
      <c r="L5" s="17"/>
      <c r="M5" s="17"/>
      <c r="N5" s="17" t="s">
        <v>64</v>
      </c>
      <c r="O5" s="17"/>
      <c r="P5" s="17"/>
      <c r="Q5" s="17"/>
      <c r="R5" s="17"/>
      <c r="S5" s="17"/>
      <c r="T5" s="17"/>
      <c r="U5" s="17"/>
      <c r="V5" s="17"/>
      <c r="W5" s="17"/>
      <c r="X5" s="17"/>
      <c r="Y5" s="17"/>
      <c r="Z5" s="17"/>
      <c r="AA5" s="17" t="s">
        <v>65</v>
      </c>
      <c r="AB5" s="17"/>
      <c r="AC5" s="17"/>
      <c r="AD5" s="17"/>
      <c r="AE5" s="17"/>
      <c r="AF5" s="17" t="s">
        <v>66</v>
      </c>
      <c r="AG5" s="17"/>
      <c r="AH5" s="17"/>
      <c r="AI5" s="17"/>
      <c r="AJ5" s="17"/>
      <c r="AK5" s="17"/>
      <c r="AL5" s="17"/>
      <c r="AM5" s="17"/>
      <c r="AN5" s="17"/>
      <c r="AO5" s="17"/>
      <c r="AP5" s="17"/>
      <c r="AQ5" s="17"/>
      <c r="AR5" s="17"/>
      <c r="AS5" s="17"/>
      <c r="AT5" s="17"/>
      <c r="AU5" s="17"/>
      <c r="AV5" s="17"/>
      <c r="AW5" s="17"/>
      <c r="AX5" s="17"/>
    </row>
    <row r="6">
      <c r="B6" t="s">
        <v>15</v>
      </c>
      <c r="C6" s="10" t="s">
        <v>16</v>
      </c>
      <c r="D6" s="13" t="s">
        <v>17</v>
      </c>
      <c r="E6" s="13" t="s">
        <v>18</v>
      </c>
      <c r="F6" s="13" t="s">
        <v>19</v>
      </c>
      <c r="G6" s="13" t="s">
        <v>20</v>
      </c>
      <c r="H6" s="13" t="s">
        <v>21</v>
      </c>
      <c r="I6" s="13" t="s">
        <v>22</v>
      </c>
      <c r="K6" s="13" t="s">
        <v>25</v>
      </c>
      <c r="L6" s="13" t="s">
        <v>26</v>
      </c>
      <c r="N6" s="13" t="s">
        <v>27</v>
      </c>
      <c r="O6" s="13" t="s">
        <v>28</v>
      </c>
      <c r="P6" s="13" t="s">
        <v>29</v>
      </c>
      <c r="Q6" s="13" t="s">
        <v>30</v>
      </c>
      <c r="R6" s="13" t="s">
        <v>31</v>
      </c>
      <c r="S6" s="13" t="s">
        <v>32</v>
      </c>
      <c r="T6" s="13" t="s">
        <v>33</v>
      </c>
      <c r="U6" s="13" t="s">
        <v>34</v>
      </c>
      <c r="V6" s="13" t="s">
        <v>35</v>
      </c>
      <c r="W6" s="13" t="s">
        <v>36</v>
      </c>
      <c r="X6" s="13" t="s">
        <v>37</v>
      </c>
      <c r="Y6" s="13" t="s">
        <v>38</v>
      </c>
      <c r="AA6" s="13" t="s">
        <v>39</v>
      </c>
      <c r="AB6" s="13" t="s">
        <v>40</v>
      </c>
      <c r="AC6" s="13" t="s">
        <v>41</v>
      </c>
      <c r="AD6" s="13" t="s">
        <v>42</v>
      </c>
      <c r="AF6" s="13" t="s">
        <v>43</v>
      </c>
      <c r="AG6" s="13" t="s">
        <v>44</v>
      </c>
      <c r="AH6" s="13" t="s">
        <v>45</v>
      </c>
      <c r="AI6" s="13" t="s">
        <v>46</v>
      </c>
      <c r="AJ6" s="13" t="s">
        <v>47</v>
      </c>
      <c r="AK6" s="13" t="s">
        <v>48</v>
      </c>
      <c r="AL6" s="13" t="s">
        <v>49</v>
      </c>
      <c r="AM6" s="13" t="s">
        <v>50</v>
      </c>
      <c r="AN6" s="13" t="s">
        <v>51</v>
      </c>
      <c r="AO6" s="13" t="s">
        <v>52</v>
      </c>
      <c r="AP6" s="13" t="s">
        <v>53</v>
      </c>
      <c r="AQ6" s="13" t="s">
        <v>54</v>
      </c>
      <c r="AR6" s="13" t="s">
        <v>55</v>
      </c>
      <c r="AS6" s="13" t="s">
        <v>56</v>
      </c>
      <c r="AT6" s="13" t="s">
        <v>57</v>
      </c>
      <c r="AU6" s="13" t="s">
        <v>58</v>
      </c>
      <c r="AV6" s="13" t="s">
        <v>59</v>
      </c>
      <c r="AW6" s="13" t="s">
        <v>60</v>
      </c>
      <c r="AX6" s="13" t="s">
        <v>61</v>
      </c>
    </row>
    <row r="7" ht="30" customHeight="1">
      <c r="B7" s="11" t="s">
        <v>23</v>
      </c>
      <c r="C7" s="11" t="n">
        <v>2053</v>
      </c>
      <c r="D7" s="11" t="n">
        <v>282</v>
      </c>
      <c r="E7" s="11" t="n">
        <v>347</v>
      </c>
      <c r="F7" s="11" t="n">
        <v>347</v>
      </c>
      <c r="G7" s="11" t="n">
        <v>347</v>
      </c>
      <c r="H7" s="11" t="n">
        <v>295</v>
      </c>
      <c r="I7" s="11" t="n">
        <v>435</v>
      </c>
      <c r="J7" s="11"/>
      <c r="K7" s="11" t="n">
        <v>1018</v>
      </c>
      <c r="L7" s="11" t="n">
        <v>1034</v>
      </c>
      <c r="M7" s="11"/>
      <c r="N7" s="11" t="n">
        <v>284</v>
      </c>
      <c r="O7" s="11" t="n">
        <v>278</v>
      </c>
      <c r="P7" s="11" t="n">
        <v>169</v>
      </c>
      <c r="Q7" s="11" t="n">
        <v>188</v>
      </c>
      <c r="R7" s="11" t="n">
        <v>160</v>
      </c>
      <c r="S7" s="11" t="n">
        <v>187</v>
      </c>
      <c r="T7" s="11" t="n">
        <v>166</v>
      </c>
      <c r="U7" s="11" t="n">
        <v>87</v>
      </c>
      <c r="V7" s="11" t="n">
        <v>211</v>
      </c>
      <c r="W7" s="11" t="n">
        <v>174</v>
      </c>
      <c r="X7" s="11" t="n">
        <v>98</v>
      </c>
      <c r="Y7" s="11" t="n">
        <v>51</v>
      </c>
      <c r="Z7" s="11"/>
      <c r="AA7" s="11" t="n">
        <v>570</v>
      </c>
      <c r="AB7" s="11" t="n">
        <v>547</v>
      </c>
      <c r="AC7" s="11" t="n">
        <v>406</v>
      </c>
      <c r="AD7" s="11" t="n">
        <v>517</v>
      </c>
      <c r="AE7" s="11"/>
      <c r="AF7" s="11" t="n">
        <v>148</v>
      </c>
      <c r="AG7" s="11" t="n">
        <v>872</v>
      </c>
      <c r="AH7" s="11" t="n">
        <v>132</v>
      </c>
      <c r="AI7" s="11" t="n">
        <v>108</v>
      </c>
      <c r="AJ7" s="11" t="n">
        <v>65</v>
      </c>
      <c r="AK7" s="11" t="n">
        <v>65</v>
      </c>
      <c r="AL7" s="11" t="n">
        <v>139</v>
      </c>
      <c r="AM7" s="11" t="n">
        <v>2</v>
      </c>
      <c r="AN7" s="11" t="n">
        <v>139</v>
      </c>
      <c r="AO7" s="11" t="n">
        <v>159</v>
      </c>
      <c r="AP7" s="11" t="n">
        <v>39</v>
      </c>
      <c r="AQ7" s="11" t="n">
        <v>148</v>
      </c>
      <c r="AR7" s="11" t="n">
        <v>10</v>
      </c>
      <c r="AS7" s="11" t="n">
        <v>10</v>
      </c>
      <c r="AT7" s="11" t="n">
        <v>3</v>
      </c>
      <c r="AU7" s="11" t="n">
        <v>2</v>
      </c>
      <c r="AV7" s="11" t="n">
        <v>5</v>
      </c>
      <c r="AW7" s="11" t="n">
        <v>3</v>
      </c>
      <c r="AX7" s="11" t="n">
        <v>4</v>
      </c>
    </row>
    <row r="8" ht="30" customHeight="1">
      <c r="B8" s="12" t="s">
        <v>24</v>
      </c>
      <c r="C8" s="12" t="n">
        <v>2053</v>
      </c>
      <c r="D8" s="12" t="n">
        <v>284</v>
      </c>
      <c r="E8" s="12" t="n">
        <v>350</v>
      </c>
      <c r="F8" s="12" t="n">
        <v>349</v>
      </c>
      <c r="G8" s="12" t="n">
        <v>350</v>
      </c>
      <c r="H8" s="12" t="n">
        <v>289</v>
      </c>
      <c r="I8" s="12" t="n">
        <v>431</v>
      </c>
      <c r="J8" s="12"/>
      <c r="K8" s="12" t="n">
        <v>1013</v>
      </c>
      <c r="L8" s="12" t="n">
        <v>1039</v>
      </c>
      <c r="M8" s="12"/>
      <c r="N8" s="12" t="n">
        <v>287</v>
      </c>
      <c r="O8" s="12" t="n">
        <v>267</v>
      </c>
      <c r="P8" s="12" t="n">
        <v>164</v>
      </c>
      <c r="Q8" s="12" t="n">
        <v>185</v>
      </c>
      <c r="R8" s="12" t="n">
        <v>144</v>
      </c>
      <c r="S8" s="12" t="n">
        <v>185</v>
      </c>
      <c r="T8" s="12" t="n">
        <v>164</v>
      </c>
      <c r="U8" s="12" t="n">
        <v>82</v>
      </c>
      <c r="V8" s="12" t="n">
        <v>226</v>
      </c>
      <c r="W8" s="12" t="n">
        <v>185</v>
      </c>
      <c r="X8" s="12" t="n">
        <v>103</v>
      </c>
      <c r="Y8" s="12" t="n">
        <v>61</v>
      </c>
      <c r="Z8" s="12"/>
      <c r="AA8" s="12" t="n">
        <v>551</v>
      </c>
      <c r="AB8" s="12" t="n">
        <v>530</v>
      </c>
      <c r="AC8" s="12" t="n">
        <v>449</v>
      </c>
      <c r="AD8" s="12" t="n">
        <v>510</v>
      </c>
      <c r="AE8" s="12"/>
      <c r="AF8" s="12" t="n">
        <v>150</v>
      </c>
      <c r="AG8" s="12" t="n">
        <v>866</v>
      </c>
      <c r="AH8" s="12" t="n">
        <v>133</v>
      </c>
      <c r="AI8" s="12" t="n">
        <v>107</v>
      </c>
      <c r="AJ8" s="12" t="n">
        <v>66</v>
      </c>
      <c r="AK8" s="12" t="n">
        <v>64</v>
      </c>
      <c r="AL8" s="12" t="n">
        <v>140</v>
      </c>
      <c r="AM8" s="12" t="n">
        <v>2</v>
      </c>
      <c r="AN8" s="12" t="n">
        <v>140</v>
      </c>
      <c r="AO8" s="12" t="n">
        <v>160</v>
      </c>
      <c r="AP8" s="12" t="n">
        <v>39</v>
      </c>
      <c r="AQ8" s="12" t="n">
        <v>149</v>
      </c>
      <c r="AR8" s="12" t="n">
        <v>10</v>
      </c>
      <c r="AS8" s="12" t="n">
        <v>11</v>
      </c>
      <c r="AT8" s="12" t="n">
        <v>3</v>
      </c>
      <c r="AU8" s="12" t="n">
        <v>2</v>
      </c>
      <c r="AV8" s="12" t="n">
        <v>5</v>
      </c>
      <c r="AW8" s="12" t="n">
        <v>3</v>
      </c>
      <c r="AX8" s="12" t="n">
        <v>3</v>
      </c>
    </row>
    <row r="9">
      <c r="B9" s="20" t="s">
        <v>253</v>
      </c>
      <c r="C9" s="19" t="n">
        <v>0.0646085872936208</v>
      </c>
      <c r="D9" s="19" t="n">
        <v>0.0179036764817572</v>
      </c>
      <c r="E9" s="19" t="n">
        <v>0.0199718823392529</v>
      </c>
      <c r="F9" s="19" t="n">
        <v>0.0390367300310328</v>
      </c>
      <c r="G9" s="19" t="n">
        <v>0.0497461893826974</v>
      </c>
      <c r="H9" s="19" t="n">
        <v>0.0915586517408242</v>
      </c>
      <c r="I9" s="19" t="n">
        <v>0.146382687524301</v>
      </c>
      <c r="J9" s="19"/>
      <c r="K9" s="19" t="n">
        <v>0.0534668272764015</v>
      </c>
      <c r="L9" s="19" t="n">
        <v>0.0755343107197616</v>
      </c>
      <c r="M9" s="19"/>
      <c r="N9" s="19" t="n">
        <v>0.0208303357852759</v>
      </c>
      <c r="O9" s="19" t="n">
        <v>0.0649338963485888</v>
      </c>
      <c r="P9" s="19" t="n">
        <v>0.0702985673079422</v>
      </c>
      <c r="Q9" s="19" t="n">
        <v>0.0589335588022606</v>
      </c>
      <c r="R9" s="19" t="n">
        <v>0.0805488160896939</v>
      </c>
      <c r="S9" s="19" t="n">
        <v>0.0626395963869008</v>
      </c>
      <c r="T9" s="19" t="n">
        <v>0.0775642210868293</v>
      </c>
      <c r="U9" s="19" t="n">
        <v>0.0797456082051946</v>
      </c>
      <c r="V9" s="19" t="n">
        <v>0.0761681751220065</v>
      </c>
      <c r="W9" s="19" t="n">
        <v>0.0863572995151231</v>
      </c>
      <c r="X9" s="19" t="n">
        <v>0.0880015506353908</v>
      </c>
      <c r="Y9" s="19" t="n">
        <v>0.0359634415315985</v>
      </c>
      <c r="Z9" s="19"/>
      <c r="AA9" s="19" t="n">
        <v>0.0496379696830825</v>
      </c>
      <c r="AB9" s="19" t="n">
        <v>0.0641810163795759</v>
      </c>
      <c r="AC9" s="19" t="n">
        <v>0.04721359212626</v>
      </c>
      <c r="AD9" s="19" t="n">
        <v>0.0920775834792973</v>
      </c>
      <c r="AE9" s="19"/>
      <c r="AF9" s="19" t="n">
        <v>0.00665511846626329</v>
      </c>
      <c r="AG9" s="19" t="n">
        <v>0.115472705983422</v>
      </c>
      <c r="AH9" s="19" t="n">
        <v>0.0447622234339325</v>
      </c>
      <c r="AI9" s="19" t="n">
        <v>0.00912604170438709</v>
      </c>
      <c r="AJ9" s="19" t="n">
        <v>0</v>
      </c>
      <c r="AK9" s="19" t="n">
        <v>0.042661669302644</v>
      </c>
      <c r="AL9" s="19" t="n">
        <v>0.0227592513267117</v>
      </c>
      <c r="AM9" s="19" t="n">
        <v>0</v>
      </c>
      <c r="AN9" s="19" t="n">
        <v>0.00758869239996461</v>
      </c>
      <c r="AO9" s="19" t="n">
        <v>0.0374731453903829</v>
      </c>
      <c r="AP9" s="19" t="n">
        <v>0.0241601316268259</v>
      </c>
      <c r="AQ9" s="19" t="n">
        <v>0.0729556969989612</v>
      </c>
      <c r="AR9" s="19" t="n">
        <v>0</v>
      </c>
      <c r="AS9" s="19" t="n">
        <v>0</v>
      </c>
      <c r="AT9" s="19" t="n">
        <v>0</v>
      </c>
      <c r="AU9" s="19" t="n">
        <v>0</v>
      </c>
      <c r="AV9" s="19" t="n">
        <v>0</v>
      </c>
      <c r="AW9" s="19" t="n">
        <v>0</v>
      </c>
      <c r="AX9" s="19" t="n">
        <v>0</v>
      </c>
    </row>
    <row r="10">
      <c r="B10" s="20" t="s">
        <v>378</v>
      </c>
      <c r="C10" s="19" t="n">
        <v>0.0652700561527905</v>
      </c>
      <c r="D10" s="19" t="n">
        <v>0.0460090910556063</v>
      </c>
      <c r="E10" s="19" t="n">
        <v>0.0317593533601133</v>
      </c>
      <c r="F10" s="19" t="n">
        <v>0.045350602044857</v>
      </c>
      <c r="G10" s="19" t="n">
        <v>0.0848211578502598</v>
      </c>
      <c r="H10" s="19" t="n">
        <v>0.071440854618548</v>
      </c>
      <c r="I10" s="19" t="n">
        <v>0.101313799436749</v>
      </c>
      <c r="J10" s="19"/>
      <c r="K10" s="19" t="n">
        <v>0.0602336679001588</v>
      </c>
      <c r="L10" s="19" t="n">
        <v>0.0702435161732623</v>
      </c>
      <c r="M10" s="19"/>
      <c r="N10" s="19" t="n">
        <v>0.0536616720498936</v>
      </c>
      <c r="O10" s="19" t="n">
        <v>0.0804659409122967</v>
      </c>
      <c r="P10" s="19" t="n">
        <v>0.0651642166754458</v>
      </c>
      <c r="Q10" s="19" t="n">
        <v>0.0417997612371861</v>
      </c>
      <c r="R10" s="19" t="n">
        <v>0.0439317034863482</v>
      </c>
      <c r="S10" s="19" t="n">
        <v>0.065662220487421</v>
      </c>
      <c r="T10" s="19" t="n">
        <v>0.0897381489812964</v>
      </c>
      <c r="U10" s="19" t="n">
        <v>0.0888144877183102</v>
      </c>
      <c r="V10" s="19" t="n">
        <v>0.0560729867488199</v>
      </c>
      <c r="W10" s="19" t="n">
        <v>0.0462287933270996</v>
      </c>
      <c r="X10" s="19" t="n">
        <v>0.0751775844127255</v>
      </c>
      <c r="Y10" s="19" t="n">
        <v>0.151664244902542</v>
      </c>
      <c r="Z10" s="19"/>
      <c r="AA10" s="19" t="n">
        <v>0.0519008294019581</v>
      </c>
      <c r="AB10" s="19" t="n">
        <v>0.0805372538189463</v>
      </c>
      <c r="AC10" s="19" t="n">
        <v>0.0615106708555564</v>
      </c>
      <c r="AD10" s="19" t="n">
        <v>0.0669226577884841</v>
      </c>
      <c r="AE10" s="19"/>
      <c r="AF10" s="19" t="n">
        <v>0.0636128292241663</v>
      </c>
      <c r="AG10" s="19" t="n">
        <v>0.0864461989544264</v>
      </c>
      <c r="AH10" s="19" t="n">
        <v>0.0902863951259981</v>
      </c>
      <c r="AI10" s="19" t="n">
        <v>0</v>
      </c>
      <c r="AJ10" s="19" t="n">
        <v>0.0156315353694124</v>
      </c>
      <c r="AK10" s="19" t="n">
        <v>0.094876002344504</v>
      </c>
      <c r="AL10" s="19" t="n">
        <v>0.0213458354835897</v>
      </c>
      <c r="AM10" s="19" t="n">
        <v>0</v>
      </c>
      <c r="AN10" s="19" t="n">
        <v>0.0299856024215286</v>
      </c>
      <c r="AO10" s="19" t="n">
        <v>0.0733739394926788</v>
      </c>
      <c r="AP10" s="19" t="n">
        <v>0.0515174829353615</v>
      </c>
      <c r="AQ10" s="19" t="n">
        <v>0.0560959504625634</v>
      </c>
      <c r="AR10" s="19" t="n">
        <v>0.122057392965152</v>
      </c>
      <c r="AS10" s="19" t="n">
        <v>0</v>
      </c>
      <c r="AT10" s="19" t="n">
        <v>0</v>
      </c>
      <c r="AU10" s="19" t="n">
        <v>0</v>
      </c>
      <c r="AV10" s="19" t="n">
        <v>0</v>
      </c>
      <c r="AW10" s="19" t="n">
        <v>0</v>
      </c>
      <c r="AX10" s="19" t="n">
        <v>0</v>
      </c>
    </row>
    <row r="11">
      <c r="B11" s="20" t="s">
        <v>379</v>
      </c>
      <c r="C11" s="19" t="n">
        <v>0.125405762136941</v>
      </c>
      <c r="D11" s="19" t="n">
        <v>0.131912536992952</v>
      </c>
      <c r="E11" s="19" t="n">
        <v>0.0959650527495962</v>
      </c>
      <c r="F11" s="19" t="n">
        <v>0.111349369931798</v>
      </c>
      <c r="G11" s="19" t="n">
        <v>0.107712654117786</v>
      </c>
      <c r="H11" s="19" t="n">
        <v>0.159144126974124</v>
      </c>
      <c r="I11" s="19" t="n">
        <v>0.148168590266515</v>
      </c>
      <c r="J11" s="19"/>
      <c r="K11" s="19" t="n">
        <v>0.111110791533322</v>
      </c>
      <c r="L11" s="19" t="n">
        <v>0.139464490287203</v>
      </c>
      <c r="M11" s="19"/>
      <c r="N11" s="19" t="n">
        <v>0.106964758335471</v>
      </c>
      <c r="O11" s="19" t="n">
        <v>0.154695140604392</v>
      </c>
      <c r="P11" s="19" t="n">
        <v>0.146549446649377</v>
      </c>
      <c r="Q11" s="19" t="n">
        <v>0.096604779828813</v>
      </c>
      <c r="R11" s="19" t="n">
        <v>0.117351818241192</v>
      </c>
      <c r="S11" s="19" t="n">
        <v>0.135324811838992</v>
      </c>
      <c r="T11" s="19" t="n">
        <v>0.125806855779617</v>
      </c>
      <c r="U11" s="19" t="n">
        <v>0.109216114351679</v>
      </c>
      <c r="V11" s="19" t="n">
        <v>0.144187758124455</v>
      </c>
      <c r="W11" s="19" t="n">
        <v>0.128631143422537</v>
      </c>
      <c r="X11" s="19" t="n">
        <v>0.102891193412165</v>
      </c>
      <c r="Y11" s="19" t="n">
        <v>0.0827423860447099</v>
      </c>
      <c r="Z11" s="19"/>
      <c r="AA11" s="19" t="n">
        <v>0.0952904841687099</v>
      </c>
      <c r="AB11" s="19" t="n">
        <v>0.130784833890741</v>
      </c>
      <c r="AC11" s="19" t="n">
        <v>0.149961526046618</v>
      </c>
      <c r="AD11" s="19" t="n">
        <v>0.133929972025798</v>
      </c>
      <c r="AE11" s="19"/>
      <c r="AF11" s="19" t="n">
        <v>0.124277658565468</v>
      </c>
      <c r="AG11" s="19" t="n">
        <v>0.149735346237287</v>
      </c>
      <c r="AH11" s="19" t="n">
        <v>0.0762280827203557</v>
      </c>
      <c r="AI11" s="19" t="n">
        <v>0.0682570416256939</v>
      </c>
      <c r="AJ11" s="19" t="n">
        <v>0.0574101648082036</v>
      </c>
      <c r="AK11" s="19" t="n">
        <v>0.0634721336921052</v>
      </c>
      <c r="AL11" s="19" t="n">
        <v>0.135571771675007</v>
      </c>
      <c r="AM11" s="19" t="n">
        <v>0</v>
      </c>
      <c r="AN11" s="19" t="n">
        <v>0.143180532620254</v>
      </c>
      <c r="AO11" s="19" t="n">
        <v>0.120890312130158</v>
      </c>
      <c r="AP11" s="19" t="n">
        <v>0.0773205018865078</v>
      </c>
      <c r="AQ11" s="19" t="n">
        <v>0.129292537476555</v>
      </c>
      <c r="AR11" s="19" t="n">
        <v>0.104018481518027</v>
      </c>
      <c r="AS11" s="19" t="n">
        <v>0.108789265320331</v>
      </c>
      <c r="AT11" s="19" t="n">
        <v>0</v>
      </c>
      <c r="AU11" s="19" t="n">
        <v>0.504380017574563</v>
      </c>
      <c r="AV11" s="19" t="n">
        <v>0</v>
      </c>
      <c r="AW11" s="19" t="n">
        <v>0</v>
      </c>
      <c r="AX11" s="19" t="n">
        <v>0</v>
      </c>
    </row>
    <row r="12">
      <c r="B12" s="20" t="s">
        <v>380</v>
      </c>
      <c r="C12" s="19" t="n">
        <v>0.262199568640315</v>
      </c>
      <c r="D12" s="19" t="n">
        <v>0.256919736875153</v>
      </c>
      <c r="E12" s="19" t="n">
        <v>0.274886647858216</v>
      </c>
      <c r="F12" s="19" t="n">
        <v>0.262903024058341</v>
      </c>
      <c r="G12" s="19" t="n">
        <v>0.280931468089852</v>
      </c>
      <c r="H12" s="19" t="n">
        <v>0.28037089195083</v>
      </c>
      <c r="I12" s="19" t="n">
        <v>0.227401721899746</v>
      </c>
      <c r="J12" s="19"/>
      <c r="K12" s="19" t="n">
        <v>0.257545037662314</v>
      </c>
      <c r="L12" s="19" t="n">
        <v>0.266990326838802</v>
      </c>
      <c r="M12" s="19"/>
      <c r="N12" s="19" t="n">
        <v>0.2116870089395</v>
      </c>
      <c r="O12" s="19" t="n">
        <v>0.250943618862664</v>
      </c>
      <c r="P12" s="19" t="n">
        <v>0.237918228139519</v>
      </c>
      <c r="Q12" s="19" t="n">
        <v>0.292865283729368</v>
      </c>
      <c r="R12" s="19" t="n">
        <v>0.266143929824754</v>
      </c>
      <c r="S12" s="19" t="n">
        <v>0.284310050751651</v>
      </c>
      <c r="T12" s="19" t="n">
        <v>0.276377697557752</v>
      </c>
      <c r="U12" s="19" t="n">
        <v>0.273354435170052</v>
      </c>
      <c r="V12" s="19" t="n">
        <v>0.27413171267029</v>
      </c>
      <c r="W12" s="19" t="n">
        <v>0.320424994000814</v>
      </c>
      <c r="X12" s="19" t="n">
        <v>0.233782429603814</v>
      </c>
      <c r="Y12" s="19" t="n">
        <v>0.219122709221587</v>
      </c>
      <c r="Z12" s="19"/>
      <c r="AA12" s="19" t="n">
        <v>0.232174951346421</v>
      </c>
      <c r="AB12" s="19" t="n">
        <v>0.261882977363995</v>
      </c>
      <c r="AC12" s="19" t="n">
        <v>0.286785530795076</v>
      </c>
      <c r="AD12" s="19" t="n">
        <v>0.28000516646428</v>
      </c>
      <c r="AE12" s="19"/>
      <c r="AF12" s="19" t="n">
        <v>0.298139615309135</v>
      </c>
      <c r="AG12" s="19" t="n">
        <v>0.268952008163594</v>
      </c>
      <c r="AH12" s="19" t="n">
        <v>0.260437213763928</v>
      </c>
      <c r="AI12" s="19" t="n">
        <v>0.165661922594167</v>
      </c>
      <c r="AJ12" s="19" t="n">
        <v>0.389144809135028</v>
      </c>
      <c r="AK12" s="19" t="n">
        <v>0.145271958062268</v>
      </c>
      <c r="AL12" s="19" t="n">
        <v>0.250559534016502</v>
      </c>
      <c r="AM12" s="19" t="n">
        <v>0.534445761093102</v>
      </c>
      <c r="AN12" s="19" t="n">
        <v>0.279060770479101</v>
      </c>
      <c r="AO12" s="19" t="n">
        <v>0.271091692623311</v>
      </c>
      <c r="AP12" s="19" t="n">
        <v>0.253454211370552</v>
      </c>
      <c r="AQ12" s="19" t="n">
        <v>0.256642332452129</v>
      </c>
      <c r="AR12" s="19" t="n">
        <v>0.391155091155148</v>
      </c>
      <c r="AS12" s="19" t="n">
        <v>0.102765527420802</v>
      </c>
      <c r="AT12" s="19" t="n">
        <v>0.610897407931974</v>
      </c>
      <c r="AU12" s="19" t="n">
        <v>0</v>
      </c>
      <c r="AV12" s="19" t="n">
        <v>0</v>
      </c>
      <c r="AW12" s="19" t="n">
        <v>0</v>
      </c>
      <c r="AX12" s="19" t="n">
        <v>0</v>
      </c>
    </row>
    <row r="13">
      <c r="B13" s="20" t="s">
        <v>381</v>
      </c>
      <c r="C13" s="19" t="n">
        <v>0.174761894242709</v>
      </c>
      <c r="D13" s="19" t="n">
        <v>0.162592610213407</v>
      </c>
      <c r="E13" s="19" t="n">
        <v>0.204518926196645</v>
      </c>
      <c r="F13" s="19" t="n">
        <v>0.159697237105412</v>
      </c>
      <c r="G13" s="19" t="n">
        <v>0.191017217858266</v>
      </c>
      <c r="H13" s="19" t="n">
        <v>0.15892363887922</v>
      </c>
      <c r="I13" s="19" t="n">
        <v>0.168229523796556</v>
      </c>
      <c r="J13" s="19"/>
      <c r="K13" s="19" t="n">
        <v>0.199079248257235</v>
      </c>
      <c r="L13" s="19" t="n">
        <v>0.151220099940271</v>
      </c>
      <c r="M13" s="19"/>
      <c r="N13" s="19" t="n">
        <v>0.183470366896628</v>
      </c>
      <c r="O13" s="19" t="n">
        <v>0.190684802189011</v>
      </c>
      <c r="P13" s="19" t="n">
        <v>0.184203865427741</v>
      </c>
      <c r="Q13" s="19" t="n">
        <v>0.159732749335284</v>
      </c>
      <c r="R13" s="19" t="n">
        <v>0.176182397713348</v>
      </c>
      <c r="S13" s="19" t="n">
        <v>0.146472392223263</v>
      </c>
      <c r="T13" s="19" t="n">
        <v>0.133744686924911</v>
      </c>
      <c r="U13" s="19" t="n">
        <v>0.23252994746416</v>
      </c>
      <c r="V13" s="19" t="n">
        <v>0.171502769476784</v>
      </c>
      <c r="W13" s="19" t="n">
        <v>0.155320223951253</v>
      </c>
      <c r="X13" s="19" t="n">
        <v>0.203525102048834</v>
      </c>
      <c r="Y13" s="19" t="n">
        <v>0.221849299549893</v>
      </c>
      <c r="Z13" s="19"/>
      <c r="AA13" s="19" t="n">
        <v>0.209034368035604</v>
      </c>
      <c r="AB13" s="19" t="n">
        <v>0.167049735817348</v>
      </c>
      <c r="AC13" s="19" t="n">
        <v>0.199917521158022</v>
      </c>
      <c r="AD13" s="19" t="n">
        <v>0.124184515580222</v>
      </c>
      <c r="AE13" s="19"/>
      <c r="AF13" s="19" t="n">
        <v>0.203520836318799</v>
      </c>
      <c r="AG13" s="19" t="n">
        <v>0.156971124255</v>
      </c>
      <c r="AH13" s="19" t="n">
        <v>0.13868299631889</v>
      </c>
      <c r="AI13" s="19" t="n">
        <v>0.204563028013667</v>
      </c>
      <c r="AJ13" s="19" t="n">
        <v>0.125718299545702</v>
      </c>
      <c r="AK13" s="19" t="n">
        <v>0.186197062900394</v>
      </c>
      <c r="AL13" s="19" t="n">
        <v>0.224909309557555</v>
      </c>
      <c r="AM13" s="19" t="n">
        <v>0</v>
      </c>
      <c r="AN13" s="19" t="n">
        <v>0.270488511142713</v>
      </c>
      <c r="AO13" s="19" t="n">
        <v>0.14487329598046</v>
      </c>
      <c r="AP13" s="19" t="n">
        <v>0.216214045374202</v>
      </c>
      <c r="AQ13" s="19" t="n">
        <v>0.160721060030014</v>
      </c>
      <c r="AR13" s="19" t="n">
        <v>0.198640703260114</v>
      </c>
      <c r="AS13" s="19" t="n">
        <v>0.186610874646273</v>
      </c>
      <c r="AT13" s="19" t="n">
        <v>0</v>
      </c>
      <c r="AU13" s="19" t="n">
        <v>0</v>
      </c>
      <c r="AV13" s="19" t="n">
        <v>0.197100656412845</v>
      </c>
      <c r="AW13" s="19" t="n">
        <v>0.294727388085214</v>
      </c>
      <c r="AX13" s="19" t="n">
        <v>0.277914084528257</v>
      </c>
    </row>
    <row r="14">
      <c r="B14" s="20" t="s">
        <v>382</v>
      </c>
      <c r="C14" s="19" t="n">
        <v>0.140236802191944</v>
      </c>
      <c r="D14" s="19" t="n">
        <v>0.122938626957181</v>
      </c>
      <c r="E14" s="19" t="n">
        <v>0.208494919270975</v>
      </c>
      <c r="F14" s="19" t="n">
        <v>0.169313685819407</v>
      </c>
      <c r="G14" s="19" t="n">
        <v>0.127299683272236</v>
      </c>
      <c r="H14" s="19" t="n">
        <v>0.0990327620060188</v>
      </c>
      <c r="I14" s="19" t="n">
        <v>0.110768476866754</v>
      </c>
      <c r="J14" s="19"/>
      <c r="K14" s="19" t="n">
        <v>0.181267440139016</v>
      </c>
      <c r="L14" s="19" t="n">
        <v>0.100365866788621</v>
      </c>
      <c r="M14" s="19"/>
      <c r="N14" s="19" t="n">
        <v>0.197933135667377</v>
      </c>
      <c r="O14" s="19" t="n">
        <v>0.141500845612193</v>
      </c>
      <c r="P14" s="19" t="n">
        <v>0.145751399813424</v>
      </c>
      <c r="Q14" s="19" t="n">
        <v>0.134473076177177</v>
      </c>
      <c r="R14" s="19" t="n">
        <v>0.172247144040878</v>
      </c>
      <c r="S14" s="19" t="n">
        <v>0.126113824100075</v>
      </c>
      <c r="T14" s="19" t="n">
        <v>0.126748364130731</v>
      </c>
      <c r="U14" s="19" t="n">
        <v>0.0816263203772776</v>
      </c>
      <c r="V14" s="19" t="n">
        <v>0.122558924259409</v>
      </c>
      <c r="W14" s="19" t="n">
        <v>0.123950042872278</v>
      </c>
      <c r="X14" s="19" t="n">
        <v>0.130075620885893</v>
      </c>
      <c r="Y14" s="19" t="n">
        <v>0.0802684863011267</v>
      </c>
      <c r="Z14" s="19"/>
      <c r="AA14" s="19" t="n">
        <v>0.203340741726185</v>
      </c>
      <c r="AB14" s="19" t="n">
        <v>0.137168151931112</v>
      </c>
      <c r="AC14" s="19" t="n">
        <v>0.115157988737697</v>
      </c>
      <c r="AD14" s="19" t="n">
        <v>0.0952694056879202</v>
      </c>
      <c r="AE14" s="19"/>
      <c r="AF14" s="19" t="n">
        <v>0.140762234661433</v>
      </c>
      <c r="AG14" s="19" t="n">
        <v>0.0959511334149194</v>
      </c>
      <c r="AH14" s="19" t="n">
        <v>0.134323796029366</v>
      </c>
      <c r="AI14" s="19" t="n">
        <v>0.307495650498214</v>
      </c>
      <c r="AJ14" s="19" t="n">
        <v>0.136816761103511</v>
      </c>
      <c r="AK14" s="19" t="n">
        <v>0.258369682538333</v>
      </c>
      <c r="AL14" s="19" t="n">
        <v>0.162063621318668</v>
      </c>
      <c r="AM14" s="19" t="n">
        <v>0.465554238906898</v>
      </c>
      <c r="AN14" s="19" t="n">
        <v>0.143689564499774</v>
      </c>
      <c r="AO14" s="19" t="n">
        <v>0.116019765903128</v>
      </c>
      <c r="AP14" s="19" t="n">
        <v>0.269661330101157</v>
      </c>
      <c r="AQ14" s="19" t="n">
        <v>0.156811415158231</v>
      </c>
      <c r="AR14" s="19" t="n">
        <v>0.093885666242706</v>
      </c>
      <c r="AS14" s="19" t="n">
        <v>0.316054402284333</v>
      </c>
      <c r="AT14" s="19" t="n">
        <v>0</v>
      </c>
      <c r="AU14" s="19" t="n">
        <v>0.495619982425437</v>
      </c>
      <c r="AV14" s="19" t="n">
        <v>0.415332658750111</v>
      </c>
      <c r="AW14" s="19" t="n">
        <v>0.381473957467181</v>
      </c>
      <c r="AX14" s="19" t="n">
        <v>0.722085915471743</v>
      </c>
    </row>
    <row r="15">
      <c r="B15" s="20" t="s">
        <v>383</v>
      </c>
      <c r="C15" s="19" t="n">
        <v>0.0672652038614043</v>
      </c>
      <c r="D15" s="19" t="n">
        <v>0.104213939011046</v>
      </c>
      <c r="E15" s="19" t="n">
        <v>0.111263468018332</v>
      </c>
      <c r="F15" s="19" t="n">
        <v>0.0840878222588035</v>
      </c>
      <c r="G15" s="19" t="n">
        <v>0.0608848739382292</v>
      </c>
      <c r="H15" s="19" t="n">
        <v>0.0307432276581722</v>
      </c>
      <c r="I15" s="19" t="n">
        <v>0.0232032714995444</v>
      </c>
      <c r="J15" s="19"/>
      <c r="K15" s="19" t="n">
        <v>0.0769708742320636</v>
      </c>
      <c r="L15" s="19" t="n">
        <v>0.0569038060287003</v>
      </c>
      <c r="M15" s="19"/>
      <c r="N15" s="19" t="n">
        <v>0.127844046971258</v>
      </c>
      <c r="O15" s="19" t="n">
        <v>0.0352759515380943</v>
      </c>
      <c r="P15" s="19" t="n">
        <v>0.0595728427353086</v>
      </c>
      <c r="Q15" s="19" t="n">
        <v>0.0768242067913729</v>
      </c>
      <c r="R15" s="19" t="n">
        <v>0.06901856623493</v>
      </c>
      <c r="S15" s="19" t="n">
        <v>0.0739581482755669</v>
      </c>
      <c r="T15" s="19" t="n">
        <v>0.0409384849275209</v>
      </c>
      <c r="U15" s="19" t="n">
        <v>0.0354970630529431</v>
      </c>
      <c r="V15" s="19" t="n">
        <v>0.0688756013267842</v>
      </c>
      <c r="W15" s="19" t="n">
        <v>0.0533656265453685</v>
      </c>
      <c r="X15" s="19" t="n">
        <v>0.0321545155854206</v>
      </c>
      <c r="Y15" s="19" t="n">
        <v>0.0984503017804561</v>
      </c>
      <c r="Z15" s="19"/>
      <c r="AA15" s="19" t="n">
        <v>0.0957086140331258</v>
      </c>
      <c r="AB15" s="19" t="n">
        <v>0.0569482900524837</v>
      </c>
      <c r="AC15" s="19" t="n">
        <v>0.0518675019348662</v>
      </c>
      <c r="AD15" s="19" t="n">
        <v>0.0606039288944255</v>
      </c>
      <c r="AE15" s="19"/>
      <c r="AF15" s="19" t="n">
        <v>0.116089556557419</v>
      </c>
      <c r="AG15" s="19" t="n">
        <v>0.0171562867895061</v>
      </c>
      <c r="AH15" s="19" t="n">
        <v>0.119972555345546</v>
      </c>
      <c r="AI15" s="19" t="n">
        <v>0.226385778515009</v>
      </c>
      <c r="AJ15" s="19" t="n">
        <v>0.0780720344275215</v>
      </c>
      <c r="AK15" s="19" t="n">
        <v>0.167718283210071</v>
      </c>
      <c r="AL15" s="19" t="n">
        <v>0.114012818568328</v>
      </c>
      <c r="AM15" s="19" t="n">
        <v>0</v>
      </c>
      <c r="AN15" s="19" t="n">
        <v>0.0891753022594082</v>
      </c>
      <c r="AO15" s="19" t="n">
        <v>0.0497724253876814</v>
      </c>
      <c r="AP15" s="19" t="n">
        <v>0.0551794546649322</v>
      </c>
      <c r="AQ15" s="19" t="n">
        <v>0.0466643816516193</v>
      </c>
      <c r="AR15" s="19" t="n">
        <v>0</v>
      </c>
      <c r="AS15" s="19" t="n">
        <v>0.103008115327824</v>
      </c>
      <c r="AT15" s="19" t="n">
        <v>0</v>
      </c>
      <c r="AU15" s="19" t="n">
        <v>0</v>
      </c>
      <c r="AV15" s="19" t="n">
        <v>0.387566684837043</v>
      </c>
      <c r="AW15" s="19" t="n">
        <v>0.323798654447605</v>
      </c>
      <c r="AX15" s="19" t="n">
        <v>0</v>
      </c>
    </row>
    <row r="16">
      <c r="B16" s="20" t="s">
        <v>242</v>
      </c>
      <c r="C16" s="21" t="n">
        <v>0.100252125480275</v>
      </c>
      <c r="D16" s="21" t="n">
        <v>0.157509782412897</v>
      </c>
      <c r="E16" s="21" t="n">
        <v>0.0531397502068693</v>
      </c>
      <c r="F16" s="21" t="n">
        <v>0.128261528750347</v>
      </c>
      <c r="G16" s="21" t="n">
        <v>0.0975867554906737</v>
      </c>
      <c r="H16" s="21" t="n">
        <v>0.108785846172263</v>
      </c>
      <c r="I16" s="21" t="n">
        <v>0.074531928709836</v>
      </c>
      <c r="J16" s="21"/>
      <c r="K16" s="21" t="n">
        <v>0.0603261129994903</v>
      </c>
      <c r="L16" s="21" t="n">
        <v>0.139277583223378</v>
      </c>
      <c r="M16" s="21"/>
      <c r="N16" s="21" t="n">
        <v>0.0976086753545969</v>
      </c>
      <c r="O16" s="21" t="n">
        <v>0.0814998039327592</v>
      </c>
      <c r="P16" s="21" t="n">
        <v>0.0905414332512436</v>
      </c>
      <c r="Q16" s="21" t="n">
        <v>0.138766584098539</v>
      </c>
      <c r="R16" s="21" t="n">
        <v>0.0745756243688562</v>
      </c>
      <c r="S16" s="21" t="n">
        <v>0.10551895593613</v>
      </c>
      <c r="T16" s="21" t="n">
        <v>0.129081540611342</v>
      </c>
      <c r="U16" s="21" t="n">
        <v>0.0992160236603839</v>
      </c>
      <c r="V16" s="21" t="n">
        <v>0.0865020722714513</v>
      </c>
      <c r="W16" s="21" t="n">
        <v>0.0857218763655276</v>
      </c>
      <c r="X16" s="21" t="n">
        <v>0.134392003415757</v>
      </c>
      <c r="Y16" s="21" t="n">
        <v>0.109939130668087</v>
      </c>
      <c r="Z16" s="21"/>
      <c r="AA16" s="21" t="n">
        <v>0.0629120416049134</v>
      </c>
      <c r="AB16" s="21" t="n">
        <v>0.101447740745798</v>
      </c>
      <c r="AC16" s="21" t="n">
        <v>0.0875856683459041</v>
      </c>
      <c r="AD16" s="21" t="n">
        <v>0.147006770079572</v>
      </c>
      <c r="AE16" s="21"/>
      <c r="AF16" s="21" t="n">
        <v>0.0469421508973158</v>
      </c>
      <c r="AG16" s="21" t="n">
        <v>0.109315196201845</v>
      </c>
      <c r="AH16" s="21" t="n">
        <v>0.135306737261984</v>
      </c>
      <c r="AI16" s="21" t="n">
        <v>0.0185105370488613</v>
      </c>
      <c r="AJ16" s="21" t="n">
        <v>0.197206395610621</v>
      </c>
      <c r="AK16" s="21" t="n">
        <v>0.0414332079496802</v>
      </c>
      <c r="AL16" s="21" t="n">
        <v>0.068777858053639</v>
      </c>
      <c r="AM16" s="21" t="n">
        <v>0</v>
      </c>
      <c r="AN16" s="21" t="n">
        <v>0.036831024177257</v>
      </c>
      <c r="AO16" s="21" t="n">
        <v>0.186505423092199</v>
      </c>
      <c r="AP16" s="21" t="n">
        <v>0.0524928420404617</v>
      </c>
      <c r="AQ16" s="21" t="n">
        <v>0.120816625769928</v>
      </c>
      <c r="AR16" s="21" t="n">
        <v>0.0902426648588534</v>
      </c>
      <c r="AS16" s="21" t="n">
        <v>0.182771815000437</v>
      </c>
      <c r="AT16" s="21" t="n">
        <v>0.389102592068026</v>
      </c>
      <c r="AU16" s="21" t="n">
        <v>0</v>
      </c>
      <c r="AV16" s="21" t="n">
        <v>0</v>
      </c>
      <c r="AW16" s="21" t="n">
        <v>0</v>
      </c>
      <c r="AX16" s="21" t="n">
        <v>0</v>
      </c>
    </row>
    <row r="17">
      <c r="B17" s="18"/>
    </row>
    <row r="18">
      <c r="B18" t="s">
        <v>80</v>
      </c>
    </row>
    <row r="19">
      <c r="B19" t="s">
        <v>81</v>
      </c>
    </row>
    <row r="21">
      <c r="B21" s="9" t="str">
        <f>=HYPERLINK("#'Contents'!A1", "Return to Contents")</f>
      </c>
    </row>
  </sheetData>
  <mergeCells count="6">
    <mergeCell ref="D5:I5"/>
    <mergeCell ref="K5:L5"/>
    <mergeCell ref="N5:Y5"/>
    <mergeCell ref="AA5:AD5"/>
    <mergeCell ref="AF5:AX5"/>
    <mergeCell ref="D2:AU2"/>
  </mergeCells>
  <pageMargins left="0.7" right="0.7" top="0.75" bottom="0.75" header="0.3" footer="0.3"/>
  <pageSetup paperSize="9" orientation="portrait" horizontalDpi="300" verticalDpi="300" r:id="rId2"/>
  <drawing r:id="rId1"/>
</worksheet>
</file>

<file path=xl/worksheets/sheet10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10.71" hidden="0" customWidth="1"/>
    <col min="8" max="8" width="10.71" hidden="0" customWidth="1"/>
    <col min="9" max="9" width="10.71" hidden="0" customWidth="1"/>
    <col min="10" max="10" width="2.2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10.71" hidden="0" customWidth="1"/>
    <col min="19" max="19" width="10.71" hidden="0" customWidth="1"/>
    <col min="20" max="20" width="10.71" hidden="0" customWidth="1"/>
    <col min="21" max="21" width="10.71" hidden="0" customWidth="1"/>
    <col min="22" max="22" width="10.71" hidden="0" customWidth="1"/>
    <col min="23" max="23" width="10.71" hidden="0" customWidth="1"/>
    <col min="24" max="24" width="10.71" hidden="0" customWidth="1"/>
    <col min="25" max="25" width="10.71" hidden="0" customWidth="1"/>
    <col min="26" max="26" width="2.2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10.71" hidden="0" customWidth="1"/>
    <col min="34" max="34" width="10.71" hidden="0" customWidth="1"/>
    <col min="35" max="35" width="10.7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10.71" hidden="0" customWidth="1"/>
    <col min="44" max="44" width="10.71" hidden="0" customWidth="1"/>
    <col min="45" max="45" width="10.71" hidden="0" customWidth="1"/>
    <col min="46" max="46" width="10.71" hidden="0" customWidth="1"/>
    <col min="47" max="47" width="10.71" hidden="0" customWidth="1"/>
    <col min="48" max="48" width="10.71" hidden="0" customWidth="1"/>
    <col min="49" max="49" width="10.71" hidden="0" customWidth="1"/>
    <col min="50" max="50" width="10.71" hidden="0" customWidth="1"/>
    <col min="51" max="51" width="2.21" hidden="0" customWidth="1"/>
  </cols>
  <sheetData>
    <row r="2" ht="40" customHeight="1">
      <c r="D2" s="16" t="s">
        <v>392</v>
      </c>
    </row>
    <row r="5" ht="30" customHeight="1">
      <c r="B5" s="17"/>
      <c r="C5" s="17"/>
      <c r="D5" s="17" t="s">
        <v>62</v>
      </c>
      <c r="E5" s="17"/>
      <c r="F5" s="17"/>
      <c r="G5" s="17"/>
      <c r="H5" s="17"/>
      <c r="I5" s="17"/>
      <c r="J5" s="17"/>
      <c r="K5" s="17" t="s">
        <v>63</v>
      </c>
      <c r="L5" s="17"/>
      <c r="M5" s="17"/>
      <c r="N5" s="17" t="s">
        <v>64</v>
      </c>
      <c r="O5" s="17"/>
      <c r="P5" s="17"/>
      <c r="Q5" s="17"/>
      <c r="R5" s="17"/>
      <c r="S5" s="17"/>
      <c r="T5" s="17"/>
      <c r="U5" s="17"/>
      <c r="V5" s="17"/>
      <c r="W5" s="17"/>
      <c r="X5" s="17"/>
      <c r="Y5" s="17"/>
      <c r="Z5" s="17"/>
      <c r="AA5" s="17" t="s">
        <v>65</v>
      </c>
      <c r="AB5" s="17"/>
      <c r="AC5" s="17"/>
      <c r="AD5" s="17"/>
      <c r="AE5" s="17"/>
      <c r="AF5" s="17" t="s">
        <v>66</v>
      </c>
      <c r="AG5" s="17"/>
      <c r="AH5" s="17"/>
      <c r="AI5" s="17"/>
      <c r="AJ5" s="17"/>
      <c r="AK5" s="17"/>
      <c r="AL5" s="17"/>
      <c r="AM5" s="17"/>
      <c r="AN5" s="17"/>
      <c r="AO5" s="17"/>
      <c r="AP5" s="17"/>
      <c r="AQ5" s="17"/>
      <c r="AR5" s="17"/>
      <c r="AS5" s="17"/>
      <c r="AT5" s="17"/>
      <c r="AU5" s="17"/>
      <c r="AV5" s="17"/>
      <c r="AW5" s="17"/>
      <c r="AX5" s="17"/>
    </row>
    <row r="6">
      <c r="B6" t="s">
        <v>15</v>
      </c>
      <c r="C6" s="10" t="s">
        <v>16</v>
      </c>
      <c r="D6" s="13" t="s">
        <v>17</v>
      </c>
      <c r="E6" s="13" t="s">
        <v>18</v>
      </c>
      <c r="F6" s="13" t="s">
        <v>19</v>
      </c>
      <c r="G6" s="13" t="s">
        <v>20</v>
      </c>
      <c r="H6" s="13" t="s">
        <v>21</v>
      </c>
      <c r="I6" s="13" t="s">
        <v>22</v>
      </c>
      <c r="K6" s="13" t="s">
        <v>25</v>
      </c>
      <c r="L6" s="13" t="s">
        <v>26</v>
      </c>
      <c r="N6" s="13" t="s">
        <v>27</v>
      </c>
      <c r="O6" s="13" t="s">
        <v>28</v>
      </c>
      <c r="P6" s="13" t="s">
        <v>29</v>
      </c>
      <c r="Q6" s="13" t="s">
        <v>30</v>
      </c>
      <c r="R6" s="13" t="s">
        <v>31</v>
      </c>
      <c r="S6" s="13" t="s">
        <v>32</v>
      </c>
      <c r="T6" s="13" t="s">
        <v>33</v>
      </c>
      <c r="U6" s="13" t="s">
        <v>34</v>
      </c>
      <c r="V6" s="13" t="s">
        <v>35</v>
      </c>
      <c r="W6" s="13" t="s">
        <v>36</v>
      </c>
      <c r="X6" s="13" t="s">
        <v>37</v>
      </c>
      <c r="Y6" s="13" t="s">
        <v>38</v>
      </c>
      <c r="AA6" s="13" t="s">
        <v>39</v>
      </c>
      <c r="AB6" s="13" t="s">
        <v>40</v>
      </c>
      <c r="AC6" s="13" t="s">
        <v>41</v>
      </c>
      <c r="AD6" s="13" t="s">
        <v>42</v>
      </c>
      <c r="AF6" s="13" t="s">
        <v>43</v>
      </c>
      <c r="AG6" s="13" t="s">
        <v>44</v>
      </c>
      <c r="AH6" s="13" t="s">
        <v>45</v>
      </c>
      <c r="AI6" s="13" t="s">
        <v>46</v>
      </c>
      <c r="AJ6" s="13" t="s">
        <v>47</v>
      </c>
      <c r="AK6" s="13" t="s">
        <v>48</v>
      </c>
      <c r="AL6" s="13" t="s">
        <v>49</v>
      </c>
      <c r="AM6" s="13" t="s">
        <v>50</v>
      </c>
      <c r="AN6" s="13" t="s">
        <v>51</v>
      </c>
      <c r="AO6" s="13" t="s">
        <v>52</v>
      </c>
      <c r="AP6" s="13" t="s">
        <v>53</v>
      </c>
      <c r="AQ6" s="13" t="s">
        <v>54</v>
      </c>
      <c r="AR6" s="13" t="s">
        <v>55</v>
      </c>
      <c r="AS6" s="13" t="s">
        <v>56</v>
      </c>
      <c r="AT6" s="13" t="s">
        <v>57</v>
      </c>
      <c r="AU6" s="13" t="s">
        <v>58</v>
      </c>
      <c r="AV6" s="13" t="s">
        <v>59</v>
      </c>
      <c r="AW6" s="13" t="s">
        <v>60</v>
      </c>
      <c r="AX6" s="13" t="s">
        <v>61</v>
      </c>
    </row>
    <row r="7" ht="30" customHeight="1">
      <c r="B7" s="11" t="s">
        <v>23</v>
      </c>
      <c r="C7" s="11" t="n">
        <v>2053</v>
      </c>
      <c r="D7" s="11" t="n">
        <v>282</v>
      </c>
      <c r="E7" s="11" t="n">
        <v>347</v>
      </c>
      <c r="F7" s="11" t="n">
        <v>347</v>
      </c>
      <c r="G7" s="11" t="n">
        <v>347</v>
      </c>
      <c r="H7" s="11" t="n">
        <v>295</v>
      </c>
      <c r="I7" s="11" t="n">
        <v>435</v>
      </c>
      <c r="J7" s="11"/>
      <c r="K7" s="11" t="n">
        <v>1018</v>
      </c>
      <c r="L7" s="11" t="n">
        <v>1034</v>
      </c>
      <c r="M7" s="11"/>
      <c r="N7" s="11" t="n">
        <v>284</v>
      </c>
      <c r="O7" s="11" t="n">
        <v>278</v>
      </c>
      <c r="P7" s="11" t="n">
        <v>169</v>
      </c>
      <c r="Q7" s="11" t="n">
        <v>188</v>
      </c>
      <c r="R7" s="11" t="n">
        <v>160</v>
      </c>
      <c r="S7" s="11" t="n">
        <v>187</v>
      </c>
      <c r="T7" s="11" t="n">
        <v>166</v>
      </c>
      <c r="U7" s="11" t="n">
        <v>87</v>
      </c>
      <c r="V7" s="11" t="n">
        <v>211</v>
      </c>
      <c r="W7" s="11" t="n">
        <v>174</v>
      </c>
      <c r="X7" s="11" t="n">
        <v>98</v>
      </c>
      <c r="Y7" s="11" t="n">
        <v>51</v>
      </c>
      <c r="Z7" s="11"/>
      <c r="AA7" s="11" t="n">
        <v>570</v>
      </c>
      <c r="AB7" s="11" t="n">
        <v>547</v>
      </c>
      <c r="AC7" s="11" t="n">
        <v>406</v>
      </c>
      <c r="AD7" s="11" t="n">
        <v>517</v>
      </c>
      <c r="AE7" s="11"/>
      <c r="AF7" s="11" t="n">
        <v>148</v>
      </c>
      <c r="AG7" s="11" t="n">
        <v>872</v>
      </c>
      <c r="AH7" s="11" t="n">
        <v>132</v>
      </c>
      <c r="AI7" s="11" t="n">
        <v>108</v>
      </c>
      <c r="AJ7" s="11" t="n">
        <v>65</v>
      </c>
      <c r="AK7" s="11" t="n">
        <v>65</v>
      </c>
      <c r="AL7" s="11" t="n">
        <v>139</v>
      </c>
      <c r="AM7" s="11" t="n">
        <v>2</v>
      </c>
      <c r="AN7" s="11" t="n">
        <v>139</v>
      </c>
      <c r="AO7" s="11" t="n">
        <v>159</v>
      </c>
      <c r="AP7" s="11" t="n">
        <v>39</v>
      </c>
      <c r="AQ7" s="11" t="n">
        <v>148</v>
      </c>
      <c r="AR7" s="11" t="n">
        <v>10</v>
      </c>
      <c r="AS7" s="11" t="n">
        <v>10</v>
      </c>
      <c r="AT7" s="11" t="n">
        <v>3</v>
      </c>
      <c r="AU7" s="11" t="n">
        <v>2</v>
      </c>
      <c r="AV7" s="11" t="n">
        <v>5</v>
      </c>
      <c r="AW7" s="11" t="n">
        <v>3</v>
      </c>
      <c r="AX7" s="11" t="n">
        <v>4</v>
      </c>
    </row>
    <row r="8" ht="30" customHeight="1">
      <c r="B8" s="12" t="s">
        <v>24</v>
      </c>
      <c r="C8" s="12" t="n">
        <v>2053</v>
      </c>
      <c r="D8" s="12" t="n">
        <v>284</v>
      </c>
      <c r="E8" s="12" t="n">
        <v>350</v>
      </c>
      <c r="F8" s="12" t="n">
        <v>349</v>
      </c>
      <c r="G8" s="12" t="n">
        <v>350</v>
      </c>
      <c r="H8" s="12" t="n">
        <v>289</v>
      </c>
      <c r="I8" s="12" t="n">
        <v>431</v>
      </c>
      <c r="J8" s="12"/>
      <c r="K8" s="12" t="n">
        <v>1013</v>
      </c>
      <c r="L8" s="12" t="n">
        <v>1039</v>
      </c>
      <c r="M8" s="12"/>
      <c r="N8" s="12" t="n">
        <v>287</v>
      </c>
      <c r="O8" s="12" t="n">
        <v>267</v>
      </c>
      <c r="P8" s="12" t="n">
        <v>164</v>
      </c>
      <c r="Q8" s="12" t="n">
        <v>185</v>
      </c>
      <c r="R8" s="12" t="n">
        <v>144</v>
      </c>
      <c r="S8" s="12" t="n">
        <v>185</v>
      </c>
      <c r="T8" s="12" t="n">
        <v>164</v>
      </c>
      <c r="U8" s="12" t="n">
        <v>82</v>
      </c>
      <c r="V8" s="12" t="n">
        <v>226</v>
      </c>
      <c r="W8" s="12" t="n">
        <v>185</v>
      </c>
      <c r="X8" s="12" t="n">
        <v>103</v>
      </c>
      <c r="Y8" s="12" t="n">
        <v>61</v>
      </c>
      <c r="Z8" s="12"/>
      <c r="AA8" s="12" t="n">
        <v>551</v>
      </c>
      <c r="AB8" s="12" t="n">
        <v>530</v>
      </c>
      <c r="AC8" s="12" t="n">
        <v>449</v>
      </c>
      <c r="AD8" s="12" t="n">
        <v>510</v>
      </c>
      <c r="AE8" s="12"/>
      <c r="AF8" s="12" t="n">
        <v>150</v>
      </c>
      <c r="AG8" s="12" t="n">
        <v>866</v>
      </c>
      <c r="AH8" s="12" t="n">
        <v>133</v>
      </c>
      <c r="AI8" s="12" t="n">
        <v>107</v>
      </c>
      <c r="AJ8" s="12" t="n">
        <v>66</v>
      </c>
      <c r="AK8" s="12" t="n">
        <v>64</v>
      </c>
      <c r="AL8" s="12" t="n">
        <v>140</v>
      </c>
      <c r="AM8" s="12" t="n">
        <v>2</v>
      </c>
      <c r="AN8" s="12" t="n">
        <v>140</v>
      </c>
      <c r="AO8" s="12" t="n">
        <v>160</v>
      </c>
      <c r="AP8" s="12" t="n">
        <v>39</v>
      </c>
      <c r="AQ8" s="12" t="n">
        <v>149</v>
      </c>
      <c r="AR8" s="12" t="n">
        <v>10</v>
      </c>
      <c r="AS8" s="12" t="n">
        <v>11</v>
      </c>
      <c r="AT8" s="12" t="n">
        <v>3</v>
      </c>
      <c r="AU8" s="12" t="n">
        <v>2</v>
      </c>
      <c r="AV8" s="12" t="n">
        <v>5</v>
      </c>
      <c r="AW8" s="12" t="n">
        <v>3</v>
      </c>
      <c r="AX8" s="12" t="n">
        <v>3</v>
      </c>
    </row>
    <row r="9">
      <c r="B9" s="20" t="s">
        <v>253</v>
      </c>
      <c r="C9" s="19" t="n">
        <v>0.0547585831297906</v>
      </c>
      <c r="D9" s="19" t="n">
        <v>0.0257323575913327</v>
      </c>
      <c r="E9" s="19" t="n">
        <v>0.0227251063357234</v>
      </c>
      <c r="F9" s="19" t="n">
        <v>0.0336359603783061</v>
      </c>
      <c r="G9" s="19" t="n">
        <v>0.0566453033249424</v>
      </c>
      <c r="H9" s="19" t="n">
        <v>0.0618287335784791</v>
      </c>
      <c r="I9" s="19" t="n">
        <v>0.110759932437205</v>
      </c>
      <c r="J9" s="19"/>
      <c r="K9" s="19" t="n">
        <v>0.0477947113543907</v>
      </c>
      <c r="L9" s="19" t="n">
        <v>0.0616012697249365</v>
      </c>
      <c r="M9" s="19"/>
      <c r="N9" s="19" t="n">
        <v>0.0222299324917336</v>
      </c>
      <c r="O9" s="19" t="n">
        <v>0.0646653929118244</v>
      </c>
      <c r="P9" s="19" t="n">
        <v>0.0476672343866113</v>
      </c>
      <c r="Q9" s="19" t="n">
        <v>0.0485998129733864</v>
      </c>
      <c r="R9" s="19" t="n">
        <v>0.0617067468314284</v>
      </c>
      <c r="S9" s="19" t="n">
        <v>0.0584935367589199</v>
      </c>
      <c r="T9" s="19" t="n">
        <v>0.0610329587960639</v>
      </c>
      <c r="U9" s="19" t="n">
        <v>0.0333320822145222</v>
      </c>
      <c r="V9" s="19" t="n">
        <v>0.0625908973294737</v>
      </c>
      <c r="W9" s="19" t="n">
        <v>0.067886014090944</v>
      </c>
      <c r="X9" s="19" t="n">
        <v>0.0811169186593817</v>
      </c>
      <c r="Y9" s="19" t="n">
        <v>0.0730523014575384</v>
      </c>
      <c r="Z9" s="19"/>
      <c r="AA9" s="19" t="n">
        <v>0.0409795296341618</v>
      </c>
      <c r="AB9" s="19" t="n">
        <v>0.0528625877641028</v>
      </c>
      <c r="AC9" s="19" t="n">
        <v>0.0393482753061171</v>
      </c>
      <c r="AD9" s="19" t="n">
        <v>0.0804678508068593</v>
      </c>
      <c r="AE9" s="19"/>
      <c r="AF9" s="19" t="n">
        <v>0.0136853011665448</v>
      </c>
      <c r="AG9" s="19" t="n">
        <v>0.0922658581672822</v>
      </c>
      <c r="AH9" s="19" t="n">
        <v>0.0233917515953814</v>
      </c>
      <c r="AI9" s="19" t="n">
        <v>0.0305111779652273</v>
      </c>
      <c r="AJ9" s="19" t="n">
        <v>0.0301169609067759</v>
      </c>
      <c r="AK9" s="19" t="n">
        <v>0.0164460276108911</v>
      </c>
      <c r="AL9" s="19" t="n">
        <v>0.00763520982518395</v>
      </c>
      <c r="AM9" s="19" t="n">
        <v>0</v>
      </c>
      <c r="AN9" s="19" t="n">
        <v>0.014924642893704</v>
      </c>
      <c r="AO9" s="19" t="n">
        <v>0.0484379657012108</v>
      </c>
      <c r="AP9" s="19" t="n">
        <v>0.0271337395337361</v>
      </c>
      <c r="AQ9" s="19" t="n">
        <v>0.0531056512242918</v>
      </c>
      <c r="AR9" s="19" t="n">
        <v>0.122057392965152</v>
      </c>
      <c r="AS9" s="19" t="n">
        <v>0</v>
      </c>
      <c r="AT9" s="19" t="n">
        <v>0</v>
      </c>
      <c r="AU9" s="19" t="n">
        <v>0</v>
      </c>
      <c r="AV9" s="19" t="n">
        <v>0</v>
      </c>
      <c r="AW9" s="19" t="n">
        <v>0</v>
      </c>
      <c r="AX9" s="19" t="n">
        <v>0</v>
      </c>
    </row>
    <row r="10">
      <c r="B10" s="20" t="s">
        <v>378</v>
      </c>
      <c r="C10" s="19" t="n">
        <v>0.0520846260846071</v>
      </c>
      <c r="D10" s="19" t="n">
        <v>0.0608969950423615</v>
      </c>
      <c r="E10" s="19" t="n">
        <v>0.0404250583084788</v>
      </c>
      <c r="F10" s="19" t="n">
        <v>0.0316385787954008</v>
      </c>
      <c r="G10" s="19" t="n">
        <v>0.037830188092086</v>
      </c>
      <c r="H10" s="19" t="n">
        <v>0.0441378114267361</v>
      </c>
      <c r="I10" s="19" t="n">
        <v>0.0892180937206745</v>
      </c>
      <c r="J10" s="19"/>
      <c r="K10" s="19" t="n">
        <v>0.0538943922682394</v>
      </c>
      <c r="L10" s="19" t="n">
        <v>0.0503702069533834</v>
      </c>
      <c r="M10" s="19"/>
      <c r="N10" s="19" t="n">
        <v>0.0499264948754956</v>
      </c>
      <c r="O10" s="19" t="n">
        <v>0.0400370658264176</v>
      </c>
      <c r="P10" s="19" t="n">
        <v>0.0480213903802647</v>
      </c>
      <c r="Q10" s="19" t="n">
        <v>0.0579999253987476</v>
      </c>
      <c r="R10" s="19" t="n">
        <v>0.0824247941693836</v>
      </c>
      <c r="S10" s="19" t="n">
        <v>0.0698876440585737</v>
      </c>
      <c r="T10" s="19" t="n">
        <v>0.0476143899240113</v>
      </c>
      <c r="U10" s="19" t="n">
        <v>0.0323193441601405</v>
      </c>
      <c r="V10" s="19" t="n">
        <v>0.0526339051380675</v>
      </c>
      <c r="W10" s="19" t="n">
        <v>0.059172458145118</v>
      </c>
      <c r="X10" s="19" t="n">
        <v>0.0297947054189006</v>
      </c>
      <c r="Y10" s="19" t="n">
        <v>0.0350286471162408</v>
      </c>
      <c r="Z10" s="19"/>
      <c r="AA10" s="19" t="n">
        <v>0.0362169801771189</v>
      </c>
      <c r="AB10" s="19" t="n">
        <v>0.0644678661883558</v>
      </c>
      <c r="AC10" s="19" t="n">
        <v>0.0463823275641925</v>
      </c>
      <c r="AD10" s="19" t="n">
        <v>0.0608079804844475</v>
      </c>
      <c r="AE10" s="19"/>
      <c r="AF10" s="19" t="n">
        <v>0.0523083888261997</v>
      </c>
      <c r="AG10" s="19" t="n">
        <v>0.0630950700668452</v>
      </c>
      <c r="AH10" s="19" t="n">
        <v>0.0669092329880095</v>
      </c>
      <c r="AI10" s="19" t="n">
        <v>0.00948147824920541</v>
      </c>
      <c r="AJ10" s="19" t="n">
        <v>0.0305846847710925</v>
      </c>
      <c r="AK10" s="19" t="n">
        <v>0.0280482381012852</v>
      </c>
      <c r="AL10" s="19" t="n">
        <v>0.0801236932350112</v>
      </c>
      <c r="AM10" s="19" t="n">
        <v>0</v>
      </c>
      <c r="AN10" s="19" t="n">
        <v>0.0228131357785581</v>
      </c>
      <c r="AO10" s="19" t="n">
        <v>0.0386644443703794</v>
      </c>
      <c r="AP10" s="19" t="n">
        <v>0.0795020252076328</v>
      </c>
      <c r="AQ10" s="19" t="n">
        <v>0.0339793109851729</v>
      </c>
      <c r="AR10" s="19" t="n">
        <v>0</v>
      </c>
      <c r="AS10" s="19" t="n">
        <v>0.190486244423398</v>
      </c>
      <c r="AT10" s="19" t="n">
        <v>0</v>
      </c>
      <c r="AU10" s="19" t="n">
        <v>0</v>
      </c>
      <c r="AV10" s="19" t="n">
        <v>0</v>
      </c>
      <c r="AW10" s="19" t="n">
        <v>0</v>
      </c>
      <c r="AX10" s="19" t="n">
        <v>0</v>
      </c>
    </row>
    <row r="11">
      <c r="B11" s="20" t="s">
        <v>379</v>
      </c>
      <c r="C11" s="19" t="n">
        <v>0.118422492471207</v>
      </c>
      <c r="D11" s="19" t="n">
        <v>0.134505657579278</v>
      </c>
      <c r="E11" s="19" t="n">
        <v>0.0804843526928321</v>
      </c>
      <c r="F11" s="19" t="n">
        <v>0.0987403730639284</v>
      </c>
      <c r="G11" s="19" t="n">
        <v>0.113519194894746</v>
      </c>
      <c r="H11" s="19" t="n">
        <v>0.154625385430177</v>
      </c>
      <c r="I11" s="19" t="n">
        <v>0.134291522282415</v>
      </c>
      <c r="J11" s="19"/>
      <c r="K11" s="19" t="n">
        <v>0.087295561785912</v>
      </c>
      <c r="L11" s="19" t="n">
        <v>0.147923228057949</v>
      </c>
      <c r="M11" s="19"/>
      <c r="N11" s="19" t="n">
        <v>0.113314761835673</v>
      </c>
      <c r="O11" s="19" t="n">
        <v>0.121453039005879</v>
      </c>
      <c r="P11" s="19" t="n">
        <v>0.115992769020421</v>
      </c>
      <c r="Q11" s="19" t="n">
        <v>0.114298122752763</v>
      </c>
      <c r="R11" s="19" t="n">
        <v>0.0871569128267366</v>
      </c>
      <c r="S11" s="19" t="n">
        <v>0.109570184272559</v>
      </c>
      <c r="T11" s="19" t="n">
        <v>0.12657878501213</v>
      </c>
      <c r="U11" s="19" t="n">
        <v>0.165328446853518</v>
      </c>
      <c r="V11" s="19" t="n">
        <v>0.118724149090095</v>
      </c>
      <c r="W11" s="19" t="n">
        <v>0.121396880575552</v>
      </c>
      <c r="X11" s="19" t="n">
        <v>0.102833771599811</v>
      </c>
      <c r="Y11" s="19" t="n">
        <v>0.180082121661682</v>
      </c>
      <c r="Z11" s="19"/>
      <c r="AA11" s="19" t="n">
        <v>0.0896535604825016</v>
      </c>
      <c r="AB11" s="19" t="n">
        <v>0.137567903102835</v>
      </c>
      <c r="AC11" s="19" t="n">
        <v>0.153129304294936</v>
      </c>
      <c r="AD11" s="19" t="n">
        <v>0.102071017538434</v>
      </c>
      <c r="AE11" s="19"/>
      <c r="AF11" s="19" t="n">
        <v>0.117457961618002</v>
      </c>
      <c r="AG11" s="19" t="n">
        <v>0.141214493380673</v>
      </c>
      <c r="AH11" s="19" t="n">
        <v>0.0734818175485644</v>
      </c>
      <c r="AI11" s="19" t="n">
        <v>0.0752470897510662</v>
      </c>
      <c r="AJ11" s="19" t="n">
        <v>0.0948835782767942</v>
      </c>
      <c r="AK11" s="19" t="n">
        <v>0.14985985344526</v>
      </c>
      <c r="AL11" s="19" t="n">
        <v>0.0606911298216891</v>
      </c>
      <c r="AM11" s="19" t="n">
        <v>0.534445761093102</v>
      </c>
      <c r="AN11" s="19" t="n">
        <v>0.0865017615348287</v>
      </c>
      <c r="AO11" s="19" t="n">
        <v>0.122898042190973</v>
      </c>
      <c r="AP11" s="19" t="n">
        <v>0.155613319671805</v>
      </c>
      <c r="AQ11" s="19" t="n">
        <v>0.13424798382844</v>
      </c>
      <c r="AR11" s="19" t="n">
        <v>0.104566768874257</v>
      </c>
      <c r="AS11" s="19" t="n">
        <v>0.108831880209197</v>
      </c>
      <c r="AT11" s="19" t="n">
        <v>0</v>
      </c>
      <c r="AU11" s="19" t="n">
        <v>0</v>
      </c>
      <c r="AV11" s="19" t="n">
        <v>0</v>
      </c>
      <c r="AW11" s="19" t="n">
        <v>0</v>
      </c>
      <c r="AX11" s="19" t="n">
        <v>0</v>
      </c>
    </row>
    <row r="12">
      <c r="B12" s="20" t="s">
        <v>380</v>
      </c>
      <c r="C12" s="19" t="n">
        <v>0.295160142881914</v>
      </c>
      <c r="D12" s="19" t="n">
        <v>0.285410414131712</v>
      </c>
      <c r="E12" s="19" t="n">
        <v>0.294514937804035</v>
      </c>
      <c r="F12" s="19" t="n">
        <v>0.306583889663639</v>
      </c>
      <c r="G12" s="19" t="n">
        <v>0.325352461464902</v>
      </c>
      <c r="H12" s="19" t="n">
        <v>0.329713742331885</v>
      </c>
      <c r="I12" s="19" t="n">
        <v>0.245162487883259</v>
      </c>
      <c r="J12" s="19"/>
      <c r="K12" s="19" t="n">
        <v>0.304456633581831</v>
      </c>
      <c r="L12" s="19" t="n">
        <v>0.28638001985738</v>
      </c>
      <c r="M12" s="19"/>
      <c r="N12" s="19" t="n">
        <v>0.244828202903368</v>
      </c>
      <c r="O12" s="19" t="n">
        <v>0.28385683494746</v>
      </c>
      <c r="P12" s="19" t="n">
        <v>0.348597148862376</v>
      </c>
      <c r="Q12" s="19" t="n">
        <v>0.260472894667702</v>
      </c>
      <c r="R12" s="19" t="n">
        <v>0.307639281064445</v>
      </c>
      <c r="S12" s="19" t="n">
        <v>0.307504219107979</v>
      </c>
      <c r="T12" s="19" t="n">
        <v>0.32819580419003</v>
      </c>
      <c r="U12" s="19" t="n">
        <v>0.299410135455641</v>
      </c>
      <c r="V12" s="19" t="n">
        <v>0.335889965976499</v>
      </c>
      <c r="W12" s="19" t="n">
        <v>0.262319395065366</v>
      </c>
      <c r="X12" s="19" t="n">
        <v>0.34633318367491</v>
      </c>
      <c r="Y12" s="19" t="n">
        <v>0.243831363709713</v>
      </c>
      <c r="Z12" s="19"/>
      <c r="AA12" s="19" t="n">
        <v>0.249490482300445</v>
      </c>
      <c r="AB12" s="19" t="n">
        <v>0.300682964309609</v>
      </c>
      <c r="AC12" s="19" t="n">
        <v>0.33986037328939</v>
      </c>
      <c r="AD12" s="19" t="n">
        <v>0.304971373102846</v>
      </c>
      <c r="AE12" s="19"/>
      <c r="AF12" s="19" t="n">
        <v>0.335203008680442</v>
      </c>
      <c r="AG12" s="19" t="n">
        <v>0.299663155253653</v>
      </c>
      <c r="AH12" s="19" t="n">
        <v>0.305837711179372</v>
      </c>
      <c r="AI12" s="19" t="n">
        <v>0.194108613978915</v>
      </c>
      <c r="AJ12" s="19" t="n">
        <v>0.369987489334818</v>
      </c>
      <c r="AK12" s="19" t="n">
        <v>0.186902044779649</v>
      </c>
      <c r="AL12" s="19" t="n">
        <v>0.301541468001315</v>
      </c>
      <c r="AM12" s="19" t="n">
        <v>0</v>
      </c>
      <c r="AN12" s="19" t="n">
        <v>0.320133344592984</v>
      </c>
      <c r="AO12" s="19" t="n">
        <v>0.30128057014554</v>
      </c>
      <c r="AP12" s="19" t="n">
        <v>0.201265204864841</v>
      </c>
      <c r="AQ12" s="19" t="n">
        <v>0.300132337520569</v>
      </c>
      <c r="AR12" s="19" t="n">
        <v>0.485683374749857</v>
      </c>
      <c r="AS12" s="19" t="n">
        <v>0.108789265320331</v>
      </c>
      <c r="AT12" s="19" t="n">
        <v>1</v>
      </c>
      <c r="AU12" s="19" t="n">
        <v>0</v>
      </c>
      <c r="AV12" s="19" t="n">
        <v>0</v>
      </c>
      <c r="AW12" s="19" t="n">
        <v>0.294727388085214</v>
      </c>
      <c r="AX12" s="19" t="n">
        <v>0.242293032388405</v>
      </c>
    </row>
    <row r="13">
      <c r="B13" s="20" t="s">
        <v>381</v>
      </c>
      <c r="C13" s="19" t="n">
        <v>0.17188621420608</v>
      </c>
      <c r="D13" s="19" t="n">
        <v>0.134428993695818</v>
      </c>
      <c r="E13" s="19" t="n">
        <v>0.229466718849864</v>
      </c>
      <c r="F13" s="19" t="n">
        <v>0.193057288519552</v>
      </c>
      <c r="G13" s="19" t="n">
        <v>0.170074903641193</v>
      </c>
      <c r="H13" s="19" t="n">
        <v>0.127902694877607</v>
      </c>
      <c r="I13" s="19" t="n">
        <v>0.163615784272274</v>
      </c>
      <c r="J13" s="19"/>
      <c r="K13" s="19" t="n">
        <v>0.209341688823208</v>
      </c>
      <c r="L13" s="19" t="n">
        <v>0.13553163295063</v>
      </c>
      <c r="M13" s="19"/>
      <c r="N13" s="19" t="n">
        <v>0.198968096088455</v>
      </c>
      <c r="O13" s="19" t="n">
        <v>0.174023529685555</v>
      </c>
      <c r="P13" s="19" t="n">
        <v>0.129349858082336</v>
      </c>
      <c r="Q13" s="19" t="n">
        <v>0.170367519967682</v>
      </c>
      <c r="R13" s="19" t="n">
        <v>0.181112966046312</v>
      </c>
      <c r="S13" s="19" t="n">
        <v>0.18744134457319</v>
      </c>
      <c r="T13" s="19" t="n">
        <v>0.101584296021313</v>
      </c>
      <c r="U13" s="19" t="n">
        <v>0.163499300718172</v>
      </c>
      <c r="V13" s="19" t="n">
        <v>0.163624515497142</v>
      </c>
      <c r="W13" s="19" t="n">
        <v>0.236595956001217</v>
      </c>
      <c r="X13" s="19" t="n">
        <v>0.161090935676491</v>
      </c>
      <c r="Y13" s="19" t="n">
        <v>0.138025525308621</v>
      </c>
      <c r="Z13" s="19"/>
      <c r="AA13" s="19" t="n">
        <v>0.221788741221492</v>
      </c>
      <c r="AB13" s="19" t="n">
        <v>0.158990147164598</v>
      </c>
      <c r="AC13" s="19" t="n">
        <v>0.161964660288808</v>
      </c>
      <c r="AD13" s="19" t="n">
        <v>0.140635303075928</v>
      </c>
      <c r="AE13" s="19"/>
      <c r="AF13" s="19" t="n">
        <v>0.176737658408696</v>
      </c>
      <c r="AG13" s="19" t="n">
        <v>0.147535827397574</v>
      </c>
      <c r="AH13" s="19" t="n">
        <v>0.189664071553013</v>
      </c>
      <c r="AI13" s="19" t="n">
        <v>0.259034584403263</v>
      </c>
      <c r="AJ13" s="19" t="n">
        <v>0.144200934227769</v>
      </c>
      <c r="AK13" s="19" t="n">
        <v>0.197214538277606</v>
      </c>
      <c r="AL13" s="19" t="n">
        <v>0.196613557506794</v>
      </c>
      <c r="AM13" s="19" t="n">
        <v>0</v>
      </c>
      <c r="AN13" s="19" t="n">
        <v>0.190920382719041</v>
      </c>
      <c r="AO13" s="19" t="n">
        <v>0.143993036945058</v>
      </c>
      <c r="AP13" s="19" t="n">
        <v>0.284707907895562</v>
      </c>
      <c r="AQ13" s="19" t="n">
        <v>0.196648755701094</v>
      </c>
      <c r="AR13" s="19" t="n">
        <v>0.100638579105013</v>
      </c>
      <c r="AS13" s="19" t="n">
        <v>0.186568259757407</v>
      </c>
      <c r="AT13" s="19" t="n">
        <v>0</v>
      </c>
      <c r="AU13" s="19" t="n">
        <v>0.495619982425437</v>
      </c>
      <c r="AV13" s="19" t="n">
        <v>0</v>
      </c>
      <c r="AW13" s="19" t="n">
        <v>0</v>
      </c>
      <c r="AX13" s="19" t="n">
        <v>0.537158236211435</v>
      </c>
    </row>
    <row r="14">
      <c r="B14" s="20" t="s">
        <v>382</v>
      </c>
      <c r="C14" s="19" t="n">
        <v>0.122552842395671</v>
      </c>
      <c r="D14" s="19" t="n">
        <v>0.13878194618661</v>
      </c>
      <c r="E14" s="19" t="n">
        <v>0.181437928019792</v>
      </c>
      <c r="F14" s="19" t="n">
        <v>0.116017972821702</v>
      </c>
      <c r="G14" s="19" t="n">
        <v>0.106361566174055</v>
      </c>
      <c r="H14" s="19" t="n">
        <v>0.0968850354627362</v>
      </c>
      <c r="I14" s="19" t="n">
        <v>0.0996676652230194</v>
      </c>
      <c r="J14" s="19"/>
      <c r="K14" s="19" t="n">
        <v>0.151892796474709</v>
      </c>
      <c r="L14" s="19" t="n">
        <v>0.0940636080850167</v>
      </c>
      <c r="M14" s="19"/>
      <c r="N14" s="19" t="n">
        <v>0.178275368793866</v>
      </c>
      <c r="O14" s="19" t="n">
        <v>0.14362758008804</v>
      </c>
      <c r="P14" s="19" t="n">
        <v>0.108775701134115</v>
      </c>
      <c r="Q14" s="19" t="n">
        <v>0.114353720308358</v>
      </c>
      <c r="R14" s="19" t="n">
        <v>0.125084916510508</v>
      </c>
      <c r="S14" s="19" t="n">
        <v>0.102865920743291</v>
      </c>
      <c r="T14" s="19" t="n">
        <v>0.11035174649667</v>
      </c>
      <c r="U14" s="19" t="n">
        <v>0.0824832438311194</v>
      </c>
      <c r="V14" s="19" t="n">
        <v>0.105291541935339</v>
      </c>
      <c r="W14" s="19" t="n">
        <v>0.0867475218517852</v>
      </c>
      <c r="X14" s="19" t="n">
        <v>0.12535797938613</v>
      </c>
      <c r="Y14" s="19" t="n">
        <v>0.138238407869136</v>
      </c>
      <c r="Z14" s="19"/>
      <c r="AA14" s="19" t="n">
        <v>0.199027808990855</v>
      </c>
      <c r="AB14" s="19" t="n">
        <v>0.0980492908013875</v>
      </c>
      <c r="AC14" s="19" t="n">
        <v>0.0984604097100442</v>
      </c>
      <c r="AD14" s="19" t="n">
        <v>0.089729048234914</v>
      </c>
      <c r="AE14" s="19"/>
      <c r="AF14" s="19" t="n">
        <v>0.173353306982963</v>
      </c>
      <c r="AG14" s="19" t="n">
        <v>0.0845816962215511</v>
      </c>
      <c r="AH14" s="19" t="n">
        <v>0.0908369460802572</v>
      </c>
      <c r="AI14" s="19" t="n">
        <v>0.253852290292014</v>
      </c>
      <c r="AJ14" s="19" t="n">
        <v>0.135472258854005</v>
      </c>
      <c r="AK14" s="19" t="n">
        <v>0.166760736866011</v>
      </c>
      <c r="AL14" s="19" t="n">
        <v>0.180118790870696</v>
      </c>
      <c r="AM14" s="19" t="n">
        <v>0</v>
      </c>
      <c r="AN14" s="19" t="n">
        <v>0.176349078692272</v>
      </c>
      <c r="AO14" s="19" t="n">
        <v>0.108545682105515</v>
      </c>
      <c r="AP14" s="19" t="n">
        <v>0.0494634376978322</v>
      </c>
      <c r="AQ14" s="19" t="n">
        <v>0.086424517516378</v>
      </c>
      <c r="AR14" s="19" t="n">
        <v>0.093885666242706</v>
      </c>
      <c r="AS14" s="19" t="n">
        <v>0.214545200331629</v>
      </c>
      <c r="AT14" s="19" t="n">
        <v>0</v>
      </c>
      <c r="AU14" s="19" t="n">
        <v>0.504380017574563</v>
      </c>
      <c r="AV14" s="19" t="n">
        <v>0.78015845190494</v>
      </c>
      <c r="AW14" s="19" t="n">
        <v>0.705272611914786</v>
      </c>
      <c r="AX14" s="19" t="n">
        <v>0.22054873140016</v>
      </c>
    </row>
    <row r="15">
      <c r="B15" s="20" t="s">
        <v>383</v>
      </c>
      <c r="C15" s="19" t="n">
        <v>0.056102942997989</v>
      </c>
      <c r="D15" s="19" t="n">
        <v>0.0555399110548506</v>
      </c>
      <c r="E15" s="19" t="n">
        <v>0.0867965779296817</v>
      </c>
      <c r="F15" s="19" t="n">
        <v>0.0798117990314671</v>
      </c>
      <c r="G15" s="19" t="n">
        <v>0.047304631450637</v>
      </c>
      <c r="H15" s="19" t="n">
        <v>0.031480520841172</v>
      </c>
      <c r="I15" s="19" t="n">
        <v>0.035988506151883</v>
      </c>
      <c r="J15" s="19"/>
      <c r="K15" s="19" t="n">
        <v>0.0616413771120298</v>
      </c>
      <c r="L15" s="19" t="n">
        <v>0.0507568423305863</v>
      </c>
      <c r="M15" s="19"/>
      <c r="N15" s="19" t="n">
        <v>0.091092643439558</v>
      </c>
      <c r="O15" s="19" t="n">
        <v>0.0390000164644106</v>
      </c>
      <c r="P15" s="19" t="n">
        <v>0.0631872325213174</v>
      </c>
      <c r="Q15" s="19" t="n">
        <v>0.0583981581987522</v>
      </c>
      <c r="R15" s="19" t="n">
        <v>0.0559937033539494</v>
      </c>
      <c r="S15" s="19" t="n">
        <v>0.0430106188163766</v>
      </c>
      <c r="T15" s="19" t="n">
        <v>0.0665201484307377</v>
      </c>
      <c r="U15" s="19" t="n">
        <v>0.0470110244268297</v>
      </c>
      <c r="V15" s="19" t="n">
        <v>0.0545829409460367</v>
      </c>
      <c r="W15" s="19" t="n">
        <v>0.045278993123168</v>
      </c>
      <c r="X15" s="19" t="n">
        <v>0.010214698294794</v>
      </c>
      <c r="Y15" s="19" t="n">
        <v>0.0804336685438382</v>
      </c>
      <c r="Z15" s="19"/>
      <c r="AA15" s="19" t="n">
        <v>0.0852801577933799</v>
      </c>
      <c r="AB15" s="19" t="n">
        <v>0.0497261393635053</v>
      </c>
      <c r="AC15" s="19" t="n">
        <v>0.0513413829131073</v>
      </c>
      <c r="AD15" s="19" t="n">
        <v>0.033006768248445</v>
      </c>
      <c r="AE15" s="19"/>
      <c r="AF15" s="19" t="n">
        <v>0.0771506616235902</v>
      </c>
      <c r="AG15" s="19" t="n">
        <v>0.0232680157909376</v>
      </c>
      <c r="AH15" s="19" t="n">
        <v>0.0668968866293808</v>
      </c>
      <c r="AI15" s="19" t="n">
        <v>0.158710538717028</v>
      </c>
      <c r="AJ15" s="19" t="n">
        <v>0.0131958754937805</v>
      </c>
      <c r="AK15" s="19" t="n">
        <v>0.184889396336908</v>
      </c>
      <c r="AL15" s="19" t="n">
        <v>0.0875664447897758</v>
      </c>
      <c r="AM15" s="19" t="n">
        <v>0.465554238906898</v>
      </c>
      <c r="AN15" s="19" t="n">
        <v>0.101604643064238</v>
      </c>
      <c r="AO15" s="19" t="n">
        <v>0.0319661680697112</v>
      </c>
      <c r="AP15" s="19" t="n">
        <v>0.103095640937417</v>
      </c>
      <c r="AQ15" s="19" t="n">
        <v>0.0408685228143083</v>
      </c>
      <c r="AR15" s="19" t="n">
        <v>0</v>
      </c>
      <c r="AS15" s="19" t="n">
        <v>0.0957280519601972</v>
      </c>
      <c r="AT15" s="19" t="n">
        <v>0</v>
      </c>
      <c r="AU15" s="19" t="n">
        <v>0</v>
      </c>
      <c r="AV15" s="19" t="n">
        <v>0.21984154809506</v>
      </c>
      <c r="AW15" s="19" t="n">
        <v>0</v>
      </c>
      <c r="AX15" s="19" t="n">
        <v>0</v>
      </c>
    </row>
    <row r="16">
      <c r="B16" s="20" t="s">
        <v>242</v>
      </c>
      <c r="C16" s="21" t="n">
        <v>0.129032155832742</v>
      </c>
      <c r="D16" s="21" t="n">
        <v>0.164703724718038</v>
      </c>
      <c r="E16" s="21" t="n">
        <v>0.0641493200595921</v>
      </c>
      <c r="F16" s="21" t="n">
        <v>0.140514137726005</v>
      </c>
      <c r="G16" s="21" t="n">
        <v>0.142911750957439</v>
      </c>
      <c r="H16" s="21" t="n">
        <v>0.153426076051208</v>
      </c>
      <c r="I16" s="21" t="n">
        <v>0.121296008029269</v>
      </c>
      <c r="J16" s="21"/>
      <c r="K16" s="21" t="n">
        <v>0.0836828385996804</v>
      </c>
      <c r="L16" s="21" t="n">
        <v>0.173373192040118</v>
      </c>
      <c r="M16" s="21"/>
      <c r="N16" s="21" t="n">
        <v>0.101364499571851</v>
      </c>
      <c r="O16" s="21" t="n">
        <v>0.133336541070413</v>
      </c>
      <c r="P16" s="21" t="n">
        <v>0.138408665612559</v>
      </c>
      <c r="Q16" s="21" t="n">
        <v>0.175509845732609</v>
      </c>
      <c r="R16" s="21" t="n">
        <v>0.0988806791972371</v>
      </c>
      <c r="S16" s="21" t="n">
        <v>0.12122653166911</v>
      </c>
      <c r="T16" s="21" t="n">
        <v>0.158121871129044</v>
      </c>
      <c r="U16" s="21" t="n">
        <v>0.176616422340057</v>
      </c>
      <c r="V16" s="21" t="n">
        <v>0.106662084087348</v>
      </c>
      <c r="W16" s="21" t="n">
        <v>0.120602781146849</v>
      </c>
      <c r="X16" s="21" t="n">
        <v>0.143257807289582</v>
      </c>
      <c r="Y16" s="21" t="n">
        <v>0.11130796433323</v>
      </c>
      <c r="Z16" s="21"/>
      <c r="AA16" s="21" t="n">
        <v>0.077562739400046</v>
      </c>
      <c r="AB16" s="21" t="n">
        <v>0.137653101305607</v>
      </c>
      <c r="AC16" s="21" t="n">
        <v>0.109513266633405</v>
      </c>
      <c r="AD16" s="21" t="n">
        <v>0.188310658508127</v>
      </c>
      <c r="AE16" s="21"/>
      <c r="AF16" s="21" t="n">
        <v>0.0541037126935626</v>
      </c>
      <c r="AG16" s="21" t="n">
        <v>0.148375883721484</v>
      </c>
      <c r="AH16" s="21" t="n">
        <v>0.182981582426022</v>
      </c>
      <c r="AI16" s="21" t="n">
        <v>0.0190542266432819</v>
      </c>
      <c r="AJ16" s="21" t="n">
        <v>0.181558218134964</v>
      </c>
      <c r="AK16" s="21" t="n">
        <v>0.0698791645823885</v>
      </c>
      <c r="AL16" s="21" t="n">
        <v>0.0857097059495354</v>
      </c>
      <c r="AM16" s="21" t="n">
        <v>0</v>
      </c>
      <c r="AN16" s="21" t="n">
        <v>0.0867530107243744</v>
      </c>
      <c r="AO16" s="21" t="n">
        <v>0.204214090471612</v>
      </c>
      <c r="AP16" s="21" t="n">
        <v>0.099218724191174</v>
      </c>
      <c r="AQ16" s="21" t="n">
        <v>0.154592920409746</v>
      </c>
      <c r="AR16" s="21" t="n">
        <v>0.0931682180630158</v>
      </c>
      <c r="AS16" s="21" t="n">
        <v>0.0950510979978406</v>
      </c>
      <c r="AT16" s="21" t="n">
        <v>0</v>
      </c>
      <c r="AU16" s="21" t="n">
        <v>0</v>
      </c>
      <c r="AV16" s="21" t="n">
        <v>0</v>
      </c>
      <c r="AW16" s="21" t="n">
        <v>0</v>
      </c>
      <c r="AX16" s="21" t="n">
        <v>0</v>
      </c>
    </row>
    <row r="17">
      <c r="B17" s="18"/>
    </row>
    <row r="18">
      <c r="B18" t="s">
        <v>80</v>
      </c>
    </row>
    <row r="19">
      <c r="B19" t="s">
        <v>81</v>
      </c>
    </row>
    <row r="21">
      <c r="B21" s="9" t="str">
        <f>=HYPERLINK("#'Contents'!A1", "Return to Contents")</f>
      </c>
    </row>
  </sheetData>
  <mergeCells count="6">
    <mergeCell ref="D5:I5"/>
    <mergeCell ref="K5:L5"/>
    <mergeCell ref="N5:Y5"/>
    <mergeCell ref="AA5:AD5"/>
    <mergeCell ref="AF5:AX5"/>
    <mergeCell ref="D2:AU2"/>
  </mergeCells>
  <pageMargins left="0.7" right="0.7" top="0.75" bottom="0.75" header="0.3" footer="0.3"/>
  <pageSetup paperSize="9" orientation="portrait" horizontalDpi="300" verticalDpi="300" r:id="rId2"/>
  <drawing r:id="rId1"/>
</worksheet>
</file>

<file path=xl/worksheets/sheet10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10.71" hidden="0" customWidth="1"/>
    <col min="8" max="8" width="10.71" hidden="0" customWidth="1"/>
    <col min="9" max="9" width="10.71" hidden="0" customWidth="1"/>
    <col min="10" max="10" width="2.2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10.71" hidden="0" customWidth="1"/>
    <col min="19" max="19" width="10.71" hidden="0" customWidth="1"/>
    <col min="20" max="20" width="10.71" hidden="0" customWidth="1"/>
    <col min="21" max="21" width="10.71" hidden="0" customWidth="1"/>
    <col min="22" max="22" width="10.71" hidden="0" customWidth="1"/>
    <col min="23" max="23" width="10.71" hidden="0" customWidth="1"/>
    <col min="24" max="24" width="10.71" hidden="0" customWidth="1"/>
    <col min="25" max="25" width="10.71" hidden="0" customWidth="1"/>
    <col min="26" max="26" width="2.2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10.71" hidden="0" customWidth="1"/>
    <col min="34" max="34" width="10.71" hidden="0" customWidth="1"/>
    <col min="35" max="35" width="10.7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10.71" hidden="0" customWidth="1"/>
    <col min="44" max="44" width="10.71" hidden="0" customWidth="1"/>
    <col min="45" max="45" width="10.71" hidden="0" customWidth="1"/>
    <col min="46" max="46" width="10.71" hidden="0" customWidth="1"/>
    <col min="47" max="47" width="10.71" hidden="0" customWidth="1"/>
    <col min="48" max="48" width="10.71" hidden="0" customWidth="1"/>
    <col min="49" max="49" width="10.71" hidden="0" customWidth="1"/>
    <col min="50" max="50" width="10.71" hidden="0" customWidth="1"/>
    <col min="51" max="51" width="2.21" hidden="0" customWidth="1"/>
  </cols>
  <sheetData>
    <row r="2" ht="40" customHeight="1">
      <c r="D2" s="16" t="s">
        <v>393</v>
      </c>
    </row>
    <row r="5" ht="30" customHeight="1">
      <c r="B5" s="17"/>
      <c r="C5" s="17"/>
      <c r="D5" s="17" t="s">
        <v>62</v>
      </c>
      <c r="E5" s="17"/>
      <c r="F5" s="17"/>
      <c r="G5" s="17"/>
      <c r="H5" s="17"/>
      <c r="I5" s="17"/>
      <c r="J5" s="17"/>
      <c r="K5" s="17" t="s">
        <v>63</v>
      </c>
      <c r="L5" s="17"/>
      <c r="M5" s="17"/>
      <c r="N5" s="17" t="s">
        <v>64</v>
      </c>
      <c r="O5" s="17"/>
      <c r="P5" s="17"/>
      <c r="Q5" s="17"/>
      <c r="R5" s="17"/>
      <c r="S5" s="17"/>
      <c r="T5" s="17"/>
      <c r="U5" s="17"/>
      <c r="V5" s="17"/>
      <c r="W5" s="17"/>
      <c r="X5" s="17"/>
      <c r="Y5" s="17"/>
      <c r="Z5" s="17"/>
      <c r="AA5" s="17" t="s">
        <v>65</v>
      </c>
      <c r="AB5" s="17"/>
      <c r="AC5" s="17"/>
      <c r="AD5" s="17"/>
      <c r="AE5" s="17"/>
      <c r="AF5" s="17" t="s">
        <v>66</v>
      </c>
      <c r="AG5" s="17"/>
      <c r="AH5" s="17"/>
      <c r="AI5" s="17"/>
      <c r="AJ5" s="17"/>
      <c r="AK5" s="17"/>
      <c r="AL5" s="17"/>
      <c r="AM5" s="17"/>
      <c r="AN5" s="17"/>
      <c r="AO5" s="17"/>
      <c r="AP5" s="17"/>
      <c r="AQ5" s="17"/>
      <c r="AR5" s="17"/>
      <c r="AS5" s="17"/>
      <c r="AT5" s="17"/>
      <c r="AU5" s="17"/>
      <c r="AV5" s="17"/>
      <c r="AW5" s="17"/>
      <c r="AX5" s="17"/>
    </row>
    <row r="6">
      <c r="B6" t="s">
        <v>15</v>
      </c>
      <c r="C6" s="10" t="s">
        <v>16</v>
      </c>
      <c r="D6" s="13" t="s">
        <v>17</v>
      </c>
      <c r="E6" s="13" t="s">
        <v>18</v>
      </c>
      <c r="F6" s="13" t="s">
        <v>19</v>
      </c>
      <c r="G6" s="13" t="s">
        <v>20</v>
      </c>
      <c r="H6" s="13" t="s">
        <v>21</v>
      </c>
      <c r="I6" s="13" t="s">
        <v>22</v>
      </c>
      <c r="K6" s="13" t="s">
        <v>25</v>
      </c>
      <c r="L6" s="13" t="s">
        <v>26</v>
      </c>
      <c r="N6" s="13" t="s">
        <v>27</v>
      </c>
      <c r="O6" s="13" t="s">
        <v>28</v>
      </c>
      <c r="P6" s="13" t="s">
        <v>29</v>
      </c>
      <c r="Q6" s="13" t="s">
        <v>30</v>
      </c>
      <c r="R6" s="13" t="s">
        <v>31</v>
      </c>
      <c r="S6" s="13" t="s">
        <v>32</v>
      </c>
      <c r="T6" s="13" t="s">
        <v>33</v>
      </c>
      <c r="U6" s="13" t="s">
        <v>34</v>
      </c>
      <c r="V6" s="13" t="s">
        <v>35</v>
      </c>
      <c r="W6" s="13" t="s">
        <v>36</v>
      </c>
      <c r="X6" s="13" t="s">
        <v>37</v>
      </c>
      <c r="Y6" s="13" t="s">
        <v>38</v>
      </c>
      <c r="AA6" s="13" t="s">
        <v>39</v>
      </c>
      <c r="AB6" s="13" t="s">
        <v>40</v>
      </c>
      <c r="AC6" s="13" t="s">
        <v>41</v>
      </c>
      <c r="AD6" s="13" t="s">
        <v>42</v>
      </c>
      <c r="AF6" s="13" t="s">
        <v>43</v>
      </c>
      <c r="AG6" s="13" t="s">
        <v>44</v>
      </c>
      <c r="AH6" s="13" t="s">
        <v>45</v>
      </c>
      <c r="AI6" s="13" t="s">
        <v>46</v>
      </c>
      <c r="AJ6" s="13" t="s">
        <v>47</v>
      </c>
      <c r="AK6" s="13" t="s">
        <v>48</v>
      </c>
      <c r="AL6" s="13" t="s">
        <v>49</v>
      </c>
      <c r="AM6" s="13" t="s">
        <v>50</v>
      </c>
      <c r="AN6" s="13" t="s">
        <v>51</v>
      </c>
      <c r="AO6" s="13" t="s">
        <v>52</v>
      </c>
      <c r="AP6" s="13" t="s">
        <v>53</v>
      </c>
      <c r="AQ6" s="13" t="s">
        <v>54</v>
      </c>
      <c r="AR6" s="13" t="s">
        <v>55</v>
      </c>
      <c r="AS6" s="13" t="s">
        <v>56</v>
      </c>
      <c r="AT6" s="13" t="s">
        <v>57</v>
      </c>
      <c r="AU6" s="13" t="s">
        <v>58</v>
      </c>
      <c r="AV6" s="13" t="s">
        <v>59</v>
      </c>
      <c r="AW6" s="13" t="s">
        <v>60</v>
      </c>
      <c r="AX6" s="13" t="s">
        <v>61</v>
      </c>
    </row>
    <row r="7" ht="30" customHeight="1">
      <c r="B7" s="11" t="s">
        <v>23</v>
      </c>
      <c r="C7" s="11" t="n">
        <v>2053</v>
      </c>
      <c r="D7" s="11" t="n">
        <v>282</v>
      </c>
      <c r="E7" s="11" t="n">
        <v>347</v>
      </c>
      <c r="F7" s="11" t="n">
        <v>347</v>
      </c>
      <c r="G7" s="11" t="n">
        <v>347</v>
      </c>
      <c r="H7" s="11" t="n">
        <v>295</v>
      </c>
      <c r="I7" s="11" t="n">
        <v>435</v>
      </c>
      <c r="J7" s="11"/>
      <c r="K7" s="11" t="n">
        <v>1018</v>
      </c>
      <c r="L7" s="11" t="n">
        <v>1034</v>
      </c>
      <c r="M7" s="11"/>
      <c r="N7" s="11" t="n">
        <v>284</v>
      </c>
      <c r="O7" s="11" t="n">
        <v>278</v>
      </c>
      <c r="P7" s="11" t="n">
        <v>169</v>
      </c>
      <c r="Q7" s="11" t="n">
        <v>188</v>
      </c>
      <c r="R7" s="11" t="n">
        <v>160</v>
      </c>
      <c r="S7" s="11" t="n">
        <v>187</v>
      </c>
      <c r="T7" s="11" t="n">
        <v>166</v>
      </c>
      <c r="U7" s="11" t="n">
        <v>87</v>
      </c>
      <c r="V7" s="11" t="n">
        <v>211</v>
      </c>
      <c r="W7" s="11" t="n">
        <v>174</v>
      </c>
      <c r="X7" s="11" t="n">
        <v>98</v>
      </c>
      <c r="Y7" s="11" t="n">
        <v>51</v>
      </c>
      <c r="Z7" s="11"/>
      <c r="AA7" s="11" t="n">
        <v>570</v>
      </c>
      <c r="AB7" s="11" t="n">
        <v>547</v>
      </c>
      <c r="AC7" s="11" t="n">
        <v>406</v>
      </c>
      <c r="AD7" s="11" t="n">
        <v>517</v>
      </c>
      <c r="AE7" s="11"/>
      <c r="AF7" s="11" t="n">
        <v>148</v>
      </c>
      <c r="AG7" s="11" t="n">
        <v>872</v>
      </c>
      <c r="AH7" s="11" t="n">
        <v>132</v>
      </c>
      <c r="AI7" s="11" t="n">
        <v>108</v>
      </c>
      <c r="AJ7" s="11" t="n">
        <v>65</v>
      </c>
      <c r="AK7" s="11" t="n">
        <v>65</v>
      </c>
      <c r="AL7" s="11" t="n">
        <v>139</v>
      </c>
      <c r="AM7" s="11" t="n">
        <v>2</v>
      </c>
      <c r="AN7" s="11" t="n">
        <v>139</v>
      </c>
      <c r="AO7" s="11" t="n">
        <v>159</v>
      </c>
      <c r="AP7" s="11" t="n">
        <v>39</v>
      </c>
      <c r="AQ7" s="11" t="n">
        <v>148</v>
      </c>
      <c r="AR7" s="11" t="n">
        <v>10</v>
      </c>
      <c r="AS7" s="11" t="n">
        <v>10</v>
      </c>
      <c r="AT7" s="11" t="n">
        <v>3</v>
      </c>
      <c r="AU7" s="11" t="n">
        <v>2</v>
      </c>
      <c r="AV7" s="11" t="n">
        <v>5</v>
      </c>
      <c r="AW7" s="11" t="n">
        <v>3</v>
      </c>
      <c r="AX7" s="11" t="n">
        <v>4</v>
      </c>
    </row>
    <row r="8" ht="30" customHeight="1">
      <c r="B8" s="12" t="s">
        <v>24</v>
      </c>
      <c r="C8" s="12" t="n">
        <v>2053</v>
      </c>
      <c r="D8" s="12" t="n">
        <v>284</v>
      </c>
      <c r="E8" s="12" t="n">
        <v>350</v>
      </c>
      <c r="F8" s="12" t="n">
        <v>349</v>
      </c>
      <c r="G8" s="12" t="n">
        <v>350</v>
      </c>
      <c r="H8" s="12" t="n">
        <v>289</v>
      </c>
      <c r="I8" s="12" t="n">
        <v>431</v>
      </c>
      <c r="J8" s="12"/>
      <c r="K8" s="12" t="n">
        <v>1013</v>
      </c>
      <c r="L8" s="12" t="n">
        <v>1039</v>
      </c>
      <c r="M8" s="12"/>
      <c r="N8" s="12" t="n">
        <v>287</v>
      </c>
      <c r="O8" s="12" t="n">
        <v>267</v>
      </c>
      <c r="P8" s="12" t="n">
        <v>164</v>
      </c>
      <c r="Q8" s="12" t="n">
        <v>185</v>
      </c>
      <c r="R8" s="12" t="n">
        <v>144</v>
      </c>
      <c r="S8" s="12" t="n">
        <v>185</v>
      </c>
      <c r="T8" s="12" t="n">
        <v>164</v>
      </c>
      <c r="U8" s="12" t="n">
        <v>82</v>
      </c>
      <c r="V8" s="12" t="n">
        <v>226</v>
      </c>
      <c r="W8" s="12" t="n">
        <v>185</v>
      </c>
      <c r="X8" s="12" t="n">
        <v>103</v>
      </c>
      <c r="Y8" s="12" t="n">
        <v>61</v>
      </c>
      <c r="Z8" s="12"/>
      <c r="AA8" s="12" t="n">
        <v>551</v>
      </c>
      <c r="AB8" s="12" t="n">
        <v>530</v>
      </c>
      <c r="AC8" s="12" t="n">
        <v>449</v>
      </c>
      <c r="AD8" s="12" t="n">
        <v>510</v>
      </c>
      <c r="AE8" s="12"/>
      <c r="AF8" s="12" t="n">
        <v>150</v>
      </c>
      <c r="AG8" s="12" t="n">
        <v>866</v>
      </c>
      <c r="AH8" s="12" t="n">
        <v>133</v>
      </c>
      <c r="AI8" s="12" t="n">
        <v>107</v>
      </c>
      <c r="AJ8" s="12" t="n">
        <v>66</v>
      </c>
      <c r="AK8" s="12" t="n">
        <v>64</v>
      </c>
      <c r="AL8" s="12" t="n">
        <v>140</v>
      </c>
      <c r="AM8" s="12" t="n">
        <v>2</v>
      </c>
      <c r="AN8" s="12" t="n">
        <v>140</v>
      </c>
      <c r="AO8" s="12" t="n">
        <v>160</v>
      </c>
      <c r="AP8" s="12" t="n">
        <v>39</v>
      </c>
      <c r="AQ8" s="12" t="n">
        <v>149</v>
      </c>
      <c r="AR8" s="12" t="n">
        <v>10</v>
      </c>
      <c r="AS8" s="12" t="n">
        <v>11</v>
      </c>
      <c r="AT8" s="12" t="n">
        <v>3</v>
      </c>
      <c r="AU8" s="12" t="n">
        <v>2</v>
      </c>
      <c r="AV8" s="12" t="n">
        <v>5</v>
      </c>
      <c r="AW8" s="12" t="n">
        <v>3</v>
      </c>
      <c r="AX8" s="12" t="n">
        <v>3</v>
      </c>
    </row>
    <row r="9">
      <c r="B9" s="20" t="s">
        <v>253</v>
      </c>
      <c r="C9" s="19" t="n">
        <v>0.0348690765641439</v>
      </c>
      <c r="D9" s="19" t="n">
        <v>0.0288553274673015</v>
      </c>
      <c r="E9" s="19" t="n">
        <v>0.020070723669824</v>
      </c>
      <c r="F9" s="19" t="n">
        <v>0.0222883466525728</v>
      </c>
      <c r="G9" s="19" t="n">
        <v>0.0412888320721102</v>
      </c>
      <c r="H9" s="19" t="n">
        <v>0.0410642727403524</v>
      </c>
      <c r="I9" s="19" t="n">
        <v>0.0516798404499055</v>
      </c>
      <c r="J9" s="19"/>
      <c r="K9" s="19" t="n">
        <v>0.0332087182846237</v>
      </c>
      <c r="L9" s="19" t="n">
        <v>0.0365215448599848</v>
      </c>
      <c r="M9" s="19"/>
      <c r="N9" s="19" t="n">
        <v>0.0105039220574964</v>
      </c>
      <c r="O9" s="19" t="n">
        <v>0.0334613969213174</v>
      </c>
      <c r="P9" s="19" t="n">
        <v>0.0298677606708813</v>
      </c>
      <c r="Q9" s="19" t="n">
        <v>0.0168661496994883</v>
      </c>
      <c r="R9" s="19" t="n">
        <v>0.0505288385771477</v>
      </c>
      <c r="S9" s="19" t="n">
        <v>0.0314792679975752</v>
      </c>
      <c r="T9" s="19" t="n">
        <v>0.0482084743385908</v>
      </c>
      <c r="U9" s="19" t="n">
        <v>0.0344760190307052</v>
      </c>
      <c r="V9" s="19" t="n">
        <v>0.052688496584126</v>
      </c>
      <c r="W9" s="19" t="n">
        <v>0.0513877733067721</v>
      </c>
      <c r="X9" s="19" t="n">
        <v>0.039894584837941</v>
      </c>
      <c r="Y9" s="19" t="n">
        <v>0.0370888599259399</v>
      </c>
      <c r="Z9" s="19"/>
      <c r="AA9" s="19" t="n">
        <v>0.0175873311390569</v>
      </c>
      <c r="AB9" s="19" t="n">
        <v>0.0325768914558691</v>
      </c>
      <c r="AC9" s="19" t="n">
        <v>0.0314198006151392</v>
      </c>
      <c r="AD9" s="19" t="n">
        <v>0.0556082429267525</v>
      </c>
      <c r="AE9" s="19"/>
      <c r="AF9" s="19" t="n">
        <v>0.020694762125346</v>
      </c>
      <c r="AG9" s="19" t="n">
        <v>0.0544014582993843</v>
      </c>
      <c r="AH9" s="19" t="n">
        <v>0.0225967475311427</v>
      </c>
      <c r="AI9" s="19" t="n">
        <v>0.0192606976166337</v>
      </c>
      <c r="AJ9" s="19" t="n">
        <v>0.0132413950886472</v>
      </c>
      <c r="AK9" s="19" t="n">
        <v>0.0164460276108911</v>
      </c>
      <c r="AL9" s="19" t="n">
        <v>0.0358998109429974</v>
      </c>
      <c r="AM9" s="19" t="n">
        <v>0</v>
      </c>
      <c r="AN9" s="19" t="n">
        <v>0.00758869239996461</v>
      </c>
      <c r="AO9" s="19" t="n">
        <v>0.0194250604399446</v>
      </c>
      <c r="AP9" s="19" t="n">
        <v>0.0271337395337361</v>
      </c>
      <c r="AQ9" s="19" t="n">
        <v>0.0195894341177786</v>
      </c>
      <c r="AR9" s="19" t="n">
        <v>0.122057392965152</v>
      </c>
      <c r="AS9" s="19" t="n">
        <v>0</v>
      </c>
      <c r="AT9" s="19" t="n">
        <v>0</v>
      </c>
      <c r="AU9" s="19" t="n">
        <v>0</v>
      </c>
      <c r="AV9" s="19" t="n">
        <v>0</v>
      </c>
      <c r="AW9" s="19" t="n">
        <v>0</v>
      </c>
      <c r="AX9" s="19" t="n">
        <v>0</v>
      </c>
    </row>
    <row r="10">
      <c r="B10" s="20" t="s">
        <v>378</v>
      </c>
      <c r="C10" s="19" t="n">
        <v>0.0412438781862715</v>
      </c>
      <c r="D10" s="19" t="n">
        <v>0.0558702873035944</v>
      </c>
      <c r="E10" s="19" t="n">
        <v>0.0452718357786127</v>
      </c>
      <c r="F10" s="19" t="n">
        <v>0.0378847018163042</v>
      </c>
      <c r="G10" s="19" t="n">
        <v>0.0291035125001591</v>
      </c>
      <c r="H10" s="19" t="n">
        <v>0.0387596776834803</v>
      </c>
      <c r="I10" s="19" t="n">
        <v>0.0425759804786641</v>
      </c>
      <c r="J10" s="19"/>
      <c r="K10" s="19" t="n">
        <v>0.0443136454797438</v>
      </c>
      <c r="L10" s="19" t="n">
        <v>0.0382904860410147</v>
      </c>
      <c r="M10" s="19"/>
      <c r="N10" s="19" t="n">
        <v>0.0365749566521905</v>
      </c>
      <c r="O10" s="19" t="n">
        <v>0.0433714873153051</v>
      </c>
      <c r="P10" s="19" t="n">
        <v>0.0484289369485269</v>
      </c>
      <c r="Q10" s="19" t="n">
        <v>0.0213286791779058</v>
      </c>
      <c r="R10" s="19" t="n">
        <v>0.0371562551906119</v>
      </c>
      <c r="S10" s="19" t="n">
        <v>0.0424816384284923</v>
      </c>
      <c r="T10" s="19" t="n">
        <v>0.0247201183932363</v>
      </c>
      <c r="U10" s="19" t="n">
        <v>0.0438473070915807</v>
      </c>
      <c r="V10" s="19" t="n">
        <v>0.0412651648754769</v>
      </c>
      <c r="W10" s="19" t="n">
        <v>0.0693640498286273</v>
      </c>
      <c r="X10" s="19" t="n">
        <v>0.0408314914186543</v>
      </c>
      <c r="Y10" s="19" t="n">
        <v>0.0571451494272013</v>
      </c>
      <c r="Z10" s="19"/>
      <c r="AA10" s="19" t="n">
        <v>0.0316395327641205</v>
      </c>
      <c r="AB10" s="19" t="n">
        <v>0.0461650239836193</v>
      </c>
      <c r="AC10" s="19" t="n">
        <v>0.0366288165944564</v>
      </c>
      <c r="AD10" s="19" t="n">
        <v>0.0516205843159918</v>
      </c>
      <c r="AE10" s="19"/>
      <c r="AF10" s="19" t="n">
        <v>0.0630054568203764</v>
      </c>
      <c r="AG10" s="19" t="n">
        <v>0.0389491842826732</v>
      </c>
      <c r="AH10" s="19" t="n">
        <v>0.0320272396204825</v>
      </c>
      <c r="AI10" s="19" t="n">
        <v>0.0392781803065953</v>
      </c>
      <c r="AJ10" s="19" t="n">
        <v>0.06077100959382</v>
      </c>
      <c r="AK10" s="19" t="n">
        <v>0.0273389503845553</v>
      </c>
      <c r="AL10" s="19" t="n">
        <v>0.0424916440655053</v>
      </c>
      <c r="AM10" s="19" t="n">
        <v>0.534445761093102</v>
      </c>
      <c r="AN10" s="19" t="n">
        <v>0.0139726824535205</v>
      </c>
      <c r="AO10" s="19" t="n">
        <v>0.0380332195613131</v>
      </c>
      <c r="AP10" s="19" t="n">
        <v>0.0799009121535342</v>
      </c>
      <c r="AQ10" s="19" t="n">
        <v>0.0544698433067778</v>
      </c>
      <c r="AR10" s="19" t="n">
        <v>0.100638579105013</v>
      </c>
      <c r="AS10" s="19" t="n">
        <v>0</v>
      </c>
      <c r="AT10" s="19" t="n">
        <v>0</v>
      </c>
      <c r="AU10" s="19" t="n">
        <v>0</v>
      </c>
      <c r="AV10" s="19" t="n">
        <v>0</v>
      </c>
      <c r="AW10" s="19" t="n">
        <v>0</v>
      </c>
      <c r="AX10" s="19" t="n">
        <v>0</v>
      </c>
    </row>
    <row r="11">
      <c r="B11" s="20" t="s">
        <v>379</v>
      </c>
      <c r="C11" s="19" t="n">
        <v>0.0813130773210874</v>
      </c>
      <c r="D11" s="19" t="n">
        <v>0.12616893429066</v>
      </c>
      <c r="E11" s="19" t="n">
        <v>0.101597135267807</v>
      </c>
      <c r="F11" s="19" t="n">
        <v>0.0829476433447588</v>
      </c>
      <c r="G11" s="19" t="n">
        <v>0.0583550461341446</v>
      </c>
      <c r="H11" s="19" t="n">
        <v>0.0650033492022631</v>
      </c>
      <c r="I11" s="19" t="n">
        <v>0.0635195337384675</v>
      </c>
      <c r="J11" s="19"/>
      <c r="K11" s="19" t="n">
        <v>0.0749513884158177</v>
      </c>
      <c r="L11" s="19" t="n">
        <v>0.0875941883089769</v>
      </c>
      <c r="M11" s="19"/>
      <c r="N11" s="19" t="n">
        <v>0.0842535931921758</v>
      </c>
      <c r="O11" s="19" t="n">
        <v>0.0694082684475775</v>
      </c>
      <c r="P11" s="19" t="n">
        <v>0.0533789804406012</v>
      </c>
      <c r="Q11" s="19" t="n">
        <v>0.075182041232934</v>
      </c>
      <c r="R11" s="19" t="n">
        <v>0.121958531258191</v>
      </c>
      <c r="S11" s="19" t="n">
        <v>0.108454961837733</v>
      </c>
      <c r="T11" s="19" t="n">
        <v>0.102746062812829</v>
      </c>
      <c r="U11" s="19" t="n">
        <v>0.103481852506087</v>
      </c>
      <c r="V11" s="19" t="n">
        <v>0.0778355493639319</v>
      </c>
      <c r="W11" s="19" t="n">
        <v>0.0523816043555217</v>
      </c>
      <c r="X11" s="19" t="n">
        <v>0.0504128239434732</v>
      </c>
      <c r="Y11" s="19" t="n">
        <v>0.100369488763893</v>
      </c>
      <c r="Z11" s="19"/>
      <c r="AA11" s="19" t="n">
        <v>0.051663908429602</v>
      </c>
      <c r="AB11" s="19" t="n">
        <v>0.0743094186770813</v>
      </c>
      <c r="AC11" s="19" t="n">
        <v>0.119655090762803</v>
      </c>
      <c r="AD11" s="19" t="n">
        <v>0.0889407971453528</v>
      </c>
      <c r="AE11" s="19"/>
      <c r="AF11" s="19" t="n">
        <v>0.174908207665889</v>
      </c>
      <c r="AG11" s="19" t="n">
        <v>0.0647048814306988</v>
      </c>
      <c r="AH11" s="19" t="n">
        <v>0.0694975195776081</v>
      </c>
      <c r="AI11" s="19" t="n">
        <v>0.0362461431056876</v>
      </c>
      <c r="AJ11" s="19" t="n">
        <v>0.12546552456535</v>
      </c>
      <c r="AK11" s="19" t="n">
        <v>0.0492500560075423</v>
      </c>
      <c r="AL11" s="19" t="n">
        <v>0.0972938250846135</v>
      </c>
      <c r="AM11" s="19" t="n">
        <v>0</v>
      </c>
      <c r="AN11" s="19" t="n">
        <v>0.108456056200726</v>
      </c>
      <c r="AO11" s="19" t="n">
        <v>0.100389409673699</v>
      </c>
      <c r="AP11" s="19" t="n">
        <v>0.129878127971738</v>
      </c>
      <c r="AQ11" s="19" t="n">
        <v>0.0536178766259898</v>
      </c>
      <c r="AR11" s="19" t="n">
        <v>0</v>
      </c>
      <c r="AS11" s="19" t="n">
        <v>0.211597407629999</v>
      </c>
      <c r="AT11" s="19" t="n">
        <v>0</v>
      </c>
      <c r="AU11" s="19" t="n">
        <v>0</v>
      </c>
      <c r="AV11" s="19" t="n">
        <v>0</v>
      </c>
      <c r="AW11" s="19" t="n">
        <v>0</v>
      </c>
      <c r="AX11" s="19" t="n">
        <v>0</v>
      </c>
    </row>
    <row r="12">
      <c r="B12" s="20" t="s">
        <v>380</v>
      </c>
      <c r="C12" s="19" t="n">
        <v>0.271058151737483</v>
      </c>
      <c r="D12" s="19" t="n">
        <v>0.263266059421028</v>
      </c>
      <c r="E12" s="19" t="n">
        <v>0.236143833560486</v>
      </c>
      <c r="F12" s="19" t="n">
        <v>0.267809082108227</v>
      </c>
      <c r="G12" s="19" t="n">
        <v>0.311111829806124</v>
      </c>
      <c r="H12" s="19" t="n">
        <v>0.30076023296528</v>
      </c>
      <c r="I12" s="19" t="n">
        <v>0.254742764103002</v>
      </c>
      <c r="J12" s="19"/>
      <c r="K12" s="19" t="n">
        <v>0.257702773312705</v>
      </c>
      <c r="L12" s="19" t="n">
        <v>0.284340998015187</v>
      </c>
      <c r="M12" s="19"/>
      <c r="N12" s="19" t="n">
        <v>0.22226176079431</v>
      </c>
      <c r="O12" s="19" t="n">
        <v>0.300948922306847</v>
      </c>
      <c r="P12" s="19" t="n">
        <v>0.304132230768112</v>
      </c>
      <c r="Q12" s="19" t="n">
        <v>0.238191563490033</v>
      </c>
      <c r="R12" s="19" t="n">
        <v>0.255489675689196</v>
      </c>
      <c r="S12" s="19" t="n">
        <v>0.265625235707342</v>
      </c>
      <c r="T12" s="19" t="n">
        <v>0.26309459775346</v>
      </c>
      <c r="U12" s="19" t="n">
        <v>0.290303542884429</v>
      </c>
      <c r="V12" s="19" t="n">
        <v>0.313379917749089</v>
      </c>
      <c r="W12" s="19" t="n">
        <v>0.275008852779181</v>
      </c>
      <c r="X12" s="19" t="n">
        <v>0.278464914377726</v>
      </c>
      <c r="Y12" s="19" t="n">
        <v>0.248069017426708</v>
      </c>
      <c r="Z12" s="19"/>
      <c r="AA12" s="19" t="n">
        <v>0.230896319335094</v>
      </c>
      <c r="AB12" s="19" t="n">
        <v>0.278391192921694</v>
      </c>
      <c r="AC12" s="19" t="n">
        <v>0.284970401221616</v>
      </c>
      <c r="AD12" s="19" t="n">
        <v>0.297657414001697</v>
      </c>
      <c r="AE12" s="19"/>
      <c r="AF12" s="19" t="n">
        <v>0.281546010086443</v>
      </c>
      <c r="AG12" s="19" t="n">
        <v>0.293195443279008</v>
      </c>
      <c r="AH12" s="19" t="n">
        <v>0.29201967347505</v>
      </c>
      <c r="AI12" s="19" t="n">
        <v>0.134609253590743</v>
      </c>
      <c r="AJ12" s="19" t="n">
        <v>0.261338826288959</v>
      </c>
      <c r="AK12" s="19" t="n">
        <v>0.156784662059468</v>
      </c>
      <c r="AL12" s="19" t="n">
        <v>0.237944732664761</v>
      </c>
      <c r="AM12" s="19" t="n">
        <v>0</v>
      </c>
      <c r="AN12" s="19" t="n">
        <v>0.26964150213588</v>
      </c>
      <c r="AO12" s="19" t="n">
        <v>0.301594535030647</v>
      </c>
      <c r="AP12" s="19" t="n">
        <v>0.278794749496198</v>
      </c>
      <c r="AQ12" s="19" t="n">
        <v>0.294650045316029</v>
      </c>
      <c r="AR12" s="19" t="n">
        <v>0.19734829398712</v>
      </c>
      <c r="AS12" s="19" t="n">
        <v>0.108789265320331</v>
      </c>
      <c r="AT12" s="19" t="n">
        <v>0.314801217298716</v>
      </c>
      <c r="AU12" s="19" t="n">
        <v>0.504380017574563</v>
      </c>
      <c r="AV12" s="19" t="n">
        <v>0</v>
      </c>
      <c r="AW12" s="19" t="n">
        <v>0</v>
      </c>
      <c r="AX12" s="19" t="n">
        <v>0.242293032388405</v>
      </c>
    </row>
    <row r="13">
      <c r="B13" s="20" t="s">
        <v>381</v>
      </c>
      <c r="C13" s="19" t="n">
        <v>0.207467116035666</v>
      </c>
      <c r="D13" s="19" t="n">
        <v>0.178272158128223</v>
      </c>
      <c r="E13" s="19" t="n">
        <v>0.213345814778044</v>
      </c>
      <c r="F13" s="19" t="n">
        <v>0.173628727911377</v>
      </c>
      <c r="G13" s="19" t="n">
        <v>0.2110320370232</v>
      </c>
      <c r="H13" s="19" t="n">
        <v>0.204814185828704</v>
      </c>
      <c r="I13" s="19" t="n">
        <v>0.248234590616873</v>
      </c>
      <c r="J13" s="19"/>
      <c r="K13" s="19" t="n">
        <v>0.229159522279591</v>
      </c>
      <c r="L13" s="19" t="n">
        <v>0.186516206982122</v>
      </c>
      <c r="M13" s="19"/>
      <c r="N13" s="19" t="n">
        <v>0.189236207321985</v>
      </c>
      <c r="O13" s="19" t="n">
        <v>0.196327345723876</v>
      </c>
      <c r="P13" s="19" t="n">
        <v>0.211265988604928</v>
      </c>
      <c r="Q13" s="19" t="n">
        <v>0.241109571052846</v>
      </c>
      <c r="R13" s="19" t="n">
        <v>0.168921973877889</v>
      </c>
      <c r="S13" s="19" t="n">
        <v>0.22221050132042</v>
      </c>
      <c r="T13" s="19" t="n">
        <v>0.183392926422874</v>
      </c>
      <c r="U13" s="19" t="n">
        <v>0.215244171910485</v>
      </c>
      <c r="V13" s="19" t="n">
        <v>0.184063661467276</v>
      </c>
      <c r="W13" s="19" t="n">
        <v>0.243769040055484</v>
      </c>
      <c r="X13" s="19" t="n">
        <v>0.256068092837872</v>
      </c>
      <c r="Y13" s="19" t="n">
        <v>0.2248666433653</v>
      </c>
      <c r="Z13" s="19"/>
      <c r="AA13" s="19" t="n">
        <v>0.263686745631214</v>
      </c>
      <c r="AB13" s="19" t="n">
        <v>0.187943340049782</v>
      </c>
      <c r="AC13" s="19" t="n">
        <v>0.222996237185878</v>
      </c>
      <c r="AD13" s="19" t="n">
        <v>0.152880290722137</v>
      </c>
      <c r="AE13" s="19"/>
      <c r="AF13" s="19" t="n">
        <v>0.223006975796356</v>
      </c>
      <c r="AG13" s="19" t="n">
        <v>0.206106783927585</v>
      </c>
      <c r="AH13" s="19" t="n">
        <v>0.189710315373936</v>
      </c>
      <c r="AI13" s="19" t="n">
        <v>0.275631696380501</v>
      </c>
      <c r="AJ13" s="19" t="n">
        <v>0.157940424264251</v>
      </c>
      <c r="AK13" s="19" t="n">
        <v>0.230000815080422</v>
      </c>
      <c r="AL13" s="19" t="n">
        <v>0.195829378223315</v>
      </c>
      <c r="AM13" s="19" t="n">
        <v>0</v>
      </c>
      <c r="AN13" s="19" t="n">
        <v>0.217566690929907</v>
      </c>
      <c r="AO13" s="19" t="n">
        <v>0.15844973799367</v>
      </c>
      <c r="AP13" s="19" t="n">
        <v>0.202988915249171</v>
      </c>
      <c r="AQ13" s="19" t="n">
        <v>0.244162332125277</v>
      </c>
      <c r="AR13" s="19" t="n">
        <v>0.395827402841156</v>
      </c>
      <c r="AS13" s="19" t="n">
        <v>0.0777789944370755</v>
      </c>
      <c r="AT13" s="19" t="n">
        <v>0.296096190633258</v>
      </c>
      <c r="AU13" s="19" t="n">
        <v>0</v>
      </c>
      <c r="AV13" s="19" t="n">
        <v>0</v>
      </c>
      <c r="AW13" s="19" t="n">
        <v>0</v>
      </c>
      <c r="AX13" s="19" t="n">
        <v>0.277914084528257</v>
      </c>
    </row>
    <row r="14">
      <c r="B14" s="20" t="s">
        <v>382</v>
      </c>
      <c r="C14" s="19" t="n">
        <v>0.164130064423582</v>
      </c>
      <c r="D14" s="19" t="n">
        <v>0.133017658026888</v>
      </c>
      <c r="E14" s="19" t="n">
        <v>0.193015794625992</v>
      </c>
      <c r="F14" s="19" t="n">
        <v>0.152136455564557</v>
      </c>
      <c r="G14" s="19" t="n">
        <v>0.151690836678295</v>
      </c>
      <c r="H14" s="19" t="n">
        <v>0.168574097563875</v>
      </c>
      <c r="I14" s="19" t="n">
        <v>0.178012898395077</v>
      </c>
      <c r="J14" s="19"/>
      <c r="K14" s="19" t="n">
        <v>0.190889974221994</v>
      </c>
      <c r="L14" s="19" t="n">
        <v>0.137233597356656</v>
      </c>
      <c r="M14" s="19"/>
      <c r="N14" s="19" t="n">
        <v>0.191821043626186</v>
      </c>
      <c r="O14" s="19" t="n">
        <v>0.173372109969582</v>
      </c>
      <c r="P14" s="19" t="n">
        <v>0.16212359447282</v>
      </c>
      <c r="Q14" s="19" t="n">
        <v>0.169547045264716</v>
      </c>
      <c r="R14" s="19" t="n">
        <v>0.218007171950413</v>
      </c>
      <c r="S14" s="19" t="n">
        <v>0.118074913863176</v>
      </c>
      <c r="T14" s="19" t="n">
        <v>0.127248793168476</v>
      </c>
      <c r="U14" s="19" t="n">
        <v>0.175973122689575</v>
      </c>
      <c r="V14" s="19" t="n">
        <v>0.160978740533484</v>
      </c>
      <c r="W14" s="19" t="n">
        <v>0.152755019943356</v>
      </c>
      <c r="X14" s="19" t="n">
        <v>0.152828887272812</v>
      </c>
      <c r="Y14" s="19" t="n">
        <v>0.143374837206304</v>
      </c>
      <c r="Z14" s="19"/>
      <c r="AA14" s="19" t="n">
        <v>0.204106846245672</v>
      </c>
      <c r="AB14" s="19" t="n">
        <v>0.186138619026185</v>
      </c>
      <c r="AC14" s="19" t="n">
        <v>0.129108092101048</v>
      </c>
      <c r="AD14" s="19" t="n">
        <v>0.131293326550693</v>
      </c>
      <c r="AE14" s="19"/>
      <c r="AF14" s="19" t="n">
        <v>0.121792607035588</v>
      </c>
      <c r="AG14" s="19" t="n">
        <v>0.153633557050055</v>
      </c>
      <c r="AH14" s="19" t="n">
        <v>0.156988265990967</v>
      </c>
      <c r="AI14" s="19" t="n">
        <v>0.27854967643705</v>
      </c>
      <c r="AJ14" s="19" t="n">
        <v>0.10779419263404</v>
      </c>
      <c r="AK14" s="19" t="n">
        <v>0.248076682672776</v>
      </c>
      <c r="AL14" s="19" t="n">
        <v>0.18843431643424</v>
      </c>
      <c r="AM14" s="19" t="n">
        <v>0.465554238906898</v>
      </c>
      <c r="AN14" s="19" t="n">
        <v>0.157461626293317</v>
      </c>
      <c r="AO14" s="19" t="n">
        <v>0.136501310996546</v>
      </c>
      <c r="AP14" s="19" t="n">
        <v>0.151889746642063</v>
      </c>
      <c r="AQ14" s="19" t="n">
        <v>0.152450253604679</v>
      </c>
      <c r="AR14" s="19" t="n">
        <v>0.093885666242706</v>
      </c>
      <c r="AS14" s="19" t="n">
        <v>0.307525432608353</v>
      </c>
      <c r="AT14" s="19" t="n">
        <v>0</v>
      </c>
      <c r="AU14" s="19" t="n">
        <v>0</v>
      </c>
      <c r="AV14" s="19" t="n">
        <v>0.802899343587155</v>
      </c>
      <c r="AW14" s="19" t="n">
        <v>0.676201345552395</v>
      </c>
      <c r="AX14" s="19" t="n">
        <v>0.479792883083338</v>
      </c>
    </row>
    <row r="15">
      <c r="B15" s="20" t="s">
        <v>383</v>
      </c>
      <c r="C15" s="19" t="n">
        <v>0.0919243914342571</v>
      </c>
      <c r="D15" s="19" t="n">
        <v>0.0652325953413292</v>
      </c>
      <c r="E15" s="19" t="n">
        <v>0.121497938918123</v>
      </c>
      <c r="F15" s="19" t="n">
        <v>0.123445145978005</v>
      </c>
      <c r="G15" s="19" t="n">
        <v>0.0937160438973859</v>
      </c>
      <c r="H15" s="19" t="n">
        <v>0.0729128153966897</v>
      </c>
      <c r="I15" s="19" t="n">
        <v>0.0712543966686121</v>
      </c>
      <c r="J15" s="19"/>
      <c r="K15" s="19" t="n">
        <v>0.103601322621564</v>
      </c>
      <c r="L15" s="19" t="n">
        <v>0.0806275840922988</v>
      </c>
      <c r="M15" s="19"/>
      <c r="N15" s="19" t="n">
        <v>0.179070290113047</v>
      </c>
      <c r="O15" s="19" t="n">
        <v>0.0742365801209796</v>
      </c>
      <c r="P15" s="19" t="n">
        <v>0.0809120791736003</v>
      </c>
      <c r="Q15" s="19" t="n">
        <v>0.11060272023764</v>
      </c>
      <c r="R15" s="19" t="n">
        <v>0.0435639480294333</v>
      </c>
      <c r="S15" s="19" t="n">
        <v>0.094549080112147</v>
      </c>
      <c r="T15" s="19" t="n">
        <v>0.0958839515544693</v>
      </c>
      <c r="U15" s="19" t="n">
        <v>0.0485464576323751</v>
      </c>
      <c r="V15" s="19" t="n">
        <v>0.0921365833869731</v>
      </c>
      <c r="W15" s="19" t="n">
        <v>0.0472282001407519</v>
      </c>
      <c r="X15" s="19" t="n">
        <v>0.0600061155009755</v>
      </c>
      <c r="Y15" s="19" t="n">
        <v>0.0747812579281129</v>
      </c>
      <c r="Z15" s="19"/>
      <c r="AA15" s="19" t="n">
        <v>0.136759088470406</v>
      </c>
      <c r="AB15" s="19" t="n">
        <v>0.0856796745004671</v>
      </c>
      <c r="AC15" s="19" t="n">
        <v>0.0762896840876452</v>
      </c>
      <c r="AD15" s="19" t="n">
        <v>0.0622604584183662</v>
      </c>
      <c r="AE15" s="19"/>
      <c r="AF15" s="19" t="n">
        <v>0.0952552296699112</v>
      </c>
      <c r="AG15" s="19" t="n">
        <v>0.0674482374464921</v>
      </c>
      <c r="AH15" s="19" t="n">
        <v>0.11110683382622</v>
      </c>
      <c r="AI15" s="19" t="n">
        <v>0.197284597015911</v>
      </c>
      <c r="AJ15" s="19" t="n">
        <v>0.0614825084243988</v>
      </c>
      <c r="AK15" s="19" t="n">
        <v>0.214277806192709</v>
      </c>
      <c r="AL15" s="19" t="n">
        <v>0.0989261663580985</v>
      </c>
      <c r="AM15" s="19" t="n">
        <v>0</v>
      </c>
      <c r="AN15" s="19" t="n">
        <v>0.172721111885841</v>
      </c>
      <c r="AO15" s="19" t="n">
        <v>0.049425440087853</v>
      </c>
      <c r="AP15" s="19" t="n">
        <v>0.0527608352862723</v>
      </c>
      <c r="AQ15" s="19" t="n">
        <v>0.0601225483736797</v>
      </c>
      <c r="AR15" s="19" t="n">
        <v>0</v>
      </c>
      <c r="AS15" s="19" t="n">
        <v>0.206588183001645</v>
      </c>
      <c r="AT15" s="19" t="n">
        <v>0</v>
      </c>
      <c r="AU15" s="19" t="n">
        <v>0.495619982425437</v>
      </c>
      <c r="AV15" s="19" t="n">
        <v>0.197100656412845</v>
      </c>
      <c r="AW15" s="19" t="n">
        <v>0.323798654447605</v>
      </c>
      <c r="AX15" s="19" t="n">
        <v>0</v>
      </c>
    </row>
    <row r="16">
      <c r="B16" s="20" t="s">
        <v>242</v>
      </c>
      <c r="C16" s="21" t="n">
        <v>0.107994244297509</v>
      </c>
      <c r="D16" s="21" t="n">
        <v>0.149316980020976</v>
      </c>
      <c r="E16" s="21" t="n">
        <v>0.0690569234011109</v>
      </c>
      <c r="F16" s="21" t="n">
        <v>0.139859896624197</v>
      </c>
      <c r="G16" s="21" t="n">
        <v>0.103701861888581</v>
      </c>
      <c r="H16" s="21" t="n">
        <v>0.108111368619355</v>
      </c>
      <c r="I16" s="21" t="n">
        <v>0.0899799955493986</v>
      </c>
      <c r="J16" s="21"/>
      <c r="K16" s="21" t="n">
        <v>0.0661726553839621</v>
      </c>
      <c r="L16" s="21" t="n">
        <v>0.148875394343759</v>
      </c>
      <c r="M16" s="21"/>
      <c r="N16" s="21" t="n">
        <v>0.0862782262426087</v>
      </c>
      <c r="O16" s="21" t="n">
        <v>0.108873889194515</v>
      </c>
      <c r="P16" s="21" t="n">
        <v>0.10989042892053</v>
      </c>
      <c r="Q16" s="21" t="n">
        <v>0.127172229844437</v>
      </c>
      <c r="R16" s="21" t="n">
        <v>0.104373605427119</v>
      </c>
      <c r="S16" s="21" t="n">
        <v>0.117124400733115</v>
      </c>
      <c r="T16" s="21" t="n">
        <v>0.154705075556065</v>
      </c>
      <c r="U16" s="21" t="n">
        <v>0.0881275262547635</v>
      </c>
      <c r="V16" s="21" t="n">
        <v>0.0776518860396429</v>
      </c>
      <c r="W16" s="21" t="n">
        <v>0.108105459590306</v>
      </c>
      <c r="X16" s="21" t="n">
        <v>0.121493089810546</v>
      </c>
      <c r="Y16" s="21" t="n">
        <v>0.11430474595654</v>
      </c>
      <c r="Z16" s="21"/>
      <c r="AA16" s="21" t="n">
        <v>0.0636602279848348</v>
      </c>
      <c r="AB16" s="21" t="n">
        <v>0.108795839385302</v>
      </c>
      <c r="AC16" s="21" t="n">
        <v>0.0989318774314139</v>
      </c>
      <c r="AD16" s="21" t="n">
        <v>0.159738885919011</v>
      </c>
      <c r="AE16" s="21"/>
      <c r="AF16" s="21" t="n">
        <v>0.0197907508000914</v>
      </c>
      <c r="AG16" s="21" t="n">
        <v>0.121560454284103</v>
      </c>
      <c r="AH16" s="21" t="n">
        <v>0.126053404604593</v>
      </c>
      <c r="AI16" s="21" t="n">
        <v>0.0191397555468786</v>
      </c>
      <c r="AJ16" s="21" t="n">
        <v>0.211966119140535</v>
      </c>
      <c r="AK16" s="21" t="n">
        <v>0.0578249999916363</v>
      </c>
      <c r="AL16" s="21" t="n">
        <v>0.10318012622647</v>
      </c>
      <c r="AM16" s="21" t="n">
        <v>0</v>
      </c>
      <c r="AN16" s="21" t="n">
        <v>0.0525916377008439</v>
      </c>
      <c r="AO16" s="21" t="n">
        <v>0.196181286216326</v>
      </c>
      <c r="AP16" s="21" t="n">
        <v>0.0766529736672876</v>
      </c>
      <c r="AQ16" s="21" t="n">
        <v>0.120937666529789</v>
      </c>
      <c r="AR16" s="21" t="n">
        <v>0.0902426648588534</v>
      </c>
      <c r="AS16" s="21" t="n">
        <v>0.0877207170025964</v>
      </c>
      <c r="AT16" s="21" t="n">
        <v>0.389102592068026</v>
      </c>
      <c r="AU16" s="21" t="n">
        <v>0</v>
      </c>
      <c r="AV16" s="21" t="n">
        <v>0</v>
      </c>
      <c r="AW16" s="21" t="n">
        <v>0</v>
      </c>
      <c r="AX16" s="21" t="n">
        <v>0</v>
      </c>
    </row>
    <row r="17">
      <c r="B17" s="18"/>
    </row>
    <row r="18">
      <c r="B18" t="s">
        <v>80</v>
      </c>
    </row>
    <row r="19">
      <c r="B19" t="s">
        <v>81</v>
      </c>
    </row>
    <row r="21">
      <c r="B21" s="9" t="str">
        <f>=HYPERLINK("#'Contents'!A1", "Return to Contents")</f>
      </c>
    </row>
  </sheetData>
  <mergeCells count="6">
    <mergeCell ref="D5:I5"/>
    <mergeCell ref="K5:L5"/>
    <mergeCell ref="N5:Y5"/>
    <mergeCell ref="AA5:AD5"/>
    <mergeCell ref="AF5:AX5"/>
    <mergeCell ref="D2:AU2"/>
  </mergeCells>
  <pageMargins left="0.7" right="0.7" top="0.75" bottom="0.75" header="0.3" footer="0.3"/>
  <pageSetup paperSize="9" orientation="portrait" horizontalDpi="300" verticalDpi="300" r:id="rId2"/>
  <drawing r:id="rId1"/>
</worksheet>
</file>

<file path=xl/worksheets/sheet1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10.71" hidden="0" customWidth="1"/>
    <col min="8" max="8" width="10.71" hidden="0" customWidth="1"/>
    <col min="9" max="9" width="10.71" hidden="0" customWidth="1"/>
    <col min="10" max="10" width="2.2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10.71" hidden="0" customWidth="1"/>
    <col min="19" max="19" width="10.71" hidden="0" customWidth="1"/>
    <col min="20" max="20" width="10.71" hidden="0" customWidth="1"/>
    <col min="21" max="21" width="10.71" hidden="0" customWidth="1"/>
    <col min="22" max="22" width="10.71" hidden="0" customWidth="1"/>
    <col min="23" max="23" width="10.71" hidden="0" customWidth="1"/>
    <col min="24" max="24" width="10.71" hidden="0" customWidth="1"/>
    <col min="25" max="25" width="10.71" hidden="0" customWidth="1"/>
    <col min="26" max="26" width="2.2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10.71" hidden="0" customWidth="1"/>
    <col min="34" max="34" width="10.71" hidden="0" customWidth="1"/>
    <col min="35" max="35" width="10.7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10.71" hidden="0" customWidth="1"/>
    <col min="44" max="44" width="10.71" hidden="0" customWidth="1"/>
    <col min="45" max="45" width="10.71" hidden="0" customWidth="1"/>
    <col min="46" max="46" width="10.71" hidden="0" customWidth="1"/>
    <col min="47" max="47" width="10.71" hidden="0" customWidth="1"/>
    <col min="48" max="48" width="10.71" hidden="0" customWidth="1"/>
    <col min="49" max="49" width="10.71" hidden="0" customWidth="1"/>
    <col min="50" max="50" width="10.71" hidden="0" customWidth="1"/>
    <col min="51" max="51" width="2.21" hidden="0" customWidth="1"/>
  </cols>
  <sheetData>
    <row r="2" ht="40" customHeight="1">
      <c r="D2" s="16" t="s">
        <v>15</v>
      </c>
    </row>
    <row r="5" ht="30" customHeight="1">
      <c r="B5" s="17"/>
      <c r="C5" s="17"/>
      <c r="D5" s="17" t="s">
        <v>62</v>
      </c>
      <c r="E5" s="17"/>
      <c r="F5" s="17"/>
      <c r="G5" s="17"/>
      <c r="H5" s="17"/>
      <c r="I5" s="17"/>
      <c r="J5" s="17"/>
      <c r="K5" s="17" t="s">
        <v>63</v>
      </c>
      <c r="L5" s="17"/>
      <c r="M5" s="17"/>
      <c r="N5" s="17" t="s">
        <v>64</v>
      </c>
      <c r="O5" s="17"/>
      <c r="P5" s="17"/>
      <c r="Q5" s="17"/>
      <c r="R5" s="17"/>
      <c r="S5" s="17"/>
      <c r="T5" s="17"/>
      <c r="U5" s="17"/>
      <c r="V5" s="17"/>
      <c r="W5" s="17"/>
      <c r="X5" s="17"/>
      <c r="Y5" s="17"/>
      <c r="Z5" s="17"/>
      <c r="AA5" s="17" t="s">
        <v>65</v>
      </c>
      <c r="AB5" s="17"/>
      <c r="AC5" s="17"/>
      <c r="AD5" s="17"/>
      <c r="AE5" s="17"/>
      <c r="AF5" s="17" t="s">
        <v>66</v>
      </c>
      <c r="AG5" s="17"/>
      <c r="AH5" s="17"/>
      <c r="AI5" s="17"/>
      <c r="AJ5" s="17"/>
      <c r="AK5" s="17"/>
      <c r="AL5" s="17"/>
      <c r="AM5" s="17"/>
      <c r="AN5" s="17"/>
      <c r="AO5" s="17"/>
      <c r="AP5" s="17"/>
      <c r="AQ5" s="17"/>
      <c r="AR5" s="17"/>
      <c r="AS5" s="17"/>
      <c r="AT5" s="17"/>
      <c r="AU5" s="17"/>
      <c r="AV5" s="17"/>
      <c r="AW5" s="17"/>
      <c r="AX5" s="17"/>
    </row>
    <row r="6">
      <c r="B6" t="s">
        <v>15</v>
      </c>
      <c r="C6" s="10" t="s">
        <v>16</v>
      </c>
      <c r="D6" s="13" t="s">
        <v>17</v>
      </c>
      <c r="E6" s="13" t="s">
        <v>18</v>
      </c>
      <c r="F6" s="13" t="s">
        <v>19</v>
      </c>
      <c r="G6" s="13" t="s">
        <v>20</v>
      </c>
      <c r="H6" s="13" t="s">
        <v>21</v>
      </c>
      <c r="I6" s="13" t="s">
        <v>22</v>
      </c>
      <c r="K6" s="13" t="s">
        <v>25</v>
      </c>
      <c r="L6" s="13" t="s">
        <v>26</v>
      </c>
      <c r="N6" s="13" t="s">
        <v>27</v>
      </c>
      <c r="O6" s="13" t="s">
        <v>28</v>
      </c>
      <c r="P6" s="13" t="s">
        <v>29</v>
      </c>
      <c r="Q6" s="13" t="s">
        <v>30</v>
      </c>
      <c r="R6" s="13" t="s">
        <v>31</v>
      </c>
      <c r="S6" s="13" t="s">
        <v>32</v>
      </c>
      <c r="T6" s="13" t="s">
        <v>33</v>
      </c>
      <c r="U6" s="13" t="s">
        <v>34</v>
      </c>
      <c r="V6" s="13" t="s">
        <v>35</v>
      </c>
      <c r="W6" s="13" t="s">
        <v>36</v>
      </c>
      <c r="X6" s="13" t="s">
        <v>37</v>
      </c>
      <c r="Y6" s="13" t="s">
        <v>38</v>
      </c>
      <c r="AA6" s="13" t="s">
        <v>39</v>
      </c>
      <c r="AB6" s="13" t="s">
        <v>40</v>
      </c>
      <c r="AC6" s="13" t="s">
        <v>41</v>
      </c>
      <c r="AD6" s="13" t="s">
        <v>42</v>
      </c>
      <c r="AF6" s="13" t="s">
        <v>43</v>
      </c>
      <c r="AG6" s="13" t="s">
        <v>44</v>
      </c>
      <c r="AH6" s="13" t="s">
        <v>45</v>
      </c>
      <c r="AI6" s="13" t="s">
        <v>46</v>
      </c>
      <c r="AJ6" s="13" t="s">
        <v>47</v>
      </c>
      <c r="AK6" s="13" t="s">
        <v>48</v>
      </c>
      <c r="AL6" s="13" t="s">
        <v>49</v>
      </c>
      <c r="AM6" s="13" t="s">
        <v>50</v>
      </c>
      <c r="AN6" s="13" t="s">
        <v>51</v>
      </c>
      <c r="AO6" s="13" t="s">
        <v>52</v>
      </c>
      <c r="AP6" s="13" t="s">
        <v>53</v>
      </c>
      <c r="AQ6" s="13" t="s">
        <v>54</v>
      </c>
      <c r="AR6" s="13" t="s">
        <v>55</v>
      </c>
      <c r="AS6" s="13" t="s">
        <v>56</v>
      </c>
      <c r="AT6" s="13" t="s">
        <v>57</v>
      </c>
      <c r="AU6" s="13" t="s">
        <v>58</v>
      </c>
      <c r="AV6" s="13" t="s">
        <v>59</v>
      </c>
      <c r="AW6" s="13" t="s">
        <v>60</v>
      </c>
      <c r="AX6" s="13" t="s">
        <v>61</v>
      </c>
    </row>
    <row r="7" ht="30" customHeight="1">
      <c r="B7" s="11" t="s">
        <v>23</v>
      </c>
      <c r="C7" s="11" t="n">
        <v>2053</v>
      </c>
      <c r="D7" s="11" t="n">
        <v>282</v>
      </c>
      <c r="E7" s="11" t="n">
        <v>347</v>
      </c>
      <c r="F7" s="11" t="n">
        <v>347</v>
      </c>
      <c r="G7" s="11" t="n">
        <v>347</v>
      </c>
      <c r="H7" s="11" t="n">
        <v>295</v>
      </c>
      <c r="I7" s="11" t="n">
        <v>435</v>
      </c>
      <c r="J7" s="11"/>
      <c r="K7" s="11" t="n">
        <v>1018</v>
      </c>
      <c r="L7" s="11" t="n">
        <v>1034</v>
      </c>
      <c r="M7" s="11"/>
      <c r="N7" s="11" t="n">
        <v>284</v>
      </c>
      <c r="O7" s="11" t="n">
        <v>278</v>
      </c>
      <c r="P7" s="11" t="n">
        <v>169</v>
      </c>
      <c r="Q7" s="11" t="n">
        <v>188</v>
      </c>
      <c r="R7" s="11" t="n">
        <v>160</v>
      </c>
      <c r="S7" s="11" t="n">
        <v>187</v>
      </c>
      <c r="T7" s="11" t="n">
        <v>166</v>
      </c>
      <c r="U7" s="11" t="n">
        <v>87</v>
      </c>
      <c r="V7" s="11" t="n">
        <v>211</v>
      </c>
      <c r="W7" s="11" t="n">
        <v>174</v>
      </c>
      <c r="X7" s="11" t="n">
        <v>98</v>
      </c>
      <c r="Y7" s="11" t="n">
        <v>51</v>
      </c>
      <c r="Z7" s="11"/>
      <c r="AA7" s="11" t="n">
        <v>570</v>
      </c>
      <c r="AB7" s="11" t="n">
        <v>547</v>
      </c>
      <c r="AC7" s="11" t="n">
        <v>406</v>
      </c>
      <c r="AD7" s="11" t="n">
        <v>517</v>
      </c>
      <c r="AE7" s="11"/>
      <c r="AF7" s="11" t="n">
        <v>148</v>
      </c>
      <c r="AG7" s="11" t="n">
        <v>872</v>
      </c>
      <c r="AH7" s="11" t="n">
        <v>132</v>
      </c>
      <c r="AI7" s="11" t="n">
        <v>108</v>
      </c>
      <c r="AJ7" s="11" t="n">
        <v>65</v>
      </c>
      <c r="AK7" s="11" t="n">
        <v>65</v>
      </c>
      <c r="AL7" s="11" t="n">
        <v>139</v>
      </c>
      <c r="AM7" s="11" t="n">
        <v>2</v>
      </c>
      <c r="AN7" s="11" t="n">
        <v>139</v>
      </c>
      <c r="AO7" s="11" t="n">
        <v>159</v>
      </c>
      <c r="AP7" s="11" t="n">
        <v>39</v>
      </c>
      <c r="AQ7" s="11" t="n">
        <v>148</v>
      </c>
      <c r="AR7" s="11" t="n">
        <v>10</v>
      </c>
      <c r="AS7" s="11" t="n">
        <v>10</v>
      </c>
      <c r="AT7" s="11" t="n">
        <v>3</v>
      </c>
      <c r="AU7" s="11" t="n">
        <v>2</v>
      </c>
      <c r="AV7" s="11" t="n">
        <v>5</v>
      </c>
      <c r="AW7" s="11" t="n">
        <v>3</v>
      </c>
      <c r="AX7" s="11" t="n">
        <v>4</v>
      </c>
    </row>
    <row r="8" ht="30" customHeight="1">
      <c r="B8" s="12" t="s">
        <v>24</v>
      </c>
      <c r="C8" s="12" t="n">
        <v>2053</v>
      </c>
      <c r="D8" s="12" t="n">
        <v>284</v>
      </c>
      <c r="E8" s="12" t="n">
        <v>350</v>
      </c>
      <c r="F8" s="12" t="n">
        <v>349</v>
      </c>
      <c r="G8" s="12" t="n">
        <v>350</v>
      </c>
      <c r="H8" s="12" t="n">
        <v>289</v>
      </c>
      <c r="I8" s="12" t="n">
        <v>431</v>
      </c>
      <c r="J8" s="12"/>
      <c r="K8" s="12" t="n">
        <v>1013</v>
      </c>
      <c r="L8" s="12" t="n">
        <v>1039</v>
      </c>
      <c r="M8" s="12"/>
      <c r="N8" s="12" t="n">
        <v>287</v>
      </c>
      <c r="O8" s="12" t="n">
        <v>267</v>
      </c>
      <c r="P8" s="12" t="n">
        <v>164</v>
      </c>
      <c r="Q8" s="12" t="n">
        <v>185</v>
      </c>
      <c r="R8" s="12" t="n">
        <v>144</v>
      </c>
      <c r="S8" s="12" t="n">
        <v>185</v>
      </c>
      <c r="T8" s="12" t="n">
        <v>164</v>
      </c>
      <c r="U8" s="12" t="n">
        <v>82</v>
      </c>
      <c r="V8" s="12" t="n">
        <v>226</v>
      </c>
      <c r="W8" s="12" t="n">
        <v>185</v>
      </c>
      <c r="X8" s="12" t="n">
        <v>103</v>
      </c>
      <c r="Y8" s="12" t="n">
        <v>61</v>
      </c>
      <c r="Z8" s="12"/>
      <c r="AA8" s="12" t="n">
        <v>551</v>
      </c>
      <c r="AB8" s="12" t="n">
        <v>530</v>
      </c>
      <c r="AC8" s="12" t="n">
        <v>449</v>
      </c>
      <c r="AD8" s="12" t="n">
        <v>510</v>
      </c>
      <c r="AE8" s="12"/>
      <c r="AF8" s="12" t="n">
        <v>150</v>
      </c>
      <c r="AG8" s="12" t="n">
        <v>866</v>
      </c>
      <c r="AH8" s="12" t="n">
        <v>133</v>
      </c>
      <c r="AI8" s="12" t="n">
        <v>107</v>
      </c>
      <c r="AJ8" s="12" t="n">
        <v>66</v>
      </c>
      <c r="AK8" s="12" t="n">
        <v>64</v>
      </c>
      <c r="AL8" s="12" t="n">
        <v>140</v>
      </c>
      <c r="AM8" s="12" t="n">
        <v>2</v>
      </c>
      <c r="AN8" s="12" t="n">
        <v>140</v>
      </c>
      <c r="AO8" s="12" t="n">
        <v>160</v>
      </c>
      <c r="AP8" s="12" t="n">
        <v>39</v>
      </c>
      <c r="AQ8" s="12" t="n">
        <v>149</v>
      </c>
      <c r="AR8" s="12" t="n">
        <v>10</v>
      </c>
      <c r="AS8" s="12" t="n">
        <v>11</v>
      </c>
      <c r="AT8" s="12" t="n">
        <v>3</v>
      </c>
      <c r="AU8" s="12" t="n">
        <v>2</v>
      </c>
      <c r="AV8" s="12" t="n">
        <v>5</v>
      </c>
      <c r="AW8" s="12" t="n">
        <v>3</v>
      </c>
      <c r="AX8" s="12" t="n">
        <v>3</v>
      </c>
    </row>
    <row r="9">
      <c r="B9" s="20" t="s">
        <v>394</v>
      </c>
      <c r="C9" s="19" t="n">
        <v>0.389996200106044</v>
      </c>
      <c r="D9" s="19" t="n">
        <v>0.280076822928419</v>
      </c>
      <c r="E9" s="19" t="n">
        <v>0.267687877395458</v>
      </c>
      <c r="F9" s="19" t="n">
        <v>0.339351455141882</v>
      </c>
      <c r="G9" s="19" t="n">
        <v>0.395475649889574</v>
      </c>
      <c r="H9" s="19" t="n">
        <v>0.535470151478653</v>
      </c>
      <c r="I9" s="19" t="n">
        <v>0.50086026343195</v>
      </c>
      <c r="J9" s="19"/>
      <c r="K9" s="19" t="n">
        <v>0.326271412236875</v>
      </c>
      <c r="L9" s="19" t="n">
        <v>0.452505086999054</v>
      </c>
      <c r="M9" s="19"/>
      <c r="N9" s="19" t="n">
        <v>0.26472338470561</v>
      </c>
      <c r="O9" s="19" t="n">
        <v>0.468095018228335</v>
      </c>
      <c r="P9" s="19" t="n">
        <v>0.419098000059166</v>
      </c>
      <c r="Q9" s="19" t="n">
        <v>0.419032041217943</v>
      </c>
      <c r="R9" s="19" t="n">
        <v>0.412987068679432</v>
      </c>
      <c r="S9" s="19" t="n">
        <v>0.347367824451354</v>
      </c>
      <c r="T9" s="19" t="n">
        <v>0.317268625293616</v>
      </c>
      <c r="U9" s="19" t="n">
        <v>0.419307292348913</v>
      </c>
      <c r="V9" s="19" t="n">
        <v>0.440268950166399</v>
      </c>
      <c r="W9" s="19" t="n">
        <v>0.442533264766633</v>
      </c>
      <c r="X9" s="19" t="n">
        <v>0.401111604068757</v>
      </c>
      <c r="Y9" s="19" t="n">
        <v>0.338133723744422</v>
      </c>
      <c r="Z9" s="19"/>
      <c r="AA9" s="19" t="n">
        <v>0.352398688927638</v>
      </c>
      <c r="AB9" s="19" t="n">
        <v>0.427577540927744</v>
      </c>
      <c r="AC9" s="19" t="n">
        <v>0.358034494458326</v>
      </c>
      <c r="AD9" s="19" t="n">
        <v>0.421994290012297</v>
      </c>
      <c r="AE9" s="19"/>
      <c r="AF9" s="19" t="n">
        <v>0.241478186497904</v>
      </c>
      <c r="AG9" s="19" t="n">
        <v>0.503968805769328</v>
      </c>
      <c r="AH9" s="19" t="n">
        <v>0.441642160745918</v>
      </c>
      <c r="AI9" s="19" t="n">
        <v>0.110377243282836</v>
      </c>
      <c r="AJ9" s="19" t="n">
        <v>0.267227951820406</v>
      </c>
      <c r="AK9" s="19" t="n">
        <v>0.266206983351139</v>
      </c>
      <c r="AL9" s="19" t="n">
        <v>0.302877816840669</v>
      </c>
      <c r="AM9" s="19" t="n">
        <v>1</v>
      </c>
      <c r="AN9" s="19" t="n">
        <v>0.286927054399601</v>
      </c>
      <c r="AO9" s="19" t="n">
        <v>0.362451493111919</v>
      </c>
      <c r="AP9" s="19" t="n">
        <v>0.323361099047082</v>
      </c>
      <c r="AQ9" s="19" t="n">
        <v>0.389441991421829</v>
      </c>
      <c r="AR9" s="19" t="n">
        <v>0.391264600969602</v>
      </c>
      <c r="AS9" s="19" t="n">
        <v>0.299318124632596</v>
      </c>
      <c r="AT9" s="19" t="n">
        <v>0.296096190633258</v>
      </c>
      <c r="AU9" s="19" t="n">
        <v>0.495619982425437</v>
      </c>
      <c r="AV9" s="19" t="n">
        <v>0</v>
      </c>
      <c r="AW9" s="19" t="n">
        <v>0</v>
      </c>
      <c r="AX9" s="19" t="n">
        <v>0.277914084528257</v>
      </c>
    </row>
    <row r="10">
      <c r="B10" s="20" t="s">
        <v>395</v>
      </c>
      <c r="C10" s="19" t="n">
        <v>0.355771761932934</v>
      </c>
      <c r="D10" s="19" t="n">
        <v>0.302196683478067</v>
      </c>
      <c r="E10" s="19" t="n">
        <v>0.243204737270336</v>
      </c>
      <c r="F10" s="19" t="n">
        <v>0.304409580279147</v>
      </c>
      <c r="G10" s="19" t="n">
        <v>0.362688108112746</v>
      </c>
      <c r="H10" s="19" t="n">
        <v>0.428665718591441</v>
      </c>
      <c r="I10" s="19" t="n">
        <v>0.46965977606422</v>
      </c>
      <c r="J10" s="19"/>
      <c r="K10" s="19" t="n">
        <v>0.394424909714419</v>
      </c>
      <c r="L10" s="19" t="n">
        <v>0.318426476848599</v>
      </c>
      <c r="M10" s="19"/>
      <c r="N10" s="19" t="n">
        <v>0.307861012685523</v>
      </c>
      <c r="O10" s="19" t="n">
        <v>0.411758284559668</v>
      </c>
      <c r="P10" s="19" t="n">
        <v>0.351883011492795</v>
      </c>
      <c r="Q10" s="19" t="n">
        <v>0.362155477563419</v>
      </c>
      <c r="R10" s="19" t="n">
        <v>0.360660556853079</v>
      </c>
      <c r="S10" s="19" t="n">
        <v>0.294892123613274</v>
      </c>
      <c r="T10" s="19" t="n">
        <v>0.331540493966138</v>
      </c>
      <c r="U10" s="19" t="n">
        <v>0.395471101004304</v>
      </c>
      <c r="V10" s="19" t="n">
        <v>0.366517009185016</v>
      </c>
      <c r="W10" s="19" t="n">
        <v>0.396238688807846</v>
      </c>
      <c r="X10" s="19" t="n">
        <v>0.416519013974966</v>
      </c>
      <c r="Y10" s="19" t="n">
        <v>0.247077644254925</v>
      </c>
      <c r="Z10" s="19"/>
      <c r="AA10" s="19" t="n">
        <v>0.376935470667322</v>
      </c>
      <c r="AB10" s="19" t="n">
        <v>0.416884132115088</v>
      </c>
      <c r="AC10" s="19" t="n">
        <v>0.3009035086217</v>
      </c>
      <c r="AD10" s="19" t="n">
        <v>0.317388134513869</v>
      </c>
      <c r="AE10" s="19"/>
      <c r="AF10" s="19" t="n">
        <v>0.178754000311458</v>
      </c>
      <c r="AG10" s="19" t="n">
        <v>0.442050471616571</v>
      </c>
      <c r="AH10" s="19" t="n">
        <v>0.393327600373982</v>
      </c>
      <c r="AI10" s="19" t="n">
        <v>0.228167830278139</v>
      </c>
      <c r="AJ10" s="19" t="n">
        <v>0.269943180256056</v>
      </c>
      <c r="AK10" s="19" t="n">
        <v>0.303415192294936</v>
      </c>
      <c r="AL10" s="19" t="n">
        <v>0.334492513719512</v>
      </c>
      <c r="AM10" s="19" t="n">
        <v>1</v>
      </c>
      <c r="AN10" s="19" t="n">
        <v>0.297362971954586</v>
      </c>
      <c r="AO10" s="19" t="n">
        <v>0.318345734446787</v>
      </c>
      <c r="AP10" s="19" t="n">
        <v>0.330803067446237</v>
      </c>
      <c r="AQ10" s="19" t="n">
        <v>0.298276713245241</v>
      </c>
      <c r="AR10" s="19" t="n">
        <v>0.62828467705517</v>
      </c>
      <c r="AS10" s="19" t="n">
        <v>0.102765527420802</v>
      </c>
      <c r="AT10" s="19" t="n">
        <v>0</v>
      </c>
      <c r="AU10" s="19" t="n">
        <v>0</v>
      </c>
      <c r="AV10" s="19" t="n">
        <v>0</v>
      </c>
      <c r="AW10" s="19" t="n">
        <v>0</v>
      </c>
      <c r="AX10" s="19" t="n">
        <v>0.277914084528257</v>
      </c>
    </row>
    <row r="11">
      <c r="B11" s="20" t="s">
        <v>396</v>
      </c>
      <c r="C11" s="19" t="n">
        <v>0.318256486446564</v>
      </c>
      <c r="D11" s="19" t="n">
        <v>0.245638413283657</v>
      </c>
      <c r="E11" s="19" t="n">
        <v>0.256838327422861</v>
      </c>
      <c r="F11" s="19" t="n">
        <v>0.286323243463713</v>
      </c>
      <c r="G11" s="19" t="n">
        <v>0.309857217758053</v>
      </c>
      <c r="H11" s="19" t="n">
        <v>0.354499176482852</v>
      </c>
      <c r="I11" s="19" t="n">
        <v>0.42442199314147</v>
      </c>
      <c r="J11" s="19"/>
      <c r="K11" s="19" t="n">
        <v>0.284207910253715</v>
      </c>
      <c r="L11" s="19" t="n">
        <v>0.351761198765239</v>
      </c>
      <c r="M11" s="19"/>
      <c r="N11" s="19" t="n">
        <v>0.274170337063373</v>
      </c>
      <c r="O11" s="19" t="n">
        <v>0.354862663853158</v>
      </c>
      <c r="P11" s="19" t="n">
        <v>0.365393978931341</v>
      </c>
      <c r="Q11" s="19" t="n">
        <v>0.354910647665403</v>
      </c>
      <c r="R11" s="19" t="n">
        <v>0.310669082970921</v>
      </c>
      <c r="S11" s="19" t="n">
        <v>0.289035705518008</v>
      </c>
      <c r="T11" s="19" t="n">
        <v>0.247932293613731</v>
      </c>
      <c r="U11" s="19" t="n">
        <v>0.277499565730577</v>
      </c>
      <c r="V11" s="19" t="n">
        <v>0.326210470997345</v>
      </c>
      <c r="W11" s="19" t="n">
        <v>0.379645392777757</v>
      </c>
      <c r="X11" s="19" t="n">
        <v>0.309047696370414</v>
      </c>
      <c r="Y11" s="19" t="n">
        <v>0.277910518752107</v>
      </c>
      <c r="Z11" s="19"/>
      <c r="AA11" s="19" t="n">
        <v>0.320475520475844</v>
      </c>
      <c r="AB11" s="19" t="n">
        <v>0.363077832896719</v>
      </c>
      <c r="AC11" s="19" t="n">
        <v>0.290020566866083</v>
      </c>
      <c r="AD11" s="19" t="n">
        <v>0.294725813629209</v>
      </c>
      <c r="AE11" s="19"/>
      <c r="AF11" s="19" t="n">
        <v>0.236875799617768</v>
      </c>
      <c r="AG11" s="19" t="n">
        <v>0.385243153716585</v>
      </c>
      <c r="AH11" s="19" t="n">
        <v>0.362701807493391</v>
      </c>
      <c r="AI11" s="19" t="n">
        <v>0.1524146083064</v>
      </c>
      <c r="AJ11" s="19" t="n">
        <v>0.150247711924801</v>
      </c>
      <c r="AK11" s="19" t="n">
        <v>0.255497827827503</v>
      </c>
      <c r="AL11" s="19" t="n">
        <v>0.250049571945893</v>
      </c>
      <c r="AM11" s="19" t="n">
        <v>0</v>
      </c>
      <c r="AN11" s="19" t="n">
        <v>0.288298446357403</v>
      </c>
      <c r="AO11" s="19" t="n">
        <v>0.346361492408885</v>
      </c>
      <c r="AP11" s="19" t="n">
        <v>0.458869341416797</v>
      </c>
      <c r="AQ11" s="19" t="n">
        <v>0.211347701865617</v>
      </c>
      <c r="AR11" s="19" t="n">
        <v>0.513321993934754</v>
      </c>
      <c r="AS11" s="19" t="n">
        <v>0.32038667295033</v>
      </c>
      <c r="AT11" s="19" t="n">
        <v>0.314801217298716</v>
      </c>
      <c r="AU11" s="19" t="n">
        <v>0</v>
      </c>
      <c r="AV11" s="19" t="n">
        <v>0.195491110655052</v>
      </c>
      <c r="AW11" s="19" t="n">
        <v>0.381473957467181</v>
      </c>
      <c r="AX11" s="19" t="n">
        <v>0.537158236211435</v>
      </c>
    </row>
    <row r="12">
      <c r="B12" s="20" t="s">
        <v>397</v>
      </c>
      <c r="C12" s="19" t="n">
        <v>0.2622365972599</v>
      </c>
      <c r="D12" s="19" t="n">
        <v>0.211020271797771</v>
      </c>
      <c r="E12" s="19" t="n">
        <v>0.179432177938571</v>
      </c>
      <c r="F12" s="19" t="n">
        <v>0.221562936544818</v>
      </c>
      <c r="G12" s="19" t="n">
        <v>0.277833332394907</v>
      </c>
      <c r="H12" s="19" t="n">
        <v>0.322721140726674</v>
      </c>
      <c r="I12" s="19" t="n">
        <v>0.343000420735993</v>
      </c>
      <c r="J12" s="19"/>
      <c r="K12" s="19" t="n">
        <v>0.289490009611293</v>
      </c>
      <c r="L12" s="19" t="n">
        <v>0.235916295281539</v>
      </c>
      <c r="M12" s="19"/>
      <c r="N12" s="19" t="n">
        <v>0.217248421276207</v>
      </c>
      <c r="O12" s="19" t="n">
        <v>0.312189537515516</v>
      </c>
      <c r="P12" s="19" t="n">
        <v>0.320890276278912</v>
      </c>
      <c r="Q12" s="19" t="n">
        <v>0.274187968966011</v>
      </c>
      <c r="R12" s="19" t="n">
        <v>0.262730808686273</v>
      </c>
      <c r="S12" s="19" t="n">
        <v>0.21941582819512</v>
      </c>
      <c r="T12" s="19" t="n">
        <v>0.195450691876695</v>
      </c>
      <c r="U12" s="19" t="n">
        <v>0.226693222672145</v>
      </c>
      <c r="V12" s="19" t="n">
        <v>0.269455729749273</v>
      </c>
      <c r="W12" s="19" t="n">
        <v>0.317832746154917</v>
      </c>
      <c r="X12" s="19" t="n">
        <v>0.30099999956954</v>
      </c>
      <c r="Y12" s="19" t="n">
        <v>0.156628274492978</v>
      </c>
      <c r="Z12" s="19"/>
      <c r="AA12" s="19" t="n">
        <v>0.310401833712283</v>
      </c>
      <c r="AB12" s="19" t="n">
        <v>0.325686455838328</v>
      </c>
      <c r="AC12" s="19" t="n">
        <v>0.174284744008141</v>
      </c>
      <c r="AD12" s="19" t="n">
        <v>0.224535788835112</v>
      </c>
      <c r="AE12" s="19"/>
      <c r="AF12" s="19" t="n">
        <v>0.159059599845996</v>
      </c>
      <c r="AG12" s="19" t="n">
        <v>0.33743020876747</v>
      </c>
      <c r="AH12" s="19" t="n">
        <v>0.298183802561139</v>
      </c>
      <c r="AI12" s="19" t="n">
        <v>0.112432971576893</v>
      </c>
      <c r="AJ12" s="19" t="n">
        <v>0.137234609737536</v>
      </c>
      <c r="AK12" s="19" t="n">
        <v>0.277883277720698</v>
      </c>
      <c r="AL12" s="19" t="n">
        <v>0.233210654116295</v>
      </c>
      <c r="AM12" s="19" t="n">
        <v>0.534445761093102</v>
      </c>
      <c r="AN12" s="19" t="n">
        <v>0.156745844195858</v>
      </c>
      <c r="AO12" s="19" t="n">
        <v>0.243481539599874</v>
      </c>
      <c r="AP12" s="19" t="n">
        <v>0.257171553624261</v>
      </c>
      <c r="AQ12" s="19" t="n">
        <v>0.22140400392838</v>
      </c>
      <c r="AR12" s="19" t="n">
        <v>0.434864572837294</v>
      </c>
      <c r="AS12" s="19" t="n">
        <v>0</v>
      </c>
      <c r="AT12" s="19" t="n">
        <v>0</v>
      </c>
      <c r="AU12" s="19" t="n">
        <v>0</v>
      </c>
      <c r="AV12" s="19" t="n">
        <v>0.197100656412845</v>
      </c>
      <c r="AW12" s="19" t="n">
        <v>0</v>
      </c>
      <c r="AX12" s="19" t="n">
        <v>0.277914084528257</v>
      </c>
    </row>
    <row r="13">
      <c r="B13" s="20" t="s">
        <v>398</v>
      </c>
      <c r="C13" s="19" t="n">
        <v>0.25282758407267</v>
      </c>
      <c r="D13" s="19" t="n">
        <v>0.191535191899712</v>
      </c>
      <c r="E13" s="19" t="n">
        <v>0.189622773836612</v>
      </c>
      <c r="F13" s="19" t="n">
        <v>0.181789083730713</v>
      </c>
      <c r="G13" s="19" t="n">
        <v>0.265796814531743</v>
      </c>
      <c r="H13" s="19" t="n">
        <v>0.291199686440119</v>
      </c>
      <c r="I13" s="19" t="n">
        <v>0.365871237354062</v>
      </c>
      <c r="J13" s="19"/>
      <c r="K13" s="19" t="n">
        <v>0.258924125376346</v>
      </c>
      <c r="L13" s="19" t="n">
        <v>0.246163857385157</v>
      </c>
      <c r="M13" s="19"/>
      <c r="N13" s="19" t="n">
        <v>0.154583605732379</v>
      </c>
      <c r="O13" s="19" t="n">
        <v>0.313141858326416</v>
      </c>
      <c r="P13" s="19" t="n">
        <v>0.285959954731034</v>
      </c>
      <c r="Q13" s="19" t="n">
        <v>0.253687715812135</v>
      </c>
      <c r="R13" s="19" t="n">
        <v>0.32676850952905</v>
      </c>
      <c r="S13" s="19" t="n">
        <v>0.242137387460936</v>
      </c>
      <c r="T13" s="19" t="n">
        <v>0.183036136415363</v>
      </c>
      <c r="U13" s="19" t="n">
        <v>0.300480646654299</v>
      </c>
      <c r="V13" s="19" t="n">
        <v>0.252460056978382</v>
      </c>
      <c r="W13" s="19" t="n">
        <v>0.265132632107501</v>
      </c>
      <c r="X13" s="19" t="n">
        <v>0.273645679779959</v>
      </c>
      <c r="Y13" s="19" t="n">
        <v>0.269789567786516</v>
      </c>
      <c r="Z13" s="19"/>
      <c r="AA13" s="19" t="n">
        <v>0.264887183099289</v>
      </c>
      <c r="AB13" s="19" t="n">
        <v>0.303770605849446</v>
      </c>
      <c r="AC13" s="19" t="n">
        <v>0.205937992690307</v>
      </c>
      <c r="AD13" s="19" t="n">
        <v>0.230893300631953</v>
      </c>
      <c r="AE13" s="19"/>
      <c r="AF13" s="19" t="n">
        <v>0.146417730088738</v>
      </c>
      <c r="AG13" s="19" t="n">
        <v>0.324665814760801</v>
      </c>
      <c r="AH13" s="19" t="n">
        <v>0.290928156381877</v>
      </c>
      <c r="AI13" s="19" t="n">
        <v>0.0953998104365845</v>
      </c>
      <c r="AJ13" s="19" t="n">
        <v>0.169842700066599</v>
      </c>
      <c r="AK13" s="19" t="n">
        <v>0.184123894862557</v>
      </c>
      <c r="AL13" s="19" t="n">
        <v>0.209120815490936</v>
      </c>
      <c r="AM13" s="19" t="n">
        <v>0</v>
      </c>
      <c r="AN13" s="19" t="n">
        <v>0.156656557317182</v>
      </c>
      <c r="AO13" s="19" t="n">
        <v>0.234431803192825</v>
      </c>
      <c r="AP13" s="19" t="n">
        <v>0.284059135747459</v>
      </c>
      <c r="AQ13" s="19" t="n">
        <v>0.220169104996894</v>
      </c>
      <c r="AR13" s="19" t="n">
        <v>0.434864572837294</v>
      </c>
      <c r="AS13" s="19" t="n">
        <v>0.214302612424606</v>
      </c>
      <c r="AT13" s="19" t="n">
        <v>0.314801217298716</v>
      </c>
      <c r="AU13" s="19" t="n">
        <v>0</v>
      </c>
      <c r="AV13" s="19" t="n">
        <v>0.197100656412845</v>
      </c>
      <c r="AW13" s="19" t="n">
        <v>0.676201345552395</v>
      </c>
      <c r="AX13" s="19" t="n">
        <v>0.277914084528257</v>
      </c>
    </row>
    <row r="14">
      <c r="B14" s="20" t="s">
        <v>399</v>
      </c>
      <c r="C14" s="19" t="n">
        <v>0.21580789131081</v>
      </c>
      <c r="D14" s="19" t="n">
        <v>0.21920519113812</v>
      </c>
      <c r="E14" s="19" t="n">
        <v>0.210544576056986</v>
      </c>
      <c r="F14" s="19" t="n">
        <v>0.221621830096599</v>
      </c>
      <c r="G14" s="19" t="n">
        <v>0.204152118261386</v>
      </c>
      <c r="H14" s="19" t="n">
        <v>0.193861101407441</v>
      </c>
      <c r="I14" s="19" t="n">
        <v>0.237319886627785</v>
      </c>
      <c r="J14" s="19"/>
      <c r="K14" s="19" t="n">
        <v>0.197749281404311</v>
      </c>
      <c r="L14" s="19" t="n">
        <v>0.233623314441707</v>
      </c>
      <c r="M14" s="19"/>
      <c r="N14" s="19" t="n">
        <v>0.199627040500264</v>
      </c>
      <c r="O14" s="19" t="n">
        <v>0.245484490653099</v>
      </c>
      <c r="P14" s="19" t="n">
        <v>0.23374188964759</v>
      </c>
      <c r="Q14" s="19" t="n">
        <v>0.218821408218675</v>
      </c>
      <c r="R14" s="19" t="n">
        <v>0.196238953897704</v>
      </c>
      <c r="S14" s="19" t="n">
        <v>0.223791932285735</v>
      </c>
      <c r="T14" s="19" t="n">
        <v>0.196605705289353</v>
      </c>
      <c r="U14" s="19" t="n">
        <v>0.222209589585029</v>
      </c>
      <c r="V14" s="19" t="n">
        <v>0.202445744162254</v>
      </c>
      <c r="W14" s="19" t="n">
        <v>0.221048391607067</v>
      </c>
      <c r="X14" s="19" t="n">
        <v>0.169426415052205</v>
      </c>
      <c r="Y14" s="19" t="n">
        <v>0.281620585257983</v>
      </c>
      <c r="Z14" s="19"/>
      <c r="AA14" s="19" t="n">
        <v>0.199484201337438</v>
      </c>
      <c r="AB14" s="19" t="n">
        <v>0.245208543384658</v>
      </c>
      <c r="AC14" s="19" t="n">
        <v>0.198241788453125</v>
      </c>
      <c r="AD14" s="19" t="n">
        <v>0.218174358599793</v>
      </c>
      <c r="AE14" s="19"/>
      <c r="AF14" s="19" t="n">
        <v>0.198267106562644</v>
      </c>
      <c r="AG14" s="19" t="n">
        <v>0.226005965741878</v>
      </c>
      <c r="AH14" s="19" t="n">
        <v>0.208221475440428</v>
      </c>
      <c r="AI14" s="19" t="n">
        <v>0.147530344634822</v>
      </c>
      <c r="AJ14" s="19" t="n">
        <v>0.202501021120506</v>
      </c>
      <c r="AK14" s="19" t="n">
        <v>0.249490440638733</v>
      </c>
      <c r="AL14" s="19" t="n">
        <v>0.211796244733175</v>
      </c>
      <c r="AM14" s="19" t="n">
        <v>0.534445761093102</v>
      </c>
      <c r="AN14" s="19" t="n">
        <v>0.229572945013671</v>
      </c>
      <c r="AO14" s="19" t="n">
        <v>0.23864995943146</v>
      </c>
      <c r="AP14" s="19" t="n">
        <v>0.37913417348081</v>
      </c>
      <c r="AQ14" s="19" t="n">
        <v>0.145106294101158</v>
      </c>
      <c r="AR14" s="19" t="n">
        <v>0.320494648263434</v>
      </c>
      <c r="AS14" s="19" t="n">
        <v>0.108789265320331</v>
      </c>
      <c r="AT14" s="19" t="n">
        <v>0</v>
      </c>
      <c r="AU14" s="19" t="n">
        <v>0</v>
      </c>
      <c r="AV14" s="19" t="n">
        <v>0</v>
      </c>
      <c r="AW14" s="19" t="n">
        <v>0.676201345552395</v>
      </c>
      <c r="AX14" s="19" t="n">
        <v>0.277914084528257</v>
      </c>
    </row>
    <row r="15">
      <c r="B15" s="20" t="s">
        <v>400</v>
      </c>
      <c r="C15" s="19" t="n">
        <v>0.132451691879829</v>
      </c>
      <c r="D15" s="19" t="n">
        <v>0.202053618423555</v>
      </c>
      <c r="E15" s="19" t="n">
        <v>0.238944852645744</v>
      </c>
      <c r="F15" s="19" t="n">
        <v>0.165211428444424</v>
      </c>
      <c r="G15" s="19" t="n">
        <v>0.115803593690876</v>
      </c>
      <c r="H15" s="19" t="n">
        <v>0.0562054395223206</v>
      </c>
      <c r="I15" s="19" t="n">
        <v>0.038154052394928</v>
      </c>
      <c r="J15" s="19"/>
      <c r="K15" s="19" t="n">
        <v>0.161512763626007</v>
      </c>
      <c r="L15" s="19" t="n">
        <v>0.104243906672352</v>
      </c>
      <c r="M15" s="19"/>
      <c r="N15" s="19" t="n">
        <v>0.203605309602227</v>
      </c>
      <c r="O15" s="19" t="n">
        <v>0.0622960615193958</v>
      </c>
      <c r="P15" s="19" t="n">
        <v>0.10881806692432</v>
      </c>
      <c r="Q15" s="19" t="n">
        <v>0.155027955648799</v>
      </c>
      <c r="R15" s="19" t="n">
        <v>0.15364036936978</v>
      </c>
      <c r="S15" s="19" t="n">
        <v>0.141988009005417</v>
      </c>
      <c r="T15" s="19" t="n">
        <v>0.111741644683258</v>
      </c>
      <c r="U15" s="19" t="n">
        <v>0.130953123677741</v>
      </c>
      <c r="V15" s="19" t="n">
        <v>0.127010158287722</v>
      </c>
      <c r="W15" s="19" t="n">
        <v>0.124821239716922</v>
      </c>
      <c r="X15" s="19" t="n">
        <v>0.112078139254404</v>
      </c>
      <c r="Y15" s="19" t="n">
        <v>0.156250250499341</v>
      </c>
      <c r="Z15" s="19"/>
      <c r="AA15" s="19" t="n">
        <v>0.185995620917846</v>
      </c>
      <c r="AB15" s="19" t="n">
        <v>0.0995597584762174</v>
      </c>
      <c r="AC15" s="19" t="n">
        <v>0.142720786643133</v>
      </c>
      <c r="AD15" s="19" t="n">
        <v>0.0993374826477103</v>
      </c>
      <c r="AE15" s="19"/>
      <c r="AF15" s="19" t="n">
        <v>0.287426396154069</v>
      </c>
      <c r="AG15" s="19" t="n">
        <v>0.0514364951097839</v>
      </c>
      <c r="AH15" s="19" t="n">
        <v>0.111926473124371</v>
      </c>
      <c r="AI15" s="19" t="n">
        <v>0.293380909727077</v>
      </c>
      <c r="AJ15" s="19" t="n">
        <v>0.11892944086379</v>
      </c>
      <c r="AK15" s="19" t="n">
        <v>0.220761765757009</v>
      </c>
      <c r="AL15" s="19" t="n">
        <v>0.261151484293554</v>
      </c>
      <c r="AM15" s="19" t="n">
        <v>0</v>
      </c>
      <c r="AN15" s="19" t="n">
        <v>0.193016285762999</v>
      </c>
      <c r="AO15" s="19" t="n">
        <v>0.131036251409118</v>
      </c>
      <c r="AP15" s="19" t="n">
        <v>0.273636197613995</v>
      </c>
      <c r="AQ15" s="19" t="n">
        <v>0.0937457672212894</v>
      </c>
      <c r="AR15" s="19" t="n">
        <v>0</v>
      </c>
      <c r="AS15" s="19" t="n">
        <v>0.299611030167235</v>
      </c>
      <c r="AT15" s="19" t="n">
        <v>0.296096190633258</v>
      </c>
      <c r="AU15" s="19" t="n">
        <v>0</v>
      </c>
      <c r="AV15" s="19" t="n">
        <v>0.379175517237897</v>
      </c>
      <c r="AW15" s="19" t="n">
        <v>0</v>
      </c>
      <c r="AX15" s="19" t="n">
        <v>0.22054873140016</v>
      </c>
    </row>
    <row r="16">
      <c r="B16" s="20" t="s">
        <v>401</v>
      </c>
      <c r="C16" s="19" t="n">
        <v>0.10722568243333</v>
      </c>
      <c r="D16" s="19" t="n">
        <v>0.134895447993317</v>
      </c>
      <c r="E16" s="19" t="n">
        <v>0.215839234952233</v>
      </c>
      <c r="F16" s="19" t="n">
        <v>0.165810957620014</v>
      </c>
      <c r="G16" s="19" t="n">
        <v>0.0953361903931392</v>
      </c>
      <c r="H16" s="19" t="n">
        <v>0.0351617479708684</v>
      </c>
      <c r="I16" s="19" t="n">
        <v>0.0112611024764561</v>
      </c>
      <c r="J16" s="19"/>
      <c r="K16" s="19" t="n">
        <v>0.129554251180591</v>
      </c>
      <c r="L16" s="19" t="n">
        <v>0.0855579776429898</v>
      </c>
      <c r="M16" s="19"/>
      <c r="N16" s="19" t="n">
        <v>0.228845029123637</v>
      </c>
      <c r="O16" s="19" t="n">
        <v>0.0475781719039284</v>
      </c>
      <c r="P16" s="19" t="n">
        <v>0.106235997382799</v>
      </c>
      <c r="Q16" s="19" t="n">
        <v>0.108776102940101</v>
      </c>
      <c r="R16" s="19" t="n">
        <v>0.0918288423750726</v>
      </c>
      <c r="S16" s="19" t="n">
        <v>0.0686697387345212</v>
      </c>
      <c r="T16" s="19" t="n">
        <v>0.124279257346868</v>
      </c>
      <c r="U16" s="19" t="n">
        <v>0.0696504367621816</v>
      </c>
      <c r="V16" s="19" t="n">
        <v>0.108321267910201</v>
      </c>
      <c r="W16" s="19" t="n">
        <v>0.0638040404724406</v>
      </c>
      <c r="X16" s="19" t="n">
        <v>0.0613895256817507</v>
      </c>
      <c r="Y16" s="19" t="n">
        <v>0.156965361284104</v>
      </c>
      <c r="Z16" s="19"/>
      <c r="AA16" s="19" t="n">
        <v>0.171486323595479</v>
      </c>
      <c r="AB16" s="19" t="n">
        <v>0.0744756731242098</v>
      </c>
      <c r="AC16" s="19" t="n">
        <v>0.100086043834883</v>
      </c>
      <c r="AD16" s="19" t="n">
        <v>0.0789405053897337</v>
      </c>
      <c r="AE16" s="19"/>
      <c r="AF16" s="19" t="n">
        <v>0.259077303833657</v>
      </c>
      <c r="AG16" s="19" t="n">
        <v>0.0286600532639277</v>
      </c>
      <c r="AH16" s="19" t="n">
        <v>0.109123342245272</v>
      </c>
      <c r="AI16" s="19" t="n">
        <v>0.248996473846487</v>
      </c>
      <c r="AJ16" s="19" t="n">
        <v>0.102139702631374</v>
      </c>
      <c r="AK16" s="19" t="n">
        <v>0.197191792869392</v>
      </c>
      <c r="AL16" s="19" t="n">
        <v>0.182384286039698</v>
      </c>
      <c r="AM16" s="19" t="n">
        <v>0</v>
      </c>
      <c r="AN16" s="19" t="n">
        <v>0.179263212830314</v>
      </c>
      <c r="AO16" s="19" t="n">
        <v>0.120802218300073</v>
      </c>
      <c r="AP16" s="19" t="n">
        <v>0.175189695283384</v>
      </c>
      <c r="AQ16" s="19" t="n">
        <v>0.0668873524410316</v>
      </c>
      <c r="AR16" s="19" t="n">
        <v>0</v>
      </c>
      <c r="AS16" s="19" t="n">
        <v>0.385304427045428</v>
      </c>
      <c r="AT16" s="19" t="n">
        <v>0</v>
      </c>
      <c r="AU16" s="19" t="n">
        <v>0</v>
      </c>
      <c r="AV16" s="19" t="n">
        <v>0.583057795492095</v>
      </c>
      <c r="AW16" s="19" t="n">
        <v>0.618526042532819</v>
      </c>
      <c r="AX16" s="19" t="n">
        <v>0</v>
      </c>
    </row>
    <row r="17">
      <c r="B17" s="20" t="s">
        <v>402</v>
      </c>
      <c r="C17" s="19" t="n">
        <v>0.10440772437796</v>
      </c>
      <c r="D17" s="19" t="n">
        <v>0.152072025339724</v>
      </c>
      <c r="E17" s="19" t="n">
        <v>0.191981240196117</v>
      </c>
      <c r="F17" s="19" t="n">
        <v>0.171265874215468</v>
      </c>
      <c r="G17" s="19" t="n">
        <v>0.0668047111429622</v>
      </c>
      <c r="H17" s="19" t="n">
        <v>0.0307590759272539</v>
      </c>
      <c r="I17" s="19" t="n">
        <v>0.0276021572381924</v>
      </c>
      <c r="J17" s="19"/>
      <c r="K17" s="19" t="n">
        <v>0.133468526049147</v>
      </c>
      <c r="L17" s="19" t="n">
        <v>0.0761731995656565</v>
      </c>
      <c r="M17" s="19"/>
      <c r="N17" s="19" t="n">
        <v>0.199739119240083</v>
      </c>
      <c r="O17" s="19" t="n">
        <v>0.0590751252730906</v>
      </c>
      <c r="P17" s="19" t="n">
        <v>0.0866992302977758</v>
      </c>
      <c r="Q17" s="19" t="n">
        <v>0.087625889141827</v>
      </c>
      <c r="R17" s="19" t="n">
        <v>0.14111670269904</v>
      </c>
      <c r="S17" s="19" t="n">
        <v>0.104393333364184</v>
      </c>
      <c r="T17" s="19" t="n">
        <v>0.095321410492177</v>
      </c>
      <c r="U17" s="19" t="n">
        <v>0.0255936700652711</v>
      </c>
      <c r="V17" s="19" t="n">
        <v>0.133067576713219</v>
      </c>
      <c r="W17" s="19" t="n">
        <v>0.058068333833144</v>
      </c>
      <c r="X17" s="19" t="n">
        <v>0.0503451313529808</v>
      </c>
      <c r="Y17" s="19" t="n">
        <v>0.122158525608083</v>
      </c>
      <c r="Z17" s="19"/>
      <c r="AA17" s="19" t="n">
        <v>0.177107522924172</v>
      </c>
      <c r="AB17" s="19" t="n">
        <v>0.044047974429126</v>
      </c>
      <c r="AC17" s="19" t="n">
        <v>0.128312348353474</v>
      </c>
      <c r="AD17" s="19" t="n">
        <v>0.0702061610952661</v>
      </c>
      <c r="AE17" s="19"/>
      <c r="AF17" s="19" t="n">
        <v>0.198681434435904</v>
      </c>
      <c r="AG17" s="19" t="n">
        <v>0.0265720610559715</v>
      </c>
      <c r="AH17" s="19" t="n">
        <v>0.0839813879904733</v>
      </c>
      <c r="AI17" s="19" t="n">
        <v>0.271273457568228</v>
      </c>
      <c r="AJ17" s="19" t="n">
        <v>0.101659821930012</v>
      </c>
      <c r="AK17" s="19" t="n">
        <v>0.15685998951902</v>
      </c>
      <c r="AL17" s="19" t="n">
        <v>0.186685784247264</v>
      </c>
      <c r="AM17" s="19" t="n">
        <v>0</v>
      </c>
      <c r="AN17" s="19" t="n">
        <v>0.212544721988121</v>
      </c>
      <c r="AO17" s="19" t="n">
        <v>0.114751037389588</v>
      </c>
      <c r="AP17" s="19" t="n">
        <v>0.308671919471749</v>
      </c>
      <c r="AQ17" s="19" t="n">
        <v>0.0807761882903838</v>
      </c>
      <c r="AR17" s="19" t="n">
        <v>0.093885666242706</v>
      </c>
      <c r="AS17" s="19" t="n">
        <v>0.211797380648155</v>
      </c>
      <c r="AT17" s="19" t="n">
        <v>0</v>
      </c>
      <c r="AU17" s="19" t="n">
        <v>0</v>
      </c>
      <c r="AV17" s="19" t="n">
        <v>0.584667341249889</v>
      </c>
      <c r="AW17" s="19" t="n">
        <v>0</v>
      </c>
      <c r="AX17" s="19" t="n">
        <v>0</v>
      </c>
    </row>
    <row r="18">
      <c r="B18" s="20" t="s">
        <v>403</v>
      </c>
      <c r="C18" s="19" t="n">
        <v>0.0903592659702107</v>
      </c>
      <c r="D18" s="19" t="n">
        <v>0.13063882993811</v>
      </c>
      <c r="E18" s="19" t="n">
        <v>0.168994523168739</v>
      </c>
      <c r="F18" s="19" t="n">
        <v>0.157421901350196</v>
      </c>
      <c r="G18" s="19" t="n">
        <v>0.0436282310352103</v>
      </c>
      <c r="H18" s="19" t="n">
        <v>0.0259925667360021</v>
      </c>
      <c r="I18" s="19" t="n">
        <v>0.0267087832501247</v>
      </c>
      <c r="J18" s="19"/>
      <c r="K18" s="19" t="n">
        <v>0.123136426504777</v>
      </c>
      <c r="L18" s="19" t="n">
        <v>0.0584876651797338</v>
      </c>
      <c r="M18" s="19"/>
      <c r="N18" s="19" t="n">
        <v>0.172222794211907</v>
      </c>
      <c r="O18" s="19" t="n">
        <v>0.0534496372047649</v>
      </c>
      <c r="P18" s="19" t="n">
        <v>0.057629847491559</v>
      </c>
      <c r="Q18" s="19" t="n">
        <v>0.0572001716796341</v>
      </c>
      <c r="R18" s="19" t="n">
        <v>0.129854573932703</v>
      </c>
      <c r="S18" s="19" t="n">
        <v>0.0997494588280353</v>
      </c>
      <c r="T18" s="19" t="n">
        <v>0.0713467759076552</v>
      </c>
      <c r="U18" s="19" t="n">
        <v>0.0806231189478212</v>
      </c>
      <c r="V18" s="19" t="n">
        <v>0.0784633990644659</v>
      </c>
      <c r="W18" s="19" t="n">
        <v>0.0522504982295255</v>
      </c>
      <c r="X18" s="19" t="n">
        <v>0.103747987893166</v>
      </c>
      <c r="Y18" s="19" t="n">
        <v>0.134811139516193</v>
      </c>
      <c r="Z18" s="19"/>
      <c r="AA18" s="19" t="n">
        <v>0.131994541821092</v>
      </c>
      <c r="AB18" s="19" t="n">
        <v>0.0545902349133421</v>
      </c>
      <c r="AC18" s="19" t="n">
        <v>0.0979413067503143</v>
      </c>
      <c r="AD18" s="19" t="n">
        <v>0.0781766848205067</v>
      </c>
      <c r="AE18" s="19"/>
      <c r="AF18" s="19" t="n">
        <v>0.174774765760607</v>
      </c>
      <c r="AG18" s="19" t="n">
        <v>0.0292764181407945</v>
      </c>
      <c r="AH18" s="19" t="n">
        <v>0.102760344297869</v>
      </c>
      <c r="AI18" s="19" t="n">
        <v>0.254685991915541</v>
      </c>
      <c r="AJ18" s="19" t="n">
        <v>0.0739112469691565</v>
      </c>
      <c r="AK18" s="19" t="n">
        <v>0.109130989039108</v>
      </c>
      <c r="AL18" s="19" t="n">
        <v>0.147894493178089</v>
      </c>
      <c r="AM18" s="19" t="n">
        <v>0.465554238906898</v>
      </c>
      <c r="AN18" s="19" t="n">
        <v>0.150340848494604</v>
      </c>
      <c r="AO18" s="19" t="n">
        <v>0.0769040734786393</v>
      </c>
      <c r="AP18" s="19" t="n">
        <v>0.181244616945361</v>
      </c>
      <c r="AQ18" s="19" t="n">
        <v>0.0734111705155689</v>
      </c>
      <c r="AR18" s="19" t="n">
        <v>0.204657060623039</v>
      </c>
      <c r="AS18" s="19" t="n">
        <v>0.211797380648155</v>
      </c>
      <c r="AT18" s="19" t="n">
        <v>0</v>
      </c>
      <c r="AU18" s="19" t="n">
        <v>0.504380017574563</v>
      </c>
      <c r="AV18" s="19" t="n">
        <v>0.21984154809506</v>
      </c>
      <c r="AW18" s="19" t="n">
        <v>0</v>
      </c>
      <c r="AX18" s="19" t="n">
        <v>0.462841763788565</v>
      </c>
    </row>
    <row r="19">
      <c r="B19" s="20" t="s">
        <v>404</v>
      </c>
      <c r="C19" s="19" t="n">
        <v>0.0830414262224325</v>
      </c>
      <c r="D19" s="19" t="n">
        <v>0.124591674953161</v>
      </c>
      <c r="E19" s="19" t="n">
        <v>0.161668231642149</v>
      </c>
      <c r="F19" s="19" t="n">
        <v>0.140655335856392</v>
      </c>
      <c r="G19" s="19" t="n">
        <v>0.0470222086742261</v>
      </c>
      <c r="H19" s="19" t="n">
        <v>0.0243170318117624</v>
      </c>
      <c r="I19" s="19" t="n">
        <v>0.0137297350434595</v>
      </c>
      <c r="J19" s="19"/>
      <c r="K19" s="19" t="n">
        <v>0.0963645177488869</v>
      </c>
      <c r="L19" s="19" t="n">
        <v>0.0701310154247713</v>
      </c>
      <c r="M19" s="19"/>
      <c r="N19" s="19" t="n">
        <v>0.159730343937323</v>
      </c>
      <c r="O19" s="19" t="n">
        <v>0.0529813508820299</v>
      </c>
      <c r="P19" s="19" t="n">
        <v>0.0604270340395669</v>
      </c>
      <c r="Q19" s="19" t="n">
        <v>0.0837478917468561</v>
      </c>
      <c r="R19" s="19" t="n">
        <v>0.103938137906136</v>
      </c>
      <c r="S19" s="19" t="n">
        <v>0.0817748365153936</v>
      </c>
      <c r="T19" s="19" t="n">
        <v>0.0643465521953924</v>
      </c>
      <c r="U19" s="19" t="n">
        <v>0.0493752912668781</v>
      </c>
      <c r="V19" s="19" t="n">
        <v>0.0719221892138391</v>
      </c>
      <c r="W19" s="19" t="n">
        <v>0.0539592270796362</v>
      </c>
      <c r="X19" s="19" t="n">
        <v>0.10246735753224</v>
      </c>
      <c r="Y19" s="19" t="n">
        <v>0.0590642110073159</v>
      </c>
      <c r="Z19" s="19"/>
      <c r="AA19" s="19" t="n">
        <v>0.133178013286802</v>
      </c>
      <c r="AB19" s="19" t="n">
        <v>0.0473872284734805</v>
      </c>
      <c r="AC19" s="19" t="n">
        <v>0.101180360503311</v>
      </c>
      <c r="AD19" s="19" t="n">
        <v>0.0520740191307748</v>
      </c>
      <c r="AE19" s="19"/>
      <c r="AF19" s="19" t="n">
        <v>0.175738964917807</v>
      </c>
      <c r="AG19" s="19" t="n">
        <v>0.0211251424553031</v>
      </c>
      <c r="AH19" s="19" t="n">
        <v>0.0799965480408002</v>
      </c>
      <c r="AI19" s="19" t="n">
        <v>0.160039940442813</v>
      </c>
      <c r="AJ19" s="19" t="n">
        <v>0.164056070899514</v>
      </c>
      <c r="AK19" s="19" t="n">
        <v>0.0935125047222013</v>
      </c>
      <c r="AL19" s="19" t="n">
        <v>0.176801254627173</v>
      </c>
      <c r="AM19" s="19" t="n">
        <v>0</v>
      </c>
      <c r="AN19" s="19" t="n">
        <v>0.100000873670071</v>
      </c>
      <c r="AO19" s="19" t="n">
        <v>0.0859305892458304</v>
      </c>
      <c r="AP19" s="19" t="n">
        <v>0.208245187090416</v>
      </c>
      <c r="AQ19" s="19" t="n">
        <v>0.0936446508731483</v>
      </c>
      <c r="AR19" s="19" t="n">
        <v>0.0944187737802553</v>
      </c>
      <c r="AS19" s="19" t="n">
        <v>0.204517317280528</v>
      </c>
      <c r="AT19" s="19" t="n">
        <v>0</v>
      </c>
      <c r="AU19" s="19" t="n">
        <v>0</v>
      </c>
      <c r="AV19" s="19" t="n">
        <v>0.387566684837043</v>
      </c>
      <c r="AW19" s="19" t="n">
        <v>0</v>
      </c>
      <c r="AX19" s="19" t="n">
        <v>0.462841763788565</v>
      </c>
    </row>
    <row r="20">
      <c r="B20" s="20" t="s">
        <v>405</v>
      </c>
      <c r="C20" s="19" t="n">
        <v>0.0756044369886094</v>
      </c>
      <c r="D20" s="19" t="n">
        <v>0.122935778812322</v>
      </c>
      <c r="E20" s="19" t="n">
        <v>0.113542821499676</v>
      </c>
      <c r="F20" s="19" t="n">
        <v>0.0911691672332466</v>
      </c>
      <c r="G20" s="19" t="n">
        <v>0.0629950348676866</v>
      </c>
      <c r="H20" s="19" t="n">
        <v>0.0258614917442867</v>
      </c>
      <c r="I20" s="19" t="n">
        <v>0.0445654161338264</v>
      </c>
      <c r="J20" s="19"/>
      <c r="K20" s="19" t="n">
        <v>0.0823837939553864</v>
      </c>
      <c r="L20" s="19" t="n">
        <v>0.0690671810110122</v>
      </c>
      <c r="M20" s="19"/>
      <c r="N20" s="19" t="n">
        <v>0.104000657686714</v>
      </c>
      <c r="O20" s="19" t="n">
        <v>0.0982669984681022</v>
      </c>
      <c r="P20" s="19" t="n">
        <v>0.0548352351499495</v>
      </c>
      <c r="Q20" s="19" t="n">
        <v>0.0308760545931955</v>
      </c>
      <c r="R20" s="19" t="n">
        <v>0.115651113932919</v>
      </c>
      <c r="S20" s="19" t="n">
        <v>0.0488628081172025</v>
      </c>
      <c r="T20" s="19" t="n">
        <v>0.0628431319463301</v>
      </c>
      <c r="U20" s="19" t="n">
        <v>0.0360813242646953</v>
      </c>
      <c r="V20" s="19" t="n">
        <v>0.0870719737255181</v>
      </c>
      <c r="W20" s="19" t="n">
        <v>0.0616378233850908</v>
      </c>
      <c r="X20" s="19" t="n">
        <v>0.0802499230594459</v>
      </c>
      <c r="Y20" s="19" t="n">
        <v>0.100331089485806</v>
      </c>
      <c r="Z20" s="19"/>
      <c r="AA20" s="19" t="n">
        <v>0.0847447065117781</v>
      </c>
      <c r="AB20" s="19" t="n">
        <v>0.0556767000123362</v>
      </c>
      <c r="AC20" s="19" t="n">
        <v>0.0954105499585412</v>
      </c>
      <c r="AD20" s="19" t="n">
        <v>0.0690169105169462</v>
      </c>
      <c r="AE20" s="19"/>
      <c r="AF20" s="19" t="n">
        <v>0.122068250047935</v>
      </c>
      <c r="AG20" s="19" t="n">
        <v>0.0349588346066557</v>
      </c>
      <c r="AH20" s="19" t="n">
        <v>0.0780561306400166</v>
      </c>
      <c r="AI20" s="19" t="n">
        <v>0.0991492341245946</v>
      </c>
      <c r="AJ20" s="19" t="n">
        <v>0.0996827759470723</v>
      </c>
      <c r="AK20" s="19" t="n">
        <v>0.102044672984773</v>
      </c>
      <c r="AL20" s="19" t="n">
        <v>0.126088034692407</v>
      </c>
      <c r="AM20" s="19" t="n">
        <v>0</v>
      </c>
      <c r="AN20" s="19" t="n">
        <v>0.0920625151410805</v>
      </c>
      <c r="AO20" s="19" t="n">
        <v>0.130182913969233</v>
      </c>
      <c r="AP20" s="19" t="n">
        <v>0.0567141851201402</v>
      </c>
      <c r="AQ20" s="19" t="n">
        <v>0.0805149995487247</v>
      </c>
      <c r="AR20" s="19" t="n">
        <v>0.104221929479858</v>
      </c>
      <c r="AS20" s="19" t="n">
        <v>0.108789265320331</v>
      </c>
      <c r="AT20" s="19" t="n">
        <v>0.314801217298716</v>
      </c>
      <c r="AU20" s="19" t="n">
        <v>1</v>
      </c>
      <c r="AV20" s="19" t="n">
        <v>0</v>
      </c>
      <c r="AW20" s="19" t="n">
        <v>0</v>
      </c>
      <c r="AX20" s="19" t="n">
        <v>0.501537184071583</v>
      </c>
    </row>
    <row r="21">
      <c r="B21" s="20" t="s">
        <v>337</v>
      </c>
      <c r="C21" s="19" t="n">
        <v>0.0500144932974546</v>
      </c>
      <c r="D21" s="19" t="n">
        <v>0.0310719881873845</v>
      </c>
      <c r="E21" s="19" t="n">
        <v>0.0357886238092191</v>
      </c>
      <c r="F21" s="19" t="n">
        <v>0.0398538427084989</v>
      </c>
      <c r="G21" s="19" t="n">
        <v>0.0431426003504899</v>
      </c>
      <c r="H21" s="19" t="n">
        <v>0.0531981002053862</v>
      </c>
      <c r="I21" s="19" t="n">
        <v>0.0857395522834671</v>
      </c>
      <c r="J21" s="19"/>
      <c r="K21" s="19" t="n">
        <v>0.0523087863362262</v>
      </c>
      <c r="L21" s="19" t="n">
        <v>0.0478256542721373</v>
      </c>
      <c r="M21" s="19"/>
      <c r="N21" s="19" t="n">
        <v>0.0413819563116369</v>
      </c>
      <c r="O21" s="19" t="n">
        <v>0.0548227276584267</v>
      </c>
      <c r="P21" s="19" t="n">
        <v>0.0358160940226001</v>
      </c>
      <c r="Q21" s="19" t="n">
        <v>0.0523262162228427</v>
      </c>
      <c r="R21" s="19" t="n">
        <v>0.0427013452267364</v>
      </c>
      <c r="S21" s="19" t="n">
        <v>0.0459749465291263</v>
      </c>
      <c r="T21" s="19" t="n">
        <v>0.0561987003329491</v>
      </c>
      <c r="U21" s="19" t="n">
        <v>0.0545419220351066</v>
      </c>
      <c r="V21" s="19" t="n">
        <v>0.0504598363146522</v>
      </c>
      <c r="W21" s="19" t="n">
        <v>0.0761152494735179</v>
      </c>
      <c r="X21" s="19" t="n">
        <v>0.0433615089878653</v>
      </c>
      <c r="Y21" s="19" t="n">
        <v>0.0379826803879331</v>
      </c>
      <c r="Z21" s="19"/>
      <c r="AA21" s="19" t="n">
        <v>0.0387488587639384</v>
      </c>
      <c r="AB21" s="19" t="n">
        <v>0.050561203788216</v>
      </c>
      <c r="AC21" s="19" t="n">
        <v>0.0409533935589892</v>
      </c>
      <c r="AD21" s="19" t="n">
        <v>0.0645943298836594</v>
      </c>
      <c r="AE21" s="19"/>
      <c r="AF21" s="19" t="n">
        <v>0.0188305459667712</v>
      </c>
      <c r="AG21" s="19" t="n">
        <v>0.0686880829277384</v>
      </c>
      <c r="AH21" s="19" t="n">
        <v>0.0368662848722147</v>
      </c>
      <c r="AI21" s="19" t="n">
        <v>0.0448415853616486</v>
      </c>
      <c r="AJ21" s="19" t="n">
        <v>0.0305427326851163</v>
      </c>
      <c r="AK21" s="19" t="n">
        <v>0.0619721871978941</v>
      </c>
      <c r="AL21" s="19" t="n">
        <v>0.0501984834574998</v>
      </c>
      <c r="AM21" s="19" t="n">
        <v>0</v>
      </c>
      <c r="AN21" s="19" t="n">
        <v>0.0218896107298423</v>
      </c>
      <c r="AO21" s="19" t="n">
        <v>0.029318942303189</v>
      </c>
      <c r="AP21" s="19" t="n">
        <v>0</v>
      </c>
      <c r="AQ21" s="19" t="n">
        <v>0.0666187802978013</v>
      </c>
      <c r="AR21" s="19" t="n">
        <v>0</v>
      </c>
      <c r="AS21" s="19" t="n">
        <v>0</v>
      </c>
      <c r="AT21" s="19" t="n">
        <v>0</v>
      </c>
      <c r="AU21" s="19" t="n">
        <v>0</v>
      </c>
      <c r="AV21" s="19" t="n">
        <v>0</v>
      </c>
      <c r="AW21" s="19" t="n">
        <v>0</v>
      </c>
      <c r="AX21" s="19" t="n">
        <v>0</v>
      </c>
    </row>
    <row r="22">
      <c r="B22" s="20" t="s">
        <v>102</v>
      </c>
      <c r="C22" s="19" t="n">
        <v>0.00554446381807307</v>
      </c>
      <c r="D22" s="19" t="n">
        <v>0.0070833304839669</v>
      </c>
      <c r="E22" s="19" t="n">
        <v>0.00524985625602622</v>
      </c>
      <c r="F22" s="19" t="n">
        <v>0.00263192704255833</v>
      </c>
      <c r="G22" s="19" t="n">
        <v>0.00301229403828737</v>
      </c>
      <c r="H22" s="19" t="n">
        <v>0.00626942458232309</v>
      </c>
      <c r="I22" s="19" t="n">
        <v>0.00869920427174536</v>
      </c>
      <c r="J22" s="19"/>
      <c r="K22" s="19" t="n">
        <v>0.00728692015439848</v>
      </c>
      <c r="L22" s="19" t="n">
        <v>0.00385086105874656</v>
      </c>
      <c r="M22" s="19"/>
      <c r="N22" s="19" t="n">
        <v>0.00616589244059857</v>
      </c>
      <c r="O22" s="19" t="n">
        <v>0.0101508050671747</v>
      </c>
      <c r="P22" s="19" t="n">
        <v>0</v>
      </c>
      <c r="Q22" s="19" t="n">
        <v>0.00531163640976963</v>
      </c>
      <c r="R22" s="19" t="n">
        <v>0</v>
      </c>
      <c r="S22" s="19" t="n">
        <v>0.00500100177324236</v>
      </c>
      <c r="T22" s="19" t="n">
        <v>0</v>
      </c>
      <c r="U22" s="19" t="n">
        <v>0.0113974882237326</v>
      </c>
      <c r="V22" s="19" t="n">
        <v>0.00947408369140335</v>
      </c>
      <c r="W22" s="19" t="n">
        <v>0</v>
      </c>
      <c r="X22" s="19" t="n">
        <v>0.0186365706788712</v>
      </c>
      <c r="Y22" s="19" t="n">
        <v>0</v>
      </c>
      <c r="Z22" s="19"/>
      <c r="AA22" s="19" t="n">
        <v>0.00691489911819486</v>
      </c>
      <c r="AB22" s="19" t="n">
        <v>0.00726973415935221</v>
      </c>
      <c r="AC22" s="19" t="n">
        <v>0</v>
      </c>
      <c r="AD22" s="19" t="n">
        <v>0.00729356019592545</v>
      </c>
      <c r="AE22" s="19"/>
      <c r="AF22" s="19" t="n">
        <v>0</v>
      </c>
      <c r="AG22" s="19" t="n">
        <v>0.00641136799467668</v>
      </c>
      <c r="AH22" s="19" t="n">
        <v>0</v>
      </c>
      <c r="AI22" s="19" t="n">
        <v>0</v>
      </c>
      <c r="AJ22" s="19" t="n">
        <v>0</v>
      </c>
      <c r="AK22" s="19" t="n">
        <v>0</v>
      </c>
      <c r="AL22" s="19" t="n">
        <v>0.00661440349192798</v>
      </c>
      <c r="AM22" s="19" t="n">
        <v>0</v>
      </c>
      <c r="AN22" s="19" t="n">
        <v>0.00701136185214783</v>
      </c>
      <c r="AO22" s="19" t="n">
        <v>0.0183364500058763</v>
      </c>
      <c r="AP22" s="19" t="n">
        <v>0</v>
      </c>
      <c r="AQ22" s="19" t="n">
        <v>0.00672464389548528</v>
      </c>
      <c r="AR22" s="19" t="n">
        <v>0</v>
      </c>
      <c r="AS22" s="19" t="n">
        <v>0</v>
      </c>
      <c r="AT22" s="19" t="n">
        <v>0</v>
      </c>
      <c r="AU22" s="19" t="n">
        <v>0</v>
      </c>
      <c r="AV22" s="19" t="n">
        <v>0</v>
      </c>
      <c r="AW22" s="19" t="n">
        <v>0</v>
      </c>
      <c r="AX22" s="19" t="n">
        <v>0</v>
      </c>
    </row>
    <row r="23">
      <c r="B23" s="20" t="s">
        <v>77</v>
      </c>
      <c r="C23" s="21" t="n">
        <v>0.0554059467928893</v>
      </c>
      <c r="D23" s="21" t="n">
        <v>0.0666029751076026</v>
      </c>
      <c r="E23" s="21" t="n">
        <v>0.0235655194157965</v>
      </c>
      <c r="F23" s="21" t="n">
        <v>0.0568133290795412</v>
      </c>
      <c r="G23" s="21" t="n">
        <v>0.0350931253798757</v>
      </c>
      <c r="H23" s="21" t="n">
        <v>0.074907684337875</v>
      </c>
      <c r="I23" s="21" t="n">
        <v>0.076174455007872</v>
      </c>
      <c r="J23" s="21"/>
      <c r="K23" s="21" t="n">
        <v>0.0401702205847555</v>
      </c>
      <c r="L23" s="21" t="n">
        <v>0.0703145354288017</v>
      </c>
      <c r="M23" s="21"/>
      <c r="N23" s="21" t="n">
        <v>0.0325257285419774</v>
      </c>
      <c r="O23" s="21" t="n">
        <v>0.0527490988069717</v>
      </c>
      <c r="P23" s="21" t="n">
        <v>0.0601182829898071</v>
      </c>
      <c r="Q23" s="21" t="n">
        <v>0.046579728762067</v>
      </c>
      <c r="R23" s="21" t="n">
        <v>0.0254025134689775</v>
      </c>
      <c r="S23" s="21" t="n">
        <v>0.0569330496767131</v>
      </c>
      <c r="T23" s="21" t="n">
        <v>0.0959784279406842</v>
      </c>
      <c r="U23" s="21" t="n">
        <v>0.0550412177931344</v>
      </c>
      <c r="V23" s="21" t="n">
        <v>0.0519096491766175</v>
      </c>
      <c r="W23" s="21" t="n">
        <v>0.0816890497060547</v>
      </c>
      <c r="X23" s="21" t="n">
        <v>0.081306575333424</v>
      </c>
      <c r="Y23" s="21" t="n">
        <v>0.0358948467724693</v>
      </c>
      <c r="Z23" s="21"/>
      <c r="AA23" s="21" t="n">
        <v>0.0339398870251041</v>
      </c>
      <c r="AB23" s="21" t="n">
        <v>0.0680768308910503</v>
      </c>
      <c r="AC23" s="21" t="n">
        <v>0.0489876843193228</v>
      </c>
      <c r="AD23" s="21" t="n">
        <v>0.0684538041950338</v>
      </c>
      <c r="AE23" s="21"/>
      <c r="AF23" s="21" t="n">
        <v>0.020648713784296</v>
      </c>
      <c r="AG23" s="21" t="n">
        <v>0.0700761508416416</v>
      </c>
      <c r="AH23" s="21" t="n">
        <v>0.0477921527066336</v>
      </c>
      <c r="AI23" s="21" t="n">
        <v>0.00986515857415618</v>
      </c>
      <c r="AJ23" s="21" t="n">
        <v>0.110160906219313</v>
      </c>
      <c r="AK23" s="21" t="n">
        <v>0</v>
      </c>
      <c r="AL23" s="21" t="n">
        <v>0.0355708503110828</v>
      </c>
      <c r="AM23" s="21" t="n">
        <v>0</v>
      </c>
      <c r="AN23" s="21" t="n">
        <v>0.0122830805289104</v>
      </c>
      <c r="AO23" s="21" t="n">
        <v>0.0671390140241612</v>
      </c>
      <c r="AP23" s="21" t="n">
        <v>0</v>
      </c>
      <c r="AQ23" s="21" t="n">
        <v>0.106476226838361</v>
      </c>
      <c r="AR23" s="21" t="n">
        <v>0.0931682180630158</v>
      </c>
      <c r="AS23" s="21" t="n">
        <v>0</v>
      </c>
      <c r="AT23" s="21" t="n">
        <v>0.389102592068026</v>
      </c>
      <c r="AU23" s="21" t="n">
        <v>0</v>
      </c>
      <c r="AV23" s="21" t="n">
        <v>0</v>
      </c>
      <c r="AW23" s="21" t="n">
        <v>0</v>
      </c>
      <c r="AX23" s="21" t="n">
        <v>0</v>
      </c>
    </row>
    <row r="24">
      <c r="B24" s="18"/>
    </row>
    <row r="25">
      <c r="B25" t="s">
        <v>80</v>
      </c>
    </row>
    <row r="26">
      <c r="B26" t="s">
        <v>81</v>
      </c>
    </row>
    <row r="28">
      <c r="B28" s="9" t="str">
        <f>=HYPERLINK("#'Contents'!A1", "Return to Contents")</f>
      </c>
    </row>
  </sheetData>
  <mergeCells count="6">
    <mergeCell ref="D5:I5"/>
    <mergeCell ref="K5:L5"/>
    <mergeCell ref="N5:Y5"/>
    <mergeCell ref="AA5:AD5"/>
    <mergeCell ref="AF5:AX5"/>
    <mergeCell ref="D2:AU2"/>
  </mergeCells>
  <pageMargins left="0.7" right="0.7" top="0.75" bottom="0.75" header="0.3" footer="0.3"/>
  <pageSetup paperSize="9" orientation="portrait" horizontalDpi="300" verticalDpi="300" r:id="rId2"/>
  <drawing r:id="rId1"/>
</worksheet>
</file>

<file path=xl/worksheets/sheet1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10.71" hidden="0" customWidth="1"/>
    <col min="8" max="8" width="10.71" hidden="0" customWidth="1"/>
    <col min="9" max="9" width="10.71" hidden="0" customWidth="1"/>
    <col min="10" max="10" width="2.2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10.71" hidden="0" customWidth="1"/>
    <col min="19" max="19" width="10.71" hidden="0" customWidth="1"/>
    <col min="20" max="20" width="10.71" hidden="0" customWidth="1"/>
    <col min="21" max="21" width="10.71" hidden="0" customWidth="1"/>
    <col min="22" max="22" width="10.71" hidden="0" customWidth="1"/>
    <col min="23" max="23" width="10.71" hidden="0" customWidth="1"/>
    <col min="24" max="24" width="10.71" hidden="0" customWidth="1"/>
    <col min="25" max="25" width="10.71" hidden="0" customWidth="1"/>
    <col min="26" max="26" width="2.2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10.71" hidden="0" customWidth="1"/>
    <col min="34" max="34" width="10.71" hidden="0" customWidth="1"/>
    <col min="35" max="35" width="10.7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10.71" hidden="0" customWidth="1"/>
    <col min="44" max="44" width="10.71" hidden="0" customWidth="1"/>
    <col min="45" max="45" width="10.71" hidden="0" customWidth="1"/>
    <col min="46" max="46" width="10.71" hidden="0" customWidth="1"/>
    <col min="47" max="47" width="10.71" hidden="0" customWidth="1"/>
    <col min="48" max="48" width="10.71" hidden="0" customWidth="1"/>
    <col min="49" max="49" width="10.71" hidden="0" customWidth="1"/>
    <col min="50" max="50" width="10.71" hidden="0" customWidth="1"/>
    <col min="51" max="51" width="2.21" hidden="0" customWidth="1"/>
  </cols>
  <sheetData>
    <row r="2" ht="40" customHeight="1">
      <c r="D2" s="16" t="s">
        <v>411</v>
      </c>
    </row>
    <row r="5" ht="30" customHeight="1">
      <c r="B5" s="17"/>
      <c r="C5" s="17"/>
      <c r="D5" s="17" t="s">
        <v>62</v>
      </c>
      <c r="E5" s="17"/>
      <c r="F5" s="17"/>
      <c r="G5" s="17"/>
      <c r="H5" s="17"/>
      <c r="I5" s="17"/>
      <c r="J5" s="17"/>
      <c r="K5" s="17" t="s">
        <v>63</v>
      </c>
      <c r="L5" s="17"/>
      <c r="M5" s="17"/>
      <c r="N5" s="17" t="s">
        <v>64</v>
      </c>
      <c r="O5" s="17"/>
      <c r="P5" s="17"/>
      <c r="Q5" s="17"/>
      <c r="R5" s="17"/>
      <c r="S5" s="17"/>
      <c r="T5" s="17"/>
      <c r="U5" s="17"/>
      <c r="V5" s="17"/>
      <c r="W5" s="17"/>
      <c r="X5" s="17"/>
      <c r="Y5" s="17"/>
      <c r="Z5" s="17"/>
      <c r="AA5" s="17" t="s">
        <v>65</v>
      </c>
      <c r="AB5" s="17"/>
      <c r="AC5" s="17"/>
      <c r="AD5" s="17"/>
      <c r="AE5" s="17"/>
      <c r="AF5" s="17" t="s">
        <v>66</v>
      </c>
      <c r="AG5" s="17"/>
      <c r="AH5" s="17"/>
      <c r="AI5" s="17"/>
      <c r="AJ5" s="17"/>
      <c r="AK5" s="17"/>
      <c r="AL5" s="17"/>
      <c r="AM5" s="17"/>
      <c r="AN5" s="17"/>
      <c r="AO5" s="17"/>
      <c r="AP5" s="17"/>
      <c r="AQ5" s="17"/>
      <c r="AR5" s="17"/>
      <c r="AS5" s="17"/>
      <c r="AT5" s="17"/>
      <c r="AU5" s="17"/>
      <c r="AV5" s="17"/>
      <c r="AW5" s="17"/>
      <c r="AX5" s="17"/>
    </row>
    <row r="6">
      <c r="B6" t="s">
        <v>15</v>
      </c>
      <c r="C6" s="10" t="s">
        <v>16</v>
      </c>
      <c r="D6" s="13" t="s">
        <v>17</v>
      </c>
      <c r="E6" s="13" t="s">
        <v>18</v>
      </c>
      <c r="F6" s="13" t="s">
        <v>19</v>
      </c>
      <c r="G6" s="13" t="s">
        <v>20</v>
      </c>
      <c r="H6" s="13" t="s">
        <v>21</v>
      </c>
      <c r="I6" s="13" t="s">
        <v>22</v>
      </c>
      <c r="K6" s="13" t="s">
        <v>25</v>
      </c>
      <c r="L6" s="13" t="s">
        <v>26</v>
      </c>
      <c r="N6" s="13" t="s">
        <v>27</v>
      </c>
      <c r="O6" s="13" t="s">
        <v>28</v>
      </c>
      <c r="P6" s="13" t="s">
        <v>29</v>
      </c>
      <c r="Q6" s="13" t="s">
        <v>30</v>
      </c>
      <c r="R6" s="13" t="s">
        <v>31</v>
      </c>
      <c r="S6" s="13" t="s">
        <v>32</v>
      </c>
      <c r="T6" s="13" t="s">
        <v>33</v>
      </c>
      <c r="U6" s="13" t="s">
        <v>34</v>
      </c>
      <c r="V6" s="13" t="s">
        <v>35</v>
      </c>
      <c r="W6" s="13" t="s">
        <v>36</v>
      </c>
      <c r="X6" s="13" t="s">
        <v>37</v>
      </c>
      <c r="Y6" s="13" t="s">
        <v>38</v>
      </c>
      <c r="AA6" s="13" t="s">
        <v>39</v>
      </c>
      <c r="AB6" s="13" t="s">
        <v>40</v>
      </c>
      <c r="AC6" s="13" t="s">
        <v>41</v>
      </c>
      <c r="AD6" s="13" t="s">
        <v>42</v>
      </c>
      <c r="AF6" s="13" t="s">
        <v>43</v>
      </c>
      <c r="AG6" s="13" t="s">
        <v>44</v>
      </c>
      <c r="AH6" s="13" t="s">
        <v>45</v>
      </c>
      <c r="AI6" s="13" t="s">
        <v>46</v>
      </c>
      <c r="AJ6" s="13" t="s">
        <v>47</v>
      </c>
      <c r="AK6" s="13" t="s">
        <v>48</v>
      </c>
      <c r="AL6" s="13" t="s">
        <v>49</v>
      </c>
      <c r="AM6" s="13" t="s">
        <v>50</v>
      </c>
      <c r="AN6" s="13" t="s">
        <v>51</v>
      </c>
      <c r="AO6" s="13" t="s">
        <v>52</v>
      </c>
      <c r="AP6" s="13" t="s">
        <v>53</v>
      </c>
      <c r="AQ6" s="13" t="s">
        <v>54</v>
      </c>
      <c r="AR6" s="13" t="s">
        <v>55</v>
      </c>
      <c r="AS6" s="13" t="s">
        <v>56</v>
      </c>
      <c r="AT6" s="13" t="s">
        <v>57</v>
      </c>
      <c r="AU6" s="13" t="s">
        <v>58</v>
      </c>
      <c r="AV6" s="13" t="s">
        <v>59</v>
      </c>
      <c r="AW6" s="13" t="s">
        <v>60</v>
      </c>
      <c r="AX6" s="13" t="s">
        <v>61</v>
      </c>
    </row>
    <row r="7" ht="30" customHeight="1">
      <c r="B7" s="11" t="s">
        <v>23</v>
      </c>
      <c r="C7" s="11" t="n">
        <v>2053</v>
      </c>
      <c r="D7" s="11" t="n">
        <v>282</v>
      </c>
      <c r="E7" s="11" t="n">
        <v>347</v>
      </c>
      <c r="F7" s="11" t="n">
        <v>347</v>
      </c>
      <c r="G7" s="11" t="n">
        <v>347</v>
      </c>
      <c r="H7" s="11" t="n">
        <v>295</v>
      </c>
      <c r="I7" s="11" t="n">
        <v>435</v>
      </c>
      <c r="J7" s="11"/>
      <c r="K7" s="11" t="n">
        <v>1018</v>
      </c>
      <c r="L7" s="11" t="n">
        <v>1034</v>
      </c>
      <c r="M7" s="11"/>
      <c r="N7" s="11" t="n">
        <v>284</v>
      </c>
      <c r="O7" s="11" t="n">
        <v>278</v>
      </c>
      <c r="P7" s="11" t="n">
        <v>169</v>
      </c>
      <c r="Q7" s="11" t="n">
        <v>188</v>
      </c>
      <c r="R7" s="11" t="n">
        <v>160</v>
      </c>
      <c r="S7" s="11" t="n">
        <v>187</v>
      </c>
      <c r="T7" s="11" t="n">
        <v>166</v>
      </c>
      <c r="U7" s="11" t="n">
        <v>87</v>
      </c>
      <c r="V7" s="11" t="n">
        <v>211</v>
      </c>
      <c r="W7" s="11" t="n">
        <v>174</v>
      </c>
      <c r="X7" s="11" t="n">
        <v>98</v>
      </c>
      <c r="Y7" s="11" t="n">
        <v>51</v>
      </c>
      <c r="Z7" s="11"/>
      <c r="AA7" s="11" t="n">
        <v>570</v>
      </c>
      <c r="AB7" s="11" t="n">
        <v>547</v>
      </c>
      <c r="AC7" s="11" t="n">
        <v>406</v>
      </c>
      <c r="AD7" s="11" t="n">
        <v>517</v>
      </c>
      <c r="AE7" s="11"/>
      <c r="AF7" s="11" t="n">
        <v>148</v>
      </c>
      <c r="AG7" s="11" t="n">
        <v>872</v>
      </c>
      <c r="AH7" s="11" t="n">
        <v>132</v>
      </c>
      <c r="AI7" s="11" t="n">
        <v>108</v>
      </c>
      <c r="AJ7" s="11" t="n">
        <v>65</v>
      </c>
      <c r="AK7" s="11" t="n">
        <v>65</v>
      </c>
      <c r="AL7" s="11" t="n">
        <v>139</v>
      </c>
      <c r="AM7" s="11" t="n">
        <v>2</v>
      </c>
      <c r="AN7" s="11" t="n">
        <v>139</v>
      </c>
      <c r="AO7" s="11" t="n">
        <v>159</v>
      </c>
      <c r="AP7" s="11" t="n">
        <v>39</v>
      </c>
      <c r="AQ7" s="11" t="n">
        <v>148</v>
      </c>
      <c r="AR7" s="11" t="n">
        <v>10</v>
      </c>
      <c r="AS7" s="11" t="n">
        <v>10</v>
      </c>
      <c r="AT7" s="11" t="n">
        <v>3</v>
      </c>
      <c r="AU7" s="11" t="n">
        <v>2</v>
      </c>
      <c r="AV7" s="11" t="n">
        <v>5</v>
      </c>
      <c r="AW7" s="11" t="n">
        <v>3</v>
      </c>
      <c r="AX7" s="11" t="n">
        <v>4</v>
      </c>
    </row>
    <row r="8" ht="30" customHeight="1">
      <c r="B8" s="12" t="s">
        <v>24</v>
      </c>
      <c r="C8" s="12" t="n">
        <v>2053</v>
      </c>
      <c r="D8" s="12" t="n">
        <v>284</v>
      </c>
      <c r="E8" s="12" t="n">
        <v>350</v>
      </c>
      <c r="F8" s="12" t="n">
        <v>349</v>
      </c>
      <c r="G8" s="12" t="n">
        <v>350</v>
      </c>
      <c r="H8" s="12" t="n">
        <v>289</v>
      </c>
      <c r="I8" s="12" t="n">
        <v>431</v>
      </c>
      <c r="J8" s="12"/>
      <c r="K8" s="12" t="n">
        <v>1013</v>
      </c>
      <c r="L8" s="12" t="n">
        <v>1039</v>
      </c>
      <c r="M8" s="12"/>
      <c r="N8" s="12" t="n">
        <v>287</v>
      </c>
      <c r="O8" s="12" t="n">
        <v>267</v>
      </c>
      <c r="P8" s="12" t="n">
        <v>164</v>
      </c>
      <c r="Q8" s="12" t="n">
        <v>185</v>
      </c>
      <c r="R8" s="12" t="n">
        <v>144</v>
      </c>
      <c r="S8" s="12" t="n">
        <v>185</v>
      </c>
      <c r="T8" s="12" t="n">
        <v>164</v>
      </c>
      <c r="U8" s="12" t="n">
        <v>82</v>
      </c>
      <c r="V8" s="12" t="n">
        <v>226</v>
      </c>
      <c r="W8" s="12" t="n">
        <v>185</v>
      </c>
      <c r="X8" s="12" t="n">
        <v>103</v>
      </c>
      <c r="Y8" s="12" t="n">
        <v>61</v>
      </c>
      <c r="Z8" s="12"/>
      <c r="AA8" s="12" t="n">
        <v>551</v>
      </c>
      <c r="AB8" s="12" t="n">
        <v>530</v>
      </c>
      <c r="AC8" s="12" t="n">
        <v>449</v>
      </c>
      <c r="AD8" s="12" t="n">
        <v>510</v>
      </c>
      <c r="AE8" s="12"/>
      <c r="AF8" s="12" t="n">
        <v>150</v>
      </c>
      <c r="AG8" s="12" t="n">
        <v>866</v>
      </c>
      <c r="AH8" s="12" t="n">
        <v>133</v>
      </c>
      <c r="AI8" s="12" t="n">
        <v>107</v>
      </c>
      <c r="AJ8" s="12" t="n">
        <v>66</v>
      </c>
      <c r="AK8" s="12" t="n">
        <v>64</v>
      </c>
      <c r="AL8" s="12" t="n">
        <v>140</v>
      </c>
      <c r="AM8" s="12" t="n">
        <v>2</v>
      </c>
      <c r="AN8" s="12" t="n">
        <v>140</v>
      </c>
      <c r="AO8" s="12" t="n">
        <v>160</v>
      </c>
      <c r="AP8" s="12" t="n">
        <v>39</v>
      </c>
      <c r="AQ8" s="12" t="n">
        <v>149</v>
      </c>
      <c r="AR8" s="12" t="n">
        <v>10</v>
      </c>
      <c r="AS8" s="12" t="n">
        <v>11</v>
      </c>
      <c r="AT8" s="12" t="n">
        <v>3</v>
      </c>
      <c r="AU8" s="12" t="n">
        <v>2</v>
      </c>
      <c r="AV8" s="12" t="n">
        <v>5</v>
      </c>
      <c r="AW8" s="12" t="n">
        <v>3</v>
      </c>
      <c r="AX8" s="12" t="n">
        <v>3</v>
      </c>
    </row>
    <row r="9">
      <c r="B9" s="20" t="s">
        <v>406</v>
      </c>
      <c r="C9" s="19" t="n">
        <v>0.0865953607065569</v>
      </c>
      <c r="D9" s="19" t="n">
        <v>0.0751526473236443</v>
      </c>
      <c r="E9" s="19" t="n">
        <v>0.202606762230054</v>
      </c>
      <c r="F9" s="19" t="n">
        <v>0.155021388626662</v>
      </c>
      <c r="G9" s="19" t="n">
        <v>0.0641986294198744</v>
      </c>
      <c r="H9" s="19" t="n">
        <v>0.0205093702412067</v>
      </c>
      <c r="I9" s="19" t="n">
        <v>0.00696136809667063</v>
      </c>
      <c r="J9" s="19"/>
      <c r="K9" s="19" t="n">
        <v>0.107800971054357</v>
      </c>
      <c r="L9" s="19" t="n">
        <v>0.0660027058139581</v>
      </c>
      <c r="M9" s="19"/>
      <c r="N9" s="19" t="n">
        <v>0.204223170960846</v>
      </c>
      <c r="O9" s="19" t="n">
        <v>0.0422160912771098</v>
      </c>
      <c r="P9" s="19" t="n">
        <v>0.091025337636266</v>
      </c>
      <c r="Q9" s="19" t="n">
        <v>0.0449785212694297</v>
      </c>
      <c r="R9" s="19" t="n">
        <v>0.0740500170974574</v>
      </c>
      <c r="S9" s="19" t="n">
        <v>0.0873069048164618</v>
      </c>
      <c r="T9" s="19" t="n">
        <v>0.0832849619128543</v>
      </c>
      <c r="U9" s="19" t="n">
        <v>0.0338137291500297</v>
      </c>
      <c r="V9" s="19" t="n">
        <v>0.0778335958529914</v>
      </c>
      <c r="W9" s="19" t="n">
        <v>0.0695608384735244</v>
      </c>
      <c r="X9" s="19" t="n">
        <v>0.0489574202500866</v>
      </c>
      <c r="Y9" s="19" t="n">
        <v>0.0966616437857343</v>
      </c>
      <c r="Z9" s="19"/>
      <c r="AA9" s="19" t="n">
        <v>0.167491499261457</v>
      </c>
      <c r="AB9" s="19" t="n">
        <v>0.0419544415109081</v>
      </c>
      <c r="AC9" s="19" t="n">
        <v>0.0840662970797053</v>
      </c>
      <c r="AD9" s="19" t="n">
        <v>0.0482299726387889</v>
      </c>
      <c r="AE9" s="19"/>
      <c r="AF9" s="19" t="n">
        <v>0.170355377930093</v>
      </c>
      <c r="AG9" s="19" t="n">
        <v>0.0114835298165181</v>
      </c>
      <c r="AH9" s="19" t="n">
        <v>0.0955988649568875</v>
      </c>
      <c r="AI9" s="19" t="n">
        <v>0.347668108964048</v>
      </c>
      <c r="AJ9" s="19" t="n">
        <v>0.0898400898550661</v>
      </c>
      <c r="AK9" s="19" t="n">
        <v>0.163580169063912</v>
      </c>
      <c r="AL9" s="19" t="n">
        <v>0.169139586576834</v>
      </c>
      <c r="AM9" s="19" t="n">
        <v>0</v>
      </c>
      <c r="AN9" s="19" t="n">
        <v>0.143043861423651</v>
      </c>
      <c r="AO9" s="19" t="n">
        <v>0.0692000491181148</v>
      </c>
      <c r="AP9" s="19" t="n">
        <v>0.127488290068674</v>
      </c>
      <c r="AQ9" s="19" t="n">
        <v>0.0463122648768169</v>
      </c>
      <c r="AR9" s="19" t="n">
        <v>0.093885666242706</v>
      </c>
      <c r="AS9" s="19" t="n">
        <v>0.173507046397273</v>
      </c>
      <c r="AT9" s="19" t="n">
        <v>0</v>
      </c>
      <c r="AU9" s="19" t="n">
        <v>0.495619982425437</v>
      </c>
      <c r="AV9" s="19" t="n">
        <v>0.356434625555682</v>
      </c>
      <c r="AW9" s="19" t="n">
        <v>0.323798654447605</v>
      </c>
      <c r="AX9" s="19" t="n">
        <v>0.722085915471743</v>
      </c>
    </row>
    <row r="10">
      <c r="B10" s="20" t="s">
        <v>407</v>
      </c>
      <c r="C10" s="19" t="n">
        <v>0.122698218156009</v>
      </c>
      <c r="D10" s="19" t="n">
        <v>0.235898369907757</v>
      </c>
      <c r="E10" s="19" t="n">
        <v>0.206287050545468</v>
      </c>
      <c r="F10" s="19" t="n">
        <v>0.164346581160822</v>
      </c>
      <c r="G10" s="19" t="n">
        <v>0.0919720734943258</v>
      </c>
      <c r="H10" s="19" t="n">
        <v>0.0669907310837851</v>
      </c>
      <c r="I10" s="19" t="n">
        <v>0.00872601308389537</v>
      </c>
      <c r="J10" s="19"/>
      <c r="K10" s="19" t="n">
        <v>0.155615430111572</v>
      </c>
      <c r="L10" s="19" t="n">
        <v>0.0907212019782782</v>
      </c>
      <c r="M10" s="19"/>
      <c r="N10" s="19" t="n">
        <v>0.194677061269929</v>
      </c>
      <c r="O10" s="19" t="n">
        <v>0.0751653875705125</v>
      </c>
      <c r="P10" s="19" t="n">
        <v>0.0955456898586869</v>
      </c>
      <c r="Q10" s="19" t="n">
        <v>0.155509927028579</v>
      </c>
      <c r="R10" s="19" t="n">
        <v>0.112536056572888</v>
      </c>
      <c r="S10" s="19" t="n">
        <v>0.109486527583926</v>
      </c>
      <c r="T10" s="19" t="n">
        <v>0.1280957853325</v>
      </c>
      <c r="U10" s="19" t="n">
        <v>0.109792765431051</v>
      </c>
      <c r="V10" s="19" t="n">
        <v>0.155533578019702</v>
      </c>
      <c r="W10" s="19" t="n">
        <v>0.094492148055145</v>
      </c>
      <c r="X10" s="19" t="n">
        <v>0.0720219233496723</v>
      </c>
      <c r="Y10" s="19" t="n">
        <v>0.0819090256695371</v>
      </c>
      <c r="Z10" s="19"/>
      <c r="AA10" s="19" t="n">
        <v>0.156080876301739</v>
      </c>
      <c r="AB10" s="19" t="n">
        <v>0.0764888442990435</v>
      </c>
      <c r="AC10" s="19" t="n">
        <v>0.158058243635814</v>
      </c>
      <c r="AD10" s="19" t="n">
        <v>0.104738581594107</v>
      </c>
      <c r="AE10" s="19"/>
      <c r="AF10" s="19" t="n">
        <v>0.2819083223705</v>
      </c>
      <c r="AG10" s="19" t="n">
        <v>0.023434123046152</v>
      </c>
      <c r="AH10" s="19" t="n">
        <v>0.113218077031424</v>
      </c>
      <c r="AI10" s="19" t="n">
        <v>0.260019302566925</v>
      </c>
      <c r="AJ10" s="19" t="n">
        <v>0.125251019707624</v>
      </c>
      <c r="AK10" s="19" t="n">
        <v>0.305415345555056</v>
      </c>
      <c r="AL10" s="19" t="n">
        <v>0.211385285191362</v>
      </c>
      <c r="AM10" s="19" t="n">
        <v>0</v>
      </c>
      <c r="AN10" s="19" t="n">
        <v>0.271898677531445</v>
      </c>
      <c r="AO10" s="19" t="n">
        <v>0.133164640893439</v>
      </c>
      <c r="AP10" s="19" t="n">
        <v>0.224786345940734</v>
      </c>
      <c r="AQ10" s="19" t="n">
        <v>0.0726894622308285</v>
      </c>
      <c r="AR10" s="19" t="n">
        <v>0.100638579105013</v>
      </c>
      <c r="AS10" s="19" t="n">
        <v>0.429418526177684</v>
      </c>
      <c r="AT10" s="19" t="n">
        <v>0</v>
      </c>
      <c r="AU10" s="19" t="n">
        <v>0</v>
      </c>
      <c r="AV10" s="19" t="n">
        <v>0.423723826349258</v>
      </c>
      <c r="AW10" s="19" t="n">
        <v>0.676201345552395</v>
      </c>
      <c r="AX10" s="19" t="n">
        <v>0</v>
      </c>
    </row>
    <row r="11">
      <c r="B11" s="20" t="s">
        <v>408</v>
      </c>
      <c r="C11" s="19" t="n">
        <v>0.147838427327382</v>
      </c>
      <c r="D11" s="19" t="n">
        <v>0.240082174301436</v>
      </c>
      <c r="E11" s="19" t="n">
        <v>0.180919771931761</v>
      </c>
      <c r="F11" s="19" t="n">
        <v>0.178025801191112</v>
      </c>
      <c r="G11" s="19" t="n">
        <v>0.172135076503202</v>
      </c>
      <c r="H11" s="19" t="n">
        <v>0.0966846490819539</v>
      </c>
      <c r="I11" s="19" t="n">
        <v>0.0502579711305745</v>
      </c>
      <c r="J11" s="19"/>
      <c r="K11" s="19" t="n">
        <v>0.158389256608452</v>
      </c>
      <c r="L11" s="19" t="n">
        <v>0.137693437807233</v>
      </c>
      <c r="M11" s="19"/>
      <c r="N11" s="19" t="n">
        <v>0.178432415847949</v>
      </c>
      <c r="O11" s="19" t="n">
        <v>0.108790209999567</v>
      </c>
      <c r="P11" s="19" t="n">
        <v>0.125996244497652</v>
      </c>
      <c r="Q11" s="19" t="n">
        <v>0.170854590367076</v>
      </c>
      <c r="R11" s="19" t="n">
        <v>0.165091302888904</v>
      </c>
      <c r="S11" s="19" t="n">
        <v>0.2129953346802</v>
      </c>
      <c r="T11" s="19" t="n">
        <v>0.153405259635897</v>
      </c>
      <c r="U11" s="19" t="n">
        <v>0.152236959673412</v>
      </c>
      <c r="V11" s="19" t="n">
        <v>0.156186807628217</v>
      </c>
      <c r="W11" s="19" t="n">
        <v>0.0906400576637702</v>
      </c>
      <c r="X11" s="19" t="n">
        <v>0.0918119824541444</v>
      </c>
      <c r="Y11" s="19" t="n">
        <v>0.141607134724116</v>
      </c>
      <c r="Z11" s="19"/>
      <c r="AA11" s="19" t="n">
        <v>0.10004073660594</v>
      </c>
      <c r="AB11" s="19" t="n">
        <v>0.136874870944473</v>
      </c>
      <c r="AC11" s="19" t="n">
        <v>0.182341714864006</v>
      </c>
      <c r="AD11" s="19" t="n">
        <v>0.180432438888604</v>
      </c>
      <c r="AE11" s="19"/>
      <c r="AF11" s="19" t="n">
        <v>0.26524857428015</v>
      </c>
      <c r="AG11" s="19" t="n">
        <v>0.0864721279193493</v>
      </c>
      <c r="AH11" s="19" t="n">
        <v>0.173082535164067</v>
      </c>
      <c r="AI11" s="19" t="n">
        <v>0.164982584133595</v>
      </c>
      <c r="AJ11" s="19" t="n">
        <v>0.28230457866749</v>
      </c>
      <c r="AK11" s="19" t="n">
        <v>0.11152225869784</v>
      </c>
      <c r="AL11" s="19" t="n">
        <v>0.150907836801342</v>
      </c>
      <c r="AM11" s="19" t="n">
        <v>0</v>
      </c>
      <c r="AN11" s="19" t="n">
        <v>0.19642552467359</v>
      </c>
      <c r="AO11" s="19" t="n">
        <v>0.18310777322401</v>
      </c>
      <c r="AP11" s="19" t="n">
        <v>0.231978509589476</v>
      </c>
      <c r="AQ11" s="19" t="n">
        <v>0.209712420276754</v>
      </c>
      <c r="AR11" s="19" t="n">
        <v>0.0927815251128634</v>
      </c>
      <c r="AS11" s="19" t="n">
        <v>0.102765527420802</v>
      </c>
      <c r="AT11" s="19" t="n">
        <v>0</v>
      </c>
      <c r="AU11" s="19" t="n">
        <v>0.504380017574563</v>
      </c>
      <c r="AV11" s="19" t="n">
        <v>0.21984154809506</v>
      </c>
      <c r="AW11" s="19" t="n">
        <v>0</v>
      </c>
      <c r="AX11" s="19" t="n">
        <v>0</v>
      </c>
    </row>
    <row r="12">
      <c r="B12" s="20" t="s">
        <v>409</v>
      </c>
      <c r="C12" s="19" t="n">
        <v>0.120774761141037</v>
      </c>
      <c r="D12" s="19" t="n">
        <v>0.137696203196741</v>
      </c>
      <c r="E12" s="19" t="n">
        <v>0.152742475584533</v>
      </c>
      <c r="F12" s="19" t="n">
        <v>0.11341984566532</v>
      </c>
      <c r="G12" s="19" t="n">
        <v>0.144833330540626</v>
      </c>
      <c r="H12" s="19" t="n">
        <v>0.122422666528493</v>
      </c>
      <c r="I12" s="19" t="n">
        <v>0.0689561654352847</v>
      </c>
      <c r="J12" s="19"/>
      <c r="K12" s="19" t="n">
        <v>0.121140850702267</v>
      </c>
      <c r="L12" s="19" t="n">
        <v>0.120534105482606</v>
      </c>
      <c r="M12" s="19"/>
      <c r="N12" s="19" t="n">
        <v>0.123200926662268</v>
      </c>
      <c r="O12" s="19" t="n">
        <v>0.12683682288807</v>
      </c>
      <c r="P12" s="19" t="n">
        <v>0.108313875602864</v>
      </c>
      <c r="Q12" s="19" t="n">
        <v>0.131942181511473</v>
      </c>
      <c r="R12" s="19" t="n">
        <v>0.127447421559468</v>
      </c>
      <c r="S12" s="19" t="n">
        <v>0.16352893150815</v>
      </c>
      <c r="T12" s="19" t="n">
        <v>0.11018480248677</v>
      </c>
      <c r="U12" s="19" t="n">
        <v>0.104081398324594</v>
      </c>
      <c r="V12" s="19" t="n">
        <v>0.119394399757682</v>
      </c>
      <c r="W12" s="19" t="n">
        <v>0.102160339096481</v>
      </c>
      <c r="X12" s="19" t="n">
        <v>0.102146875554354</v>
      </c>
      <c r="Y12" s="19" t="n">
        <v>0.0809656577411087</v>
      </c>
      <c r="Z12" s="19"/>
      <c r="AA12" s="19" t="n">
        <v>0.116855016175549</v>
      </c>
      <c r="AB12" s="19" t="n">
        <v>0.110201171858036</v>
      </c>
      <c r="AC12" s="19" t="n">
        <v>0.16686493439444</v>
      </c>
      <c r="AD12" s="19" t="n">
        <v>0.0984990080038423</v>
      </c>
      <c r="AE12" s="19"/>
      <c r="AF12" s="19" t="n">
        <v>0.12308682488905</v>
      </c>
      <c r="AG12" s="19" t="n">
        <v>0.0981048126193871</v>
      </c>
      <c r="AH12" s="19" t="n">
        <v>0.100412661381684</v>
      </c>
      <c r="AI12" s="19" t="n">
        <v>0.117810145354166</v>
      </c>
      <c r="AJ12" s="19" t="n">
        <v>0.130067153992797</v>
      </c>
      <c r="AK12" s="19" t="n">
        <v>0.111629011829897</v>
      </c>
      <c r="AL12" s="19" t="n">
        <v>0.169798451971078</v>
      </c>
      <c r="AM12" s="19" t="n">
        <v>0</v>
      </c>
      <c r="AN12" s="19" t="n">
        <v>0.175231920233515</v>
      </c>
      <c r="AO12" s="19" t="n">
        <v>0.163925163322194</v>
      </c>
      <c r="AP12" s="19" t="n">
        <v>0.189702456865646</v>
      </c>
      <c r="AQ12" s="19" t="n">
        <v>0.109364468015779</v>
      </c>
      <c r="AR12" s="19" t="n">
        <v>0.187586991843271</v>
      </c>
      <c r="AS12" s="19" t="n">
        <v>0.0950510979978406</v>
      </c>
      <c r="AT12" s="19" t="n">
        <v>0.296096190633258</v>
      </c>
      <c r="AU12" s="19" t="n">
        <v>0</v>
      </c>
      <c r="AV12" s="19" t="n">
        <v>0</v>
      </c>
      <c r="AW12" s="19" t="n">
        <v>0</v>
      </c>
      <c r="AX12" s="19" t="n">
        <v>0.277914084528257</v>
      </c>
    </row>
    <row r="13">
      <c r="B13" s="20" t="s">
        <v>410</v>
      </c>
      <c r="C13" s="19" t="n">
        <v>0.473533492005553</v>
      </c>
      <c r="D13" s="19" t="n">
        <v>0.223166212129737</v>
      </c>
      <c r="E13" s="19" t="n">
        <v>0.217170016137372</v>
      </c>
      <c r="F13" s="19" t="n">
        <v>0.31707518095563</v>
      </c>
      <c r="G13" s="19" t="n">
        <v>0.485014914136853</v>
      </c>
      <c r="H13" s="19" t="n">
        <v>0.647356363850862</v>
      </c>
      <c r="I13" s="19" t="n">
        <v>0.847745961669383</v>
      </c>
      <c r="J13" s="19"/>
      <c r="K13" s="19" t="n">
        <v>0.425662762229045</v>
      </c>
      <c r="L13" s="19" t="n">
        <v>0.51970180708491</v>
      </c>
      <c r="M13" s="19"/>
      <c r="N13" s="19" t="n">
        <v>0.258803285138555</v>
      </c>
      <c r="O13" s="19" t="n">
        <v>0.597559235682803</v>
      </c>
      <c r="P13" s="19" t="n">
        <v>0.536820728882864</v>
      </c>
      <c r="Q13" s="19" t="n">
        <v>0.460991984468038</v>
      </c>
      <c r="R13" s="19" t="n">
        <v>0.49552303146781</v>
      </c>
      <c r="S13" s="19" t="n">
        <v>0.354682501440146</v>
      </c>
      <c r="T13" s="19" t="n">
        <v>0.46012570992155</v>
      </c>
      <c r="U13" s="19" t="n">
        <v>0.576924195131868</v>
      </c>
      <c r="V13" s="19" t="n">
        <v>0.434806466078019</v>
      </c>
      <c r="W13" s="19" t="n">
        <v>0.592603630591185</v>
      </c>
      <c r="X13" s="19" t="n">
        <v>0.633605007865667</v>
      </c>
      <c r="Y13" s="19" t="n">
        <v>0.52668790930853</v>
      </c>
      <c r="Z13" s="19"/>
      <c r="AA13" s="19" t="n">
        <v>0.437747444633863</v>
      </c>
      <c r="AB13" s="19" t="n">
        <v>0.58263217684459</v>
      </c>
      <c r="AC13" s="19" t="n">
        <v>0.366448064239344</v>
      </c>
      <c r="AD13" s="19" t="n">
        <v>0.491227216953147</v>
      </c>
      <c r="AE13" s="19"/>
      <c r="AF13" s="19" t="n">
        <v>0.13269803943631</v>
      </c>
      <c r="AG13" s="19" t="n">
        <v>0.746769556622834</v>
      </c>
      <c r="AH13" s="19" t="n">
        <v>0.469986869662074</v>
      </c>
      <c r="AI13" s="19" t="n">
        <v>0.109519858981265</v>
      </c>
      <c r="AJ13" s="19" t="n">
        <v>0.205161310387598</v>
      </c>
      <c r="AK13" s="19" t="n">
        <v>0.276286378580644</v>
      </c>
      <c r="AL13" s="19" t="n">
        <v>0.255363044626881</v>
      </c>
      <c r="AM13" s="19" t="n">
        <v>0.534445761093102</v>
      </c>
      <c r="AN13" s="19" t="n">
        <v>0.191043545340162</v>
      </c>
      <c r="AO13" s="19" t="n">
        <v>0.368401275933439</v>
      </c>
      <c r="AP13" s="19" t="n">
        <v>0.200490807635105</v>
      </c>
      <c r="AQ13" s="19" t="n">
        <v>0.42829935061974</v>
      </c>
      <c r="AR13" s="19" t="n">
        <v>0.525107237696147</v>
      </c>
      <c r="AS13" s="19" t="n">
        <v>0.111537085003805</v>
      </c>
      <c r="AT13" s="19" t="n">
        <v>0</v>
      </c>
      <c r="AU13" s="19" t="n">
        <v>0</v>
      </c>
      <c r="AV13" s="19" t="n">
        <v>0</v>
      </c>
      <c r="AW13" s="19" t="n">
        <v>0</v>
      </c>
      <c r="AX13" s="19" t="n">
        <v>0</v>
      </c>
    </row>
    <row r="14">
      <c r="B14" s="20" t="s">
        <v>217</v>
      </c>
      <c r="C14" s="21" t="n">
        <v>0.048559740663462</v>
      </c>
      <c r="D14" s="21" t="n">
        <v>0.0880043931406842</v>
      </c>
      <c r="E14" s="21" t="n">
        <v>0.0402739235708117</v>
      </c>
      <c r="F14" s="21" t="n">
        <v>0.0721112024004535</v>
      </c>
      <c r="G14" s="21" t="n">
        <v>0.0418459759051183</v>
      </c>
      <c r="H14" s="21" t="n">
        <v>0.0460362192136992</v>
      </c>
      <c r="I14" s="21" t="n">
        <v>0.0173525205841916</v>
      </c>
      <c r="J14" s="21"/>
      <c r="K14" s="21" t="n">
        <v>0.0313907292943072</v>
      </c>
      <c r="L14" s="21" t="n">
        <v>0.0653467418330146</v>
      </c>
      <c r="M14" s="21"/>
      <c r="N14" s="21" t="n">
        <v>0.0406631401204528</v>
      </c>
      <c r="O14" s="21" t="n">
        <v>0.0494322525819378</v>
      </c>
      <c r="P14" s="21" t="n">
        <v>0.042298123521667</v>
      </c>
      <c r="Q14" s="21" t="n">
        <v>0.035722795355405</v>
      </c>
      <c r="R14" s="21" t="n">
        <v>0.0253521704134737</v>
      </c>
      <c r="S14" s="21" t="n">
        <v>0.0719997999711157</v>
      </c>
      <c r="T14" s="21" t="n">
        <v>0.0649034807104289</v>
      </c>
      <c r="U14" s="21" t="n">
        <v>0.0231509522890452</v>
      </c>
      <c r="V14" s="21" t="n">
        <v>0.0562451526633878</v>
      </c>
      <c r="W14" s="21" t="n">
        <v>0.0505429861198943</v>
      </c>
      <c r="X14" s="21" t="n">
        <v>0.0514567905260761</v>
      </c>
      <c r="Y14" s="21" t="n">
        <v>0.0721686287709731</v>
      </c>
      <c r="Z14" s="21"/>
      <c r="AA14" s="21" t="n">
        <v>0.0217844270214522</v>
      </c>
      <c r="AB14" s="21" t="n">
        <v>0.0518484945429497</v>
      </c>
      <c r="AC14" s="21" t="n">
        <v>0.04222074578669</v>
      </c>
      <c r="AD14" s="21" t="n">
        <v>0.0768727819215111</v>
      </c>
      <c r="AE14" s="21"/>
      <c r="AF14" s="21" t="n">
        <v>0.0267028610938974</v>
      </c>
      <c r="AG14" s="21" t="n">
        <v>0.0337358499757592</v>
      </c>
      <c r="AH14" s="21" t="n">
        <v>0.0477009918038646</v>
      </c>
      <c r="AI14" s="21" t="n">
        <v>0</v>
      </c>
      <c r="AJ14" s="21" t="n">
        <v>0.167375847389425</v>
      </c>
      <c r="AK14" s="21" t="n">
        <v>0.0315668362726513</v>
      </c>
      <c r="AL14" s="21" t="n">
        <v>0.0434057948325032</v>
      </c>
      <c r="AM14" s="21" t="n">
        <v>0.465554238906898</v>
      </c>
      <c r="AN14" s="21" t="n">
        <v>0.0223564707976367</v>
      </c>
      <c r="AO14" s="21" t="n">
        <v>0.0822010975088042</v>
      </c>
      <c r="AP14" s="21" t="n">
        <v>0.0255535899003658</v>
      </c>
      <c r="AQ14" s="21" t="n">
        <v>0.133622033980081</v>
      </c>
      <c r="AR14" s="21" t="n">
        <v>0</v>
      </c>
      <c r="AS14" s="21" t="n">
        <v>0.0877207170025964</v>
      </c>
      <c r="AT14" s="21" t="n">
        <v>0.703903809366742</v>
      </c>
      <c r="AU14" s="21" t="n">
        <v>0</v>
      </c>
      <c r="AV14" s="21" t="n">
        <v>0</v>
      </c>
      <c r="AW14" s="21" t="n">
        <v>0</v>
      </c>
      <c r="AX14" s="21" t="n">
        <v>0</v>
      </c>
    </row>
    <row r="15">
      <c r="B15" s="18"/>
    </row>
    <row r="16">
      <c r="B16" t="s">
        <v>80</v>
      </c>
    </row>
    <row r="17">
      <c r="B17" t="s">
        <v>81</v>
      </c>
    </row>
    <row r="19">
      <c r="B19" s="9" t="str">
        <f>=HYPERLINK("#'Contents'!A1", "Return to Contents")</f>
      </c>
    </row>
  </sheetData>
  <mergeCells count="6">
    <mergeCell ref="D5:I5"/>
    <mergeCell ref="K5:L5"/>
    <mergeCell ref="N5:Y5"/>
    <mergeCell ref="AA5:AD5"/>
    <mergeCell ref="AF5:AX5"/>
    <mergeCell ref="D2:AU2"/>
  </mergeCells>
  <pageMargins left="0.7" right="0.7" top="0.75" bottom="0.75" header="0.3" footer="0.3"/>
  <pageSetup paperSize="9" orientation="portrait" horizontalDpi="300" verticalDpi="300" r:id="rId2"/>
  <drawing r:id="rId1"/>
</worksheet>
</file>

<file path=xl/worksheets/sheet1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10.71" hidden="0" customWidth="1"/>
    <col min="8" max="8" width="10.71" hidden="0" customWidth="1"/>
    <col min="9" max="9" width="10.71" hidden="0" customWidth="1"/>
    <col min="10" max="10" width="2.2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10.71" hidden="0" customWidth="1"/>
    <col min="19" max="19" width="10.71" hidden="0" customWidth="1"/>
    <col min="20" max="20" width="10.71" hidden="0" customWidth="1"/>
    <col min="21" max="21" width="10.71" hidden="0" customWidth="1"/>
    <col min="22" max="22" width="10.71" hidden="0" customWidth="1"/>
    <col min="23" max="23" width="10.71" hidden="0" customWidth="1"/>
    <col min="24" max="24" width="10.71" hidden="0" customWidth="1"/>
    <col min="25" max="25" width="10.71" hidden="0" customWidth="1"/>
    <col min="26" max="26" width="2.2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10.71" hidden="0" customWidth="1"/>
    <col min="34" max="34" width="10.71" hidden="0" customWidth="1"/>
    <col min="35" max="35" width="10.7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10.71" hidden="0" customWidth="1"/>
    <col min="44" max="44" width="10.71" hidden="0" customWidth="1"/>
    <col min="45" max="45" width="10.71" hidden="0" customWidth="1"/>
    <col min="46" max="46" width="10.71" hidden="0" customWidth="1"/>
    <col min="47" max="47" width="10.71" hidden="0" customWidth="1"/>
    <col min="48" max="48" width="10.71" hidden="0" customWidth="1"/>
    <col min="49" max="49" width="10.71" hidden="0" customWidth="1"/>
    <col min="50" max="50" width="10.71" hidden="0" customWidth="1"/>
    <col min="51" max="51" width="2.21" hidden="0" customWidth="1"/>
  </cols>
  <sheetData>
    <row r="2" ht="40" customHeight="1">
      <c r="D2" s="16" t="s">
        <v>417</v>
      </c>
    </row>
    <row r="5" ht="30" customHeight="1">
      <c r="B5" s="17"/>
      <c r="C5" s="17"/>
      <c r="D5" s="17" t="s">
        <v>62</v>
      </c>
      <c r="E5" s="17"/>
      <c r="F5" s="17"/>
      <c r="G5" s="17"/>
      <c r="H5" s="17"/>
      <c r="I5" s="17"/>
      <c r="J5" s="17"/>
      <c r="K5" s="17" t="s">
        <v>63</v>
      </c>
      <c r="L5" s="17"/>
      <c r="M5" s="17"/>
      <c r="N5" s="17" t="s">
        <v>64</v>
      </c>
      <c r="O5" s="17"/>
      <c r="P5" s="17"/>
      <c r="Q5" s="17"/>
      <c r="R5" s="17"/>
      <c r="S5" s="17"/>
      <c r="T5" s="17"/>
      <c r="U5" s="17"/>
      <c r="V5" s="17"/>
      <c r="W5" s="17"/>
      <c r="X5" s="17"/>
      <c r="Y5" s="17"/>
      <c r="Z5" s="17"/>
      <c r="AA5" s="17" t="s">
        <v>65</v>
      </c>
      <c r="AB5" s="17"/>
      <c r="AC5" s="17"/>
      <c r="AD5" s="17"/>
      <c r="AE5" s="17"/>
      <c r="AF5" s="17" t="s">
        <v>66</v>
      </c>
      <c r="AG5" s="17"/>
      <c r="AH5" s="17"/>
      <c r="AI5" s="17"/>
      <c r="AJ5" s="17"/>
      <c r="AK5" s="17"/>
      <c r="AL5" s="17"/>
      <c r="AM5" s="17"/>
      <c r="AN5" s="17"/>
      <c r="AO5" s="17"/>
      <c r="AP5" s="17"/>
      <c r="AQ5" s="17"/>
      <c r="AR5" s="17"/>
      <c r="AS5" s="17"/>
      <c r="AT5" s="17"/>
      <c r="AU5" s="17"/>
      <c r="AV5" s="17"/>
      <c r="AW5" s="17"/>
      <c r="AX5" s="17"/>
    </row>
    <row r="6">
      <c r="B6" t="s">
        <v>15</v>
      </c>
      <c r="C6" s="10" t="s">
        <v>16</v>
      </c>
      <c r="D6" s="13" t="s">
        <v>17</v>
      </c>
      <c r="E6" s="13" t="s">
        <v>18</v>
      </c>
      <c r="F6" s="13" t="s">
        <v>19</v>
      </c>
      <c r="G6" s="13" t="s">
        <v>20</v>
      </c>
      <c r="H6" s="13" t="s">
        <v>21</v>
      </c>
      <c r="I6" s="13" t="s">
        <v>22</v>
      </c>
      <c r="K6" s="13" t="s">
        <v>25</v>
      </c>
      <c r="L6" s="13" t="s">
        <v>26</v>
      </c>
      <c r="N6" s="13" t="s">
        <v>27</v>
      </c>
      <c r="O6" s="13" t="s">
        <v>28</v>
      </c>
      <c r="P6" s="13" t="s">
        <v>29</v>
      </c>
      <c r="Q6" s="13" t="s">
        <v>30</v>
      </c>
      <c r="R6" s="13" t="s">
        <v>31</v>
      </c>
      <c r="S6" s="13" t="s">
        <v>32</v>
      </c>
      <c r="T6" s="13" t="s">
        <v>33</v>
      </c>
      <c r="U6" s="13" t="s">
        <v>34</v>
      </c>
      <c r="V6" s="13" t="s">
        <v>35</v>
      </c>
      <c r="W6" s="13" t="s">
        <v>36</v>
      </c>
      <c r="X6" s="13" t="s">
        <v>37</v>
      </c>
      <c r="Y6" s="13" t="s">
        <v>38</v>
      </c>
      <c r="AA6" s="13" t="s">
        <v>39</v>
      </c>
      <c r="AB6" s="13" t="s">
        <v>40</v>
      </c>
      <c r="AC6" s="13" t="s">
        <v>41</v>
      </c>
      <c r="AD6" s="13" t="s">
        <v>42</v>
      </c>
      <c r="AF6" s="13" t="s">
        <v>43</v>
      </c>
      <c r="AG6" s="13" t="s">
        <v>44</v>
      </c>
      <c r="AH6" s="13" t="s">
        <v>45</v>
      </c>
      <c r="AI6" s="13" t="s">
        <v>46</v>
      </c>
      <c r="AJ6" s="13" t="s">
        <v>47</v>
      </c>
      <c r="AK6" s="13" t="s">
        <v>48</v>
      </c>
      <c r="AL6" s="13" t="s">
        <v>49</v>
      </c>
      <c r="AM6" s="13" t="s">
        <v>50</v>
      </c>
      <c r="AN6" s="13" t="s">
        <v>51</v>
      </c>
      <c r="AO6" s="13" t="s">
        <v>52</v>
      </c>
      <c r="AP6" s="13" t="s">
        <v>53</v>
      </c>
      <c r="AQ6" s="13" t="s">
        <v>54</v>
      </c>
      <c r="AR6" s="13" t="s">
        <v>55</v>
      </c>
      <c r="AS6" s="13" t="s">
        <v>56</v>
      </c>
      <c r="AT6" s="13" t="s">
        <v>57</v>
      </c>
      <c r="AU6" s="13" t="s">
        <v>58</v>
      </c>
      <c r="AV6" s="13" t="s">
        <v>59</v>
      </c>
      <c r="AW6" s="13" t="s">
        <v>60</v>
      </c>
      <c r="AX6" s="13" t="s">
        <v>61</v>
      </c>
    </row>
    <row r="7" ht="30" customHeight="1">
      <c r="B7" s="11" t="s">
        <v>23</v>
      </c>
      <c r="C7" s="11" t="n">
        <v>2053</v>
      </c>
      <c r="D7" s="11" t="n">
        <v>282</v>
      </c>
      <c r="E7" s="11" t="n">
        <v>347</v>
      </c>
      <c r="F7" s="11" t="n">
        <v>347</v>
      </c>
      <c r="G7" s="11" t="n">
        <v>347</v>
      </c>
      <c r="H7" s="11" t="n">
        <v>295</v>
      </c>
      <c r="I7" s="11" t="n">
        <v>435</v>
      </c>
      <c r="J7" s="11"/>
      <c r="K7" s="11" t="n">
        <v>1018</v>
      </c>
      <c r="L7" s="11" t="n">
        <v>1034</v>
      </c>
      <c r="M7" s="11"/>
      <c r="N7" s="11" t="n">
        <v>284</v>
      </c>
      <c r="O7" s="11" t="n">
        <v>278</v>
      </c>
      <c r="P7" s="11" t="n">
        <v>169</v>
      </c>
      <c r="Q7" s="11" t="n">
        <v>188</v>
      </c>
      <c r="R7" s="11" t="n">
        <v>160</v>
      </c>
      <c r="S7" s="11" t="n">
        <v>187</v>
      </c>
      <c r="T7" s="11" t="n">
        <v>166</v>
      </c>
      <c r="U7" s="11" t="n">
        <v>87</v>
      </c>
      <c r="V7" s="11" t="n">
        <v>211</v>
      </c>
      <c r="W7" s="11" t="n">
        <v>174</v>
      </c>
      <c r="X7" s="11" t="n">
        <v>98</v>
      </c>
      <c r="Y7" s="11" t="n">
        <v>51</v>
      </c>
      <c r="Z7" s="11"/>
      <c r="AA7" s="11" t="n">
        <v>570</v>
      </c>
      <c r="AB7" s="11" t="n">
        <v>547</v>
      </c>
      <c r="AC7" s="11" t="n">
        <v>406</v>
      </c>
      <c r="AD7" s="11" t="n">
        <v>517</v>
      </c>
      <c r="AE7" s="11"/>
      <c r="AF7" s="11" t="n">
        <v>148</v>
      </c>
      <c r="AG7" s="11" t="n">
        <v>872</v>
      </c>
      <c r="AH7" s="11" t="n">
        <v>132</v>
      </c>
      <c r="AI7" s="11" t="n">
        <v>108</v>
      </c>
      <c r="AJ7" s="11" t="n">
        <v>65</v>
      </c>
      <c r="AK7" s="11" t="n">
        <v>65</v>
      </c>
      <c r="AL7" s="11" t="n">
        <v>139</v>
      </c>
      <c r="AM7" s="11" t="n">
        <v>2</v>
      </c>
      <c r="AN7" s="11" t="n">
        <v>139</v>
      </c>
      <c r="AO7" s="11" t="n">
        <v>159</v>
      </c>
      <c r="AP7" s="11" t="n">
        <v>39</v>
      </c>
      <c r="AQ7" s="11" t="n">
        <v>148</v>
      </c>
      <c r="AR7" s="11" t="n">
        <v>10</v>
      </c>
      <c r="AS7" s="11" t="n">
        <v>10</v>
      </c>
      <c r="AT7" s="11" t="n">
        <v>3</v>
      </c>
      <c r="AU7" s="11" t="n">
        <v>2</v>
      </c>
      <c r="AV7" s="11" t="n">
        <v>5</v>
      </c>
      <c r="AW7" s="11" t="n">
        <v>3</v>
      </c>
      <c r="AX7" s="11" t="n">
        <v>4</v>
      </c>
    </row>
    <row r="8" ht="30" customHeight="1">
      <c r="B8" s="12" t="s">
        <v>24</v>
      </c>
      <c r="C8" s="12" t="n">
        <v>2053</v>
      </c>
      <c r="D8" s="12" t="n">
        <v>284</v>
      </c>
      <c r="E8" s="12" t="n">
        <v>350</v>
      </c>
      <c r="F8" s="12" t="n">
        <v>349</v>
      </c>
      <c r="G8" s="12" t="n">
        <v>350</v>
      </c>
      <c r="H8" s="12" t="n">
        <v>289</v>
      </c>
      <c r="I8" s="12" t="n">
        <v>431</v>
      </c>
      <c r="J8" s="12"/>
      <c r="K8" s="12" t="n">
        <v>1013</v>
      </c>
      <c r="L8" s="12" t="n">
        <v>1039</v>
      </c>
      <c r="M8" s="12"/>
      <c r="N8" s="12" t="n">
        <v>287</v>
      </c>
      <c r="O8" s="12" t="n">
        <v>267</v>
      </c>
      <c r="P8" s="12" t="n">
        <v>164</v>
      </c>
      <c r="Q8" s="12" t="n">
        <v>185</v>
      </c>
      <c r="R8" s="12" t="n">
        <v>144</v>
      </c>
      <c r="S8" s="12" t="n">
        <v>185</v>
      </c>
      <c r="T8" s="12" t="n">
        <v>164</v>
      </c>
      <c r="U8" s="12" t="n">
        <v>82</v>
      </c>
      <c r="V8" s="12" t="n">
        <v>226</v>
      </c>
      <c r="W8" s="12" t="n">
        <v>185</v>
      </c>
      <c r="X8" s="12" t="n">
        <v>103</v>
      </c>
      <c r="Y8" s="12" t="n">
        <v>61</v>
      </c>
      <c r="Z8" s="12"/>
      <c r="AA8" s="12" t="n">
        <v>551</v>
      </c>
      <c r="AB8" s="12" t="n">
        <v>530</v>
      </c>
      <c r="AC8" s="12" t="n">
        <v>449</v>
      </c>
      <c r="AD8" s="12" t="n">
        <v>510</v>
      </c>
      <c r="AE8" s="12"/>
      <c r="AF8" s="12" t="n">
        <v>150</v>
      </c>
      <c r="AG8" s="12" t="n">
        <v>866</v>
      </c>
      <c r="AH8" s="12" t="n">
        <v>133</v>
      </c>
      <c r="AI8" s="12" t="n">
        <v>107</v>
      </c>
      <c r="AJ8" s="12" t="n">
        <v>66</v>
      </c>
      <c r="AK8" s="12" t="n">
        <v>64</v>
      </c>
      <c r="AL8" s="12" t="n">
        <v>140</v>
      </c>
      <c r="AM8" s="12" t="n">
        <v>2</v>
      </c>
      <c r="AN8" s="12" t="n">
        <v>140</v>
      </c>
      <c r="AO8" s="12" t="n">
        <v>160</v>
      </c>
      <c r="AP8" s="12" t="n">
        <v>39</v>
      </c>
      <c r="AQ8" s="12" t="n">
        <v>149</v>
      </c>
      <c r="AR8" s="12" t="n">
        <v>10</v>
      </c>
      <c r="AS8" s="12" t="n">
        <v>11</v>
      </c>
      <c r="AT8" s="12" t="n">
        <v>3</v>
      </c>
      <c r="AU8" s="12" t="n">
        <v>2</v>
      </c>
      <c r="AV8" s="12" t="n">
        <v>5</v>
      </c>
      <c r="AW8" s="12" t="n">
        <v>3</v>
      </c>
      <c r="AX8" s="12" t="n">
        <v>3</v>
      </c>
    </row>
    <row r="9">
      <c r="B9" s="20" t="s">
        <v>412</v>
      </c>
      <c r="C9" s="19" t="n">
        <v>0.332174748812573</v>
      </c>
      <c r="D9" s="19" t="n">
        <v>0.379054590445092</v>
      </c>
      <c r="E9" s="19" t="n">
        <v>0.356870838831001</v>
      </c>
      <c r="F9" s="19" t="n">
        <v>0.39047292725603</v>
      </c>
      <c r="G9" s="19" t="n">
        <v>0.387446047141862</v>
      </c>
      <c r="H9" s="19" t="n">
        <v>0.294099546520552</v>
      </c>
      <c r="I9" s="19" t="n">
        <v>0.214614442893117</v>
      </c>
      <c r="J9" s="19"/>
      <c r="K9" s="19" t="n">
        <v>0.339763282104446</v>
      </c>
      <c r="L9" s="19" t="n">
        <v>0.325095570388044</v>
      </c>
      <c r="M9" s="19"/>
      <c r="N9" s="19" t="n">
        <v>0.326232811560618</v>
      </c>
      <c r="O9" s="19" t="n">
        <v>0.300567340364671</v>
      </c>
      <c r="P9" s="19" t="n">
        <v>0.36752914086713</v>
      </c>
      <c r="Q9" s="19" t="n">
        <v>0.287225873291133</v>
      </c>
      <c r="R9" s="19" t="n">
        <v>0.385491400280897</v>
      </c>
      <c r="S9" s="19" t="n">
        <v>0.30470190339228</v>
      </c>
      <c r="T9" s="19" t="n">
        <v>0.393244848448886</v>
      </c>
      <c r="U9" s="19" t="n">
        <v>0.408118397830119</v>
      </c>
      <c r="V9" s="19" t="n">
        <v>0.368430407176488</v>
      </c>
      <c r="W9" s="19" t="n">
        <v>0.267386022508152</v>
      </c>
      <c r="X9" s="19" t="n">
        <v>0.262379441633746</v>
      </c>
      <c r="Y9" s="19" t="n">
        <v>0.410905852105701</v>
      </c>
      <c r="Z9" s="19"/>
      <c r="AA9" s="19" t="n">
        <v>0.374513982525273</v>
      </c>
      <c r="AB9" s="19" t="n">
        <v>0.33729483293447</v>
      </c>
      <c r="AC9" s="19" t="n">
        <v>0.348903743965864</v>
      </c>
      <c r="AD9" s="19" t="n">
        <v>0.267155533035045</v>
      </c>
      <c r="AE9" s="19"/>
      <c r="AF9" s="19" t="n">
        <v>0.400338154478635</v>
      </c>
      <c r="AG9" s="19" t="n">
        <v>0.264295836739949</v>
      </c>
      <c r="AH9" s="19" t="n">
        <v>0.388694553293712</v>
      </c>
      <c r="AI9" s="19" t="n">
        <v>0.354212358020908</v>
      </c>
      <c r="AJ9" s="19" t="n">
        <v>0.232628757076048</v>
      </c>
      <c r="AK9" s="19" t="n">
        <v>0.460784414855735</v>
      </c>
      <c r="AL9" s="19" t="n">
        <v>0.362898603911557</v>
      </c>
      <c r="AM9" s="19" t="n">
        <v>0</v>
      </c>
      <c r="AN9" s="19" t="n">
        <v>0.485949312637269</v>
      </c>
      <c r="AO9" s="19" t="n">
        <v>0.402296931712416</v>
      </c>
      <c r="AP9" s="19" t="n">
        <v>0.454737739067383</v>
      </c>
      <c r="AQ9" s="19" t="n">
        <v>0.260743911584084</v>
      </c>
      <c r="AR9" s="19" t="n">
        <v>0.58632195385487</v>
      </c>
      <c r="AS9" s="19" t="n">
        <v>0.590385993933202</v>
      </c>
      <c r="AT9" s="19" t="n">
        <v>0</v>
      </c>
      <c r="AU9" s="19" t="n">
        <v>0.495619982425437</v>
      </c>
      <c r="AV9" s="19" t="n">
        <v>0.197100656412845</v>
      </c>
      <c r="AW9" s="19" t="n">
        <v>0.676201345552395</v>
      </c>
      <c r="AX9" s="19" t="n">
        <v>0.722085915471743</v>
      </c>
    </row>
    <row r="10">
      <c r="B10" s="20" t="s">
        <v>413</v>
      </c>
      <c r="C10" s="19" t="n">
        <v>0.260462936272812</v>
      </c>
      <c r="D10" s="19" t="n">
        <v>0.25793785134541</v>
      </c>
      <c r="E10" s="19" t="n">
        <v>0.306189476574359</v>
      </c>
      <c r="F10" s="19" t="n">
        <v>0.270685851562007</v>
      </c>
      <c r="G10" s="19" t="n">
        <v>0.268068125562431</v>
      </c>
      <c r="H10" s="19" t="n">
        <v>0.202005843000004</v>
      </c>
      <c r="I10" s="19" t="n">
        <v>0.249718946591323</v>
      </c>
      <c r="J10" s="19"/>
      <c r="K10" s="19" t="n">
        <v>0.265575357003254</v>
      </c>
      <c r="L10" s="19" t="n">
        <v>0.255728983874305</v>
      </c>
      <c r="M10" s="19"/>
      <c r="N10" s="19" t="n">
        <v>0.304143962881983</v>
      </c>
      <c r="O10" s="19" t="n">
        <v>0.245268253407203</v>
      </c>
      <c r="P10" s="19" t="n">
        <v>0.237533509663914</v>
      </c>
      <c r="Q10" s="19" t="n">
        <v>0.264857263962219</v>
      </c>
      <c r="R10" s="19" t="n">
        <v>0.260501402247556</v>
      </c>
      <c r="S10" s="19" t="n">
        <v>0.227653045326821</v>
      </c>
      <c r="T10" s="19" t="n">
        <v>0.262644060180557</v>
      </c>
      <c r="U10" s="19" t="n">
        <v>0.284680205975904</v>
      </c>
      <c r="V10" s="19" t="n">
        <v>0.226496997643905</v>
      </c>
      <c r="W10" s="19" t="n">
        <v>0.247909895698009</v>
      </c>
      <c r="X10" s="19" t="n">
        <v>0.261894829856998</v>
      </c>
      <c r="Y10" s="19" t="n">
        <v>0.392246933682021</v>
      </c>
      <c r="Z10" s="19"/>
      <c r="AA10" s="19" t="n">
        <v>0.283747750301234</v>
      </c>
      <c r="AB10" s="19" t="n">
        <v>0.237973253949331</v>
      </c>
      <c r="AC10" s="19" t="n">
        <v>0.278046328725294</v>
      </c>
      <c r="AD10" s="19" t="n">
        <v>0.244154861828143</v>
      </c>
      <c r="AE10" s="19"/>
      <c r="AF10" s="19" t="n">
        <v>0.375748944677153</v>
      </c>
      <c r="AG10" s="19" t="n">
        <v>0.227049806187281</v>
      </c>
      <c r="AH10" s="19" t="n">
        <v>0.264557183571534</v>
      </c>
      <c r="AI10" s="19" t="n">
        <v>0.265613448779034</v>
      </c>
      <c r="AJ10" s="19" t="n">
        <v>0.24654121111087</v>
      </c>
      <c r="AK10" s="19" t="n">
        <v>0.39091136283614</v>
      </c>
      <c r="AL10" s="19" t="n">
        <v>0.245304094837205</v>
      </c>
      <c r="AM10" s="19" t="n">
        <v>0.465554238906898</v>
      </c>
      <c r="AN10" s="19" t="n">
        <v>0.256738160826379</v>
      </c>
      <c r="AO10" s="19" t="n">
        <v>0.28822999435063</v>
      </c>
      <c r="AP10" s="19" t="n">
        <v>0.314421026621745</v>
      </c>
      <c r="AQ10" s="19" t="n">
        <v>0.248291248413205</v>
      </c>
      <c r="AR10" s="19" t="n">
        <v>0.184128331101559</v>
      </c>
      <c r="AS10" s="19" t="n">
        <v>0.393833396721408</v>
      </c>
      <c r="AT10" s="19" t="n">
        <v>0.389102592068026</v>
      </c>
      <c r="AU10" s="19" t="n">
        <v>0</v>
      </c>
      <c r="AV10" s="19" t="n">
        <v>0.228232715694206</v>
      </c>
      <c r="AW10" s="19" t="n">
        <v>0.381473957467181</v>
      </c>
      <c r="AX10" s="19" t="n">
        <v>0.22054873140016</v>
      </c>
    </row>
    <row r="11">
      <c r="B11" s="20" t="s">
        <v>414</v>
      </c>
      <c r="C11" s="19" t="n">
        <v>0.238759627379777</v>
      </c>
      <c r="D11" s="19" t="n">
        <v>0.315022919685742</v>
      </c>
      <c r="E11" s="19" t="n">
        <v>0.290863471474833</v>
      </c>
      <c r="F11" s="19" t="n">
        <v>0.244091222926453</v>
      </c>
      <c r="G11" s="19" t="n">
        <v>0.246376368006957</v>
      </c>
      <c r="H11" s="19" t="n">
        <v>0.197803656448751</v>
      </c>
      <c r="I11" s="19" t="n">
        <v>0.163104354368456</v>
      </c>
      <c r="J11" s="19"/>
      <c r="K11" s="19" t="n">
        <v>0.27121286074105</v>
      </c>
      <c r="L11" s="19" t="n">
        <v>0.20734675575024</v>
      </c>
      <c r="M11" s="19"/>
      <c r="N11" s="19" t="n">
        <v>0.278419887838293</v>
      </c>
      <c r="O11" s="19" t="n">
        <v>0.229138397782187</v>
      </c>
      <c r="P11" s="19" t="n">
        <v>0.220714753968912</v>
      </c>
      <c r="Q11" s="19" t="n">
        <v>0.229768227606047</v>
      </c>
      <c r="R11" s="19" t="n">
        <v>0.163830155692822</v>
      </c>
      <c r="S11" s="19" t="n">
        <v>0.287016359699763</v>
      </c>
      <c r="T11" s="19" t="n">
        <v>0.190725678188201</v>
      </c>
      <c r="U11" s="19" t="n">
        <v>0.22975541026119</v>
      </c>
      <c r="V11" s="19" t="n">
        <v>0.257418375718563</v>
      </c>
      <c r="W11" s="19" t="n">
        <v>0.208264481991131</v>
      </c>
      <c r="X11" s="19" t="n">
        <v>0.30364137894739</v>
      </c>
      <c r="Y11" s="19" t="n">
        <v>0.255611078842224</v>
      </c>
      <c r="Z11" s="19"/>
      <c r="AA11" s="19" t="n">
        <v>0.307850911868692</v>
      </c>
      <c r="AB11" s="19" t="n">
        <v>0.224272925714849</v>
      </c>
      <c r="AC11" s="19" t="n">
        <v>0.232490450886935</v>
      </c>
      <c r="AD11" s="19" t="n">
        <v>0.186979483767537</v>
      </c>
      <c r="AE11" s="19"/>
      <c r="AF11" s="19" t="n">
        <v>0.263959577953088</v>
      </c>
      <c r="AG11" s="19" t="n">
        <v>0.182060761869004</v>
      </c>
      <c r="AH11" s="19" t="n">
        <v>0.259160128994921</v>
      </c>
      <c r="AI11" s="19" t="n">
        <v>0.314481438533162</v>
      </c>
      <c r="AJ11" s="19" t="n">
        <v>0.255079752011589</v>
      </c>
      <c r="AK11" s="19" t="n">
        <v>0.263650514849685</v>
      </c>
      <c r="AL11" s="19" t="n">
        <v>0.271456842554071</v>
      </c>
      <c r="AM11" s="19" t="n">
        <v>0.465554238906898</v>
      </c>
      <c r="AN11" s="19" t="n">
        <v>0.287360189572108</v>
      </c>
      <c r="AO11" s="19" t="n">
        <v>0.301111727925567</v>
      </c>
      <c r="AP11" s="19" t="n">
        <v>0.462092493448567</v>
      </c>
      <c r="AQ11" s="19" t="n">
        <v>0.190258745895634</v>
      </c>
      <c r="AR11" s="19" t="n">
        <v>0.492634712419165</v>
      </c>
      <c r="AS11" s="19" t="n">
        <v>0.31731072775243</v>
      </c>
      <c r="AT11" s="19" t="n">
        <v>0.685198782701284</v>
      </c>
      <c r="AU11" s="19" t="n">
        <v>1</v>
      </c>
      <c r="AV11" s="19" t="n">
        <v>0.802899343587155</v>
      </c>
      <c r="AW11" s="19" t="n">
        <v>0</v>
      </c>
      <c r="AX11" s="19" t="n">
        <v>0.259244151683178</v>
      </c>
    </row>
    <row r="12">
      <c r="B12" s="20" t="s">
        <v>415</v>
      </c>
      <c r="C12" s="19" t="n">
        <v>0.208653494751631</v>
      </c>
      <c r="D12" s="19" t="n">
        <v>0.274500335835408</v>
      </c>
      <c r="E12" s="19" t="n">
        <v>0.299799899697114</v>
      </c>
      <c r="F12" s="19" t="n">
        <v>0.252994805943124</v>
      </c>
      <c r="G12" s="19" t="n">
        <v>0.203619259845314</v>
      </c>
      <c r="H12" s="19" t="n">
        <v>0.135920806466698</v>
      </c>
      <c r="I12" s="19" t="n">
        <v>0.108129092673452</v>
      </c>
      <c r="J12" s="19"/>
      <c r="K12" s="19" t="n">
        <v>0.197710299226736</v>
      </c>
      <c r="L12" s="19" t="n">
        <v>0.219524310255001</v>
      </c>
      <c r="M12" s="19"/>
      <c r="N12" s="19" t="n">
        <v>0.285537191296828</v>
      </c>
      <c r="O12" s="19" t="n">
        <v>0.174204026316575</v>
      </c>
      <c r="P12" s="19" t="n">
        <v>0.171672544763316</v>
      </c>
      <c r="Q12" s="19" t="n">
        <v>0.178471734963211</v>
      </c>
      <c r="R12" s="19" t="n">
        <v>0.263563197019887</v>
      </c>
      <c r="S12" s="19" t="n">
        <v>0.199775630600025</v>
      </c>
      <c r="T12" s="19" t="n">
        <v>0.219178963725165</v>
      </c>
      <c r="U12" s="19" t="n">
        <v>0.190182111543446</v>
      </c>
      <c r="V12" s="19" t="n">
        <v>0.187774125775641</v>
      </c>
      <c r="W12" s="19" t="n">
        <v>0.15896571454126</v>
      </c>
      <c r="X12" s="19" t="n">
        <v>0.186232685481857</v>
      </c>
      <c r="Y12" s="19" t="n">
        <v>0.348353679137659</v>
      </c>
      <c r="Z12" s="19"/>
      <c r="AA12" s="19" t="n">
        <v>0.224214758118467</v>
      </c>
      <c r="AB12" s="19" t="n">
        <v>0.177319351352092</v>
      </c>
      <c r="AC12" s="19" t="n">
        <v>0.230198907755125</v>
      </c>
      <c r="AD12" s="19" t="n">
        <v>0.205128039785243</v>
      </c>
      <c r="AE12" s="19"/>
      <c r="AF12" s="19" t="n">
        <v>0.316311079287089</v>
      </c>
      <c r="AG12" s="19" t="n">
        <v>0.136751756111596</v>
      </c>
      <c r="AH12" s="19" t="n">
        <v>0.243310917696363</v>
      </c>
      <c r="AI12" s="19" t="n">
        <v>0.327566570070952</v>
      </c>
      <c r="AJ12" s="19" t="n">
        <v>0.195758801372146</v>
      </c>
      <c r="AK12" s="19" t="n">
        <v>0.235422763805294</v>
      </c>
      <c r="AL12" s="19" t="n">
        <v>0.324374220640108</v>
      </c>
      <c r="AM12" s="19" t="n">
        <v>0</v>
      </c>
      <c r="AN12" s="19" t="n">
        <v>0.281624462822846</v>
      </c>
      <c r="AO12" s="19" t="n">
        <v>0.25484489992226</v>
      </c>
      <c r="AP12" s="19" t="n">
        <v>0.358771178952513</v>
      </c>
      <c r="AQ12" s="19" t="n">
        <v>0.122012476637982</v>
      </c>
      <c r="AR12" s="19" t="n">
        <v>0.122057392965152</v>
      </c>
      <c r="AS12" s="19" t="n">
        <v>0.204517317280528</v>
      </c>
      <c r="AT12" s="19" t="n">
        <v>0.296096190633258</v>
      </c>
      <c r="AU12" s="19" t="n">
        <v>0</v>
      </c>
      <c r="AV12" s="19" t="n">
        <v>0.78015845190494</v>
      </c>
      <c r="AW12" s="19" t="n">
        <v>0.323798654447605</v>
      </c>
      <c r="AX12" s="19" t="n">
        <v>0</v>
      </c>
    </row>
    <row r="13">
      <c r="B13" s="20" t="s">
        <v>337</v>
      </c>
      <c r="C13" s="19" t="n">
        <v>0.196593749254712</v>
      </c>
      <c r="D13" s="19" t="n">
        <v>0.0717723976255146</v>
      </c>
      <c r="E13" s="19" t="n">
        <v>0.0708530113599553</v>
      </c>
      <c r="F13" s="19" t="n">
        <v>0.129856829579359</v>
      </c>
      <c r="G13" s="19" t="n">
        <v>0.157973387070401</v>
      </c>
      <c r="H13" s="19" t="n">
        <v>0.28286867173403</v>
      </c>
      <c r="I13" s="19" t="n">
        <v>0.408627437716815</v>
      </c>
      <c r="J13" s="19"/>
      <c r="K13" s="19" t="n">
        <v>0.208869573674879</v>
      </c>
      <c r="L13" s="19" t="n">
        <v>0.184813788917265</v>
      </c>
      <c r="M13" s="19"/>
      <c r="N13" s="19" t="n">
        <v>0.126991524316689</v>
      </c>
      <c r="O13" s="19" t="n">
        <v>0.239536923665529</v>
      </c>
      <c r="P13" s="19" t="n">
        <v>0.231032094796601</v>
      </c>
      <c r="Q13" s="19" t="n">
        <v>0.252657033576149</v>
      </c>
      <c r="R13" s="19" t="n">
        <v>0.202878798717709</v>
      </c>
      <c r="S13" s="19" t="n">
        <v>0.157681094301152</v>
      </c>
      <c r="T13" s="19" t="n">
        <v>0.169140792830728</v>
      </c>
      <c r="U13" s="19" t="n">
        <v>0.166036928249867</v>
      </c>
      <c r="V13" s="19" t="n">
        <v>0.192371531834771</v>
      </c>
      <c r="W13" s="19" t="n">
        <v>0.255760988196502</v>
      </c>
      <c r="X13" s="19" t="n">
        <v>0.215855588115779</v>
      </c>
      <c r="Y13" s="19" t="n">
        <v>0.0952979976075097</v>
      </c>
      <c r="Z13" s="19"/>
      <c r="AA13" s="19" t="n">
        <v>0.206233082274621</v>
      </c>
      <c r="AB13" s="19" t="n">
        <v>0.2419315322128</v>
      </c>
      <c r="AC13" s="19" t="n">
        <v>0.133743940395348</v>
      </c>
      <c r="AD13" s="19" t="n">
        <v>0.195264003874059</v>
      </c>
      <c r="AE13" s="19"/>
      <c r="AF13" s="19" t="n">
        <v>0.0473993207961033</v>
      </c>
      <c r="AG13" s="19" t="n">
        <v>0.327224298507054</v>
      </c>
      <c r="AH13" s="19" t="n">
        <v>0.174964528665012</v>
      </c>
      <c r="AI13" s="19" t="n">
        <v>0.0533360418422101</v>
      </c>
      <c r="AJ13" s="19" t="n">
        <v>0.123519293024849</v>
      </c>
      <c r="AK13" s="19" t="n">
        <v>0.111222435969369</v>
      </c>
      <c r="AL13" s="19" t="n">
        <v>0.0648047464759989</v>
      </c>
      <c r="AM13" s="19" t="n">
        <v>0</v>
      </c>
      <c r="AN13" s="19" t="n">
        <v>0.101241257669306</v>
      </c>
      <c r="AO13" s="19" t="n">
        <v>0.0844042578612868</v>
      </c>
      <c r="AP13" s="19" t="n">
        <v>0.0739470137561317</v>
      </c>
      <c r="AQ13" s="19" t="n">
        <v>0.184480135050662</v>
      </c>
      <c r="AR13" s="19" t="n">
        <v>0</v>
      </c>
      <c r="AS13" s="19" t="n">
        <v>0.0950510979978406</v>
      </c>
      <c r="AT13" s="19" t="n">
        <v>0</v>
      </c>
      <c r="AU13" s="19" t="n">
        <v>0</v>
      </c>
      <c r="AV13" s="19" t="n">
        <v>0</v>
      </c>
      <c r="AW13" s="19" t="n">
        <v>0</v>
      </c>
      <c r="AX13" s="19" t="n">
        <v>0.277914084528257</v>
      </c>
    </row>
    <row r="14">
      <c r="B14" s="20" t="s">
        <v>416</v>
      </c>
      <c r="C14" s="19" t="n">
        <v>0.157802828287109</v>
      </c>
      <c r="D14" s="19" t="n">
        <v>0.294736093516569</v>
      </c>
      <c r="E14" s="19" t="n">
        <v>0.232891984844703</v>
      </c>
      <c r="F14" s="19" t="n">
        <v>0.173252314091798</v>
      </c>
      <c r="G14" s="19" t="n">
        <v>0.152318163706053</v>
      </c>
      <c r="H14" s="19" t="n">
        <v>0.0504935955912141</v>
      </c>
      <c r="I14" s="19" t="n">
        <v>0.070414489406734</v>
      </c>
      <c r="J14" s="19"/>
      <c r="K14" s="19" t="n">
        <v>0.138692052637392</v>
      </c>
      <c r="L14" s="19" t="n">
        <v>0.175625410686867</v>
      </c>
      <c r="M14" s="19"/>
      <c r="N14" s="19" t="n">
        <v>0.195213490631575</v>
      </c>
      <c r="O14" s="19" t="n">
        <v>0.122796118457914</v>
      </c>
      <c r="P14" s="19" t="n">
        <v>0.168520912780869</v>
      </c>
      <c r="Q14" s="19" t="n">
        <v>0.152361638620832</v>
      </c>
      <c r="R14" s="19" t="n">
        <v>0.173098184968286</v>
      </c>
      <c r="S14" s="19" t="n">
        <v>0.182738448541422</v>
      </c>
      <c r="T14" s="19" t="n">
        <v>0.124206533926081</v>
      </c>
      <c r="U14" s="19" t="n">
        <v>0.140758851848857</v>
      </c>
      <c r="V14" s="19" t="n">
        <v>0.121685194029272</v>
      </c>
      <c r="W14" s="19" t="n">
        <v>0.153152876251408</v>
      </c>
      <c r="X14" s="19" t="n">
        <v>0.202246914527923</v>
      </c>
      <c r="Y14" s="19" t="n">
        <v>0.197062094380872</v>
      </c>
      <c r="Z14" s="19"/>
      <c r="AA14" s="19" t="n">
        <v>0.143530820485261</v>
      </c>
      <c r="AB14" s="19" t="n">
        <v>0.151161794841557</v>
      </c>
      <c r="AC14" s="19" t="n">
        <v>0.175857288819615</v>
      </c>
      <c r="AD14" s="19" t="n">
        <v>0.164220030128121</v>
      </c>
      <c r="AE14" s="19"/>
      <c r="AF14" s="19" t="n">
        <v>0.230430368552903</v>
      </c>
      <c r="AG14" s="19" t="n">
        <v>0.0844751720522673</v>
      </c>
      <c r="AH14" s="19" t="n">
        <v>0.153643575315783</v>
      </c>
      <c r="AI14" s="19" t="n">
        <v>0.253500984370635</v>
      </c>
      <c r="AJ14" s="19" t="n">
        <v>0.123547598866718</v>
      </c>
      <c r="AK14" s="19" t="n">
        <v>0.246210493593615</v>
      </c>
      <c r="AL14" s="19" t="n">
        <v>0.35093152653177</v>
      </c>
      <c r="AM14" s="19" t="n">
        <v>0.534445761093102</v>
      </c>
      <c r="AN14" s="19" t="n">
        <v>0.146986608578756</v>
      </c>
      <c r="AO14" s="19" t="n">
        <v>0.271424544336547</v>
      </c>
      <c r="AP14" s="19" t="n">
        <v>0.312087294037931</v>
      </c>
      <c r="AQ14" s="19" t="n">
        <v>0.0613043003861731</v>
      </c>
      <c r="AR14" s="19" t="n">
        <v>0.226075874483179</v>
      </c>
      <c r="AS14" s="19" t="n">
        <v>0.316054402284333</v>
      </c>
      <c r="AT14" s="19" t="n">
        <v>0.314801217298716</v>
      </c>
      <c r="AU14" s="19" t="n">
        <v>0.504380017574563</v>
      </c>
      <c r="AV14" s="19" t="n">
        <v>0</v>
      </c>
      <c r="AW14" s="19" t="n">
        <v>0</v>
      </c>
      <c r="AX14" s="19" t="n">
        <v>0.501537184071583</v>
      </c>
    </row>
    <row r="15">
      <c r="B15" s="20" t="s">
        <v>77</v>
      </c>
      <c r="C15" s="21" t="n">
        <v>0.0626911568767006</v>
      </c>
      <c r="D15" s="21" t="n">
        <v>0.0558521079383001</v>
      </c>
      <c r="E15" s="21" t="n">
        <v>0.0404924628600294</v>
      </c>
      <c r="F15" s="21" t="n">
        <v>0.0660173383939416</v>
      </c>
      <c r="G15" s="21" t="n">
        <v>0.0375827712735388</v>
      </c>
      <c r="H15" s="21" t="n">
        <v>0.107823304161087</v>
      </c>
      <c r="I15" s="21" t="n">
        <v>0.0726700229500873</v>
      </c>
      <c r="J15" s="21"/>
      <c r="K15" s="21" t="n">
        <v>0.0509969704810827</v>
      </c>
      <c r="L15" s="21" t="n">
        <v>0.0741536645040755</v>
      </c>
      <c r="M15" s="21"/>
      <c r="N15" s="21" t="n">
        <v>0.0524912067449381</v>
      </c>
      <c r="O15" s="21" t="n">
        <v>0.0797455060080647</v>
      </c>
      <c r="P15" s="21" t="n">
        <v>0.0352096908249408</v>
      </c>
      <c r="Q15" s="21" t="n">
        <v>0.0594348956217692</v>
      </c>
      <c r="R15" s="21" t="n">
        <v>0.0241255174648671</v>
      </c>
      <c r="S15" s="21" t="n">
        <v>0.0646426378124317</v>
      </c>
      <c r="T15" s="21" t="n">
        <v>0.11217768410702</v>
      </c>
      <c r="U15" s="21" t="n">
        <v>0.0546810589438009</v>
      </c>
      <c r="V15" s="21" t="n">
        <v>0.0649912600815408</v>
      </c>
      <c r="W15" s="21" t="n">
        <v>0.0689031389077818</v>
      </c>
      <c r="X15" s="21" t="n">
        <v>0.0727850346072626</v>
      </c>
      <c r="Y15" s="21" t="n">
        <v>0.0382206365686862</v>
      </c>
      <c r="Z15" s="21"/>
      <c r="AA15" s="21" t="n">
        <v>0.0350323017406862</v>
      </c>
      <c r="AB15" s="21" t="n">
        <v>0.0531254844494996</v>
      </c>
      <c r="AC15" s="21" t="n">
        <v>0.0623500542154695</v>
      </c>
      <c r="AD15" s="21" t="n">
        <v>0.098454020376694</v>
      </c>
      <c r="AE15" s="21"/>
      <c r="AF15" s="21" t="n">
        <v>0.0202246448355611</v>
      </c>
      <c r="AG15" s="21" t="n">
        <v>0.0725460252724699</v>
      </c>
      <c r="AH15" s="21" t="n">
        <v>0.0283397286611032</v>
      </c>
      <c r="AI15" s="21" t="n">
        <v>0.00932100185459737</v>
      </c>
      <c r="AJ15" s="21" t="n">
        <v>0.137356290774198</v>
      </c>
      <c r="AK15" s="21" t="n">
        <v>0</v>
      </c>
      <c r="AL15" s="21" t="n">
        <v>0.0443200002322399</v>
      </c>
      <c r="AM15" s="21" t="n">
        <v>0</v>
      </c>
      <c r="AN15" s="21" t="n">
        <v>0.0362650499273486</v>
      </c>
      <c r="AO15" s="21" t="n">
        <v>0.0669458555916234</v>
      </c>
      <c r="AP15" s="21" t="n">
        <v>0.0264928042198323</v>
      </c>
      <c r="AQ15" s="21" t="n">
        <v>0.175205792944617</v>
      </c>
      <c r="AR15" s="21" t="n">
        <v>0</v>
      </c>
      <c r="AS15" s="21" t="n">
        <v>0</v>
      </c>
      <c r="AT15" s="21" t="n">
        <v>0</v>
      </c>
      <c r="AU15" s="21" t="n">
        <v>0</v>
      </c>
      <c r="AV15" s="21" t="n">
        <v>0</v>
      </c>
      <c r="AW15" s="21" t="n">
        <v>0</v>
      </c>
      <c r="AX15" s="21" t="n">
        <v>0</v>
      </c>
    </row>
    <row r="16">
      <c r="B16" s="18"/>
    </row>
    <row r="17">
      <c r="B17" t="s">
        <v>80</v>
      </c>
    </row>
    <row r="18">
      <c r="B18" t="s">
        <v>81</v>
      </c>
    </row>
    <row r="20">
      <c r="B20" s="9" t="str">
        <f>=HYPERLINK("#'Contents'!A1", "Return to Contents")</f>
      </c>
    </row>
  </sheetData>
  <mergeCells count="6">
    <mergeCell ref="D5:I5"/>
    <mergeCell ref="K5:L5"/>
    <mergeCell ref="N5:Y5"/>
    <mergeCell ref="AA5:AD5"/>
    <mergeCell ref="AF5:AX5"/>
    <mergeCell ref="D2:AU2"/>
  </mergeCells>
  <pageMargins left="0.7" right="0.7" top="0.75" bottom="0.75" header="0.3" footer="0.3"/>
  <pageSetup paperSize="9" orientation="portrait" horizontalDpi="300" verticalDpi="300" r:id="rId2"/>
  <drawing r:id="rId1"/>
</worksheet>
</file>

<file path=xl/worksheets/sheet1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10.71" hidden="0" customWidth="1"/>
    <col min="8" max="8" width="10.71" hidden="0" customWidth="1"/>
    <col min="9" max="9" width="10.71" hidden="0" customWidth="1"/>
    <col min="10" max="10" width="2.2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10.71" hidden="0" customWidth="1"/>
    <col min="19" max="19" width="10.71" hidden="0" customWidth="1"/>
    <col min="20" max="20" width="10.71" hidden="0" customWidth="1"/>
    <col min="21" max="21" width="10.71" hidden="0" customWidth="1"/>
    <col min="22" max="22" width="10.71" hidden="0" customWidth="1"/>
    <col min="23" max="23" width="10.71" hidden="0" customWidth="1"/>
    <col min="24" max="24" width="10.71" hidden="0" customWidth="1"/>
    <col min="25" max="25" width="10.71" hidden="0" customWidth="1"/>
    <col min="26" max="26" width="2.2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10.71" hidden="0" customWidth="1"/>
    <col min="34" max="34" width="10.71" hidden="0" customWidth="1"/>
    <col min="35" max="35" width="10.7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10.71" hidden="0" customWidth="1"/>
    <col min="44" max="44" width="10.71" hidden="0" customWidth="1"/>
    <col min="45" max="45" width="10.71" hidden="0" customWidth="1"/>
    <col min="46" max="46" width="10.71" hidden="0" customWidth="1"/>
    <col min="47" max="47" width="10.71" hidden="0" customWidth="1"/>
    <col min="48" max="48" width="10.71" hidden="0" customWidth="1"/>
    <col min="49" max="49" width="10.71" hidden="0" customWidth="1"/>
    <col min="50" max="50" width="10.71" hidden="0" customWidth="1"/>
    <col min="51" max="51" width="2.21" hidden="0" customWidth="1"/>
  </cols>
  <sheetData>
    <row r="2" ht="40" customHeight="1">
      <c r="D2" s="16" t="s">
        <v>15</v>
      </c>
    </row>
    <row r="5" ht="30" customHeight="1">
      <c r="B5" s="17"/>
      <c r="C5" s="17"/>
      <c r="D5" s="17" t="s">
        <v>62</v>
      </c>
      <c r="E5" s="17"/>
      <c r="F5" s="17"/>
      <c r="G5" s="17"/>
      <c r="H5" s="17"/>
      <c r="I5" s="17"/>
      <c r="J5" s="17"/>
      <c r="K5" s="17" t="s">
        <v>63</v>
      </c>
      <c r="L5" s="17"/>
      <c r="M5" s="17"/>
      <c r="N5" s="17" t="s">
        <v>64</v>
      </c>
      <c r="O5" s="17"/>
      <c r="P5" s="17"/>
      <c r="Q5" s="17"/>
      <c r="R5" s="17"/>
      <c r="S5" s="17"/>
      <c r="T5" s="17"/>
      <c r="U5" s="17"/>
      <c r="V5" s="17"/>
      <c r="W5" s="17"/>
      <c r="X5" s="17"/>
      <c r="Y5" s="17"/>
      <c r="Z5" s="17"/>
      <c r="AA5" s="17" t="s">
        <v>65</v>
      </c>
      <c r="AB5" s="17"/>
      <c r="AC5" s="17"/>
      <c r="AD5" s="17"/>
      <c r="AE5" s="17"/>
      <c r="AF5" s="17" t="s">
        <v>66</v>
      </c>
      <c r="AG5" s="17"/>
      <c r="AH5" s="17"/>
      <c r="AI5" s="17"/>
      <c r="AJ5" s="17"/>
      <c r="AK5" s="17"/>
      <c r="AL5" s="17"/>
      <c r="AM5" s="17"/>
      <c r="AN5" s="17"/>
      <c r="AO5" s="17"/>
      <c r="AP5" s="17"/>
      <c r="AQ5" s="17"/>
      <c r="AR5" s="17"/>
      <c r="AS5" s="17"/>
      <c r="AT5" s="17"/>
      <c r="AU5" s="17"/>
      <c r="AV5" s="17"/>
      <c r="AW5" s="17"/>
      <c r="AX5" s="17"/>
    </row>
    <row r="6">
      <c r="B6" t="s">
        <v>15</v>
      </c>
      <c r="C6" s="10" t="s">
        <v>16</v>
      </c>
      <c r="D6" s="13" t="s">
        <v>17</v>
      </c>
      <c r="E6" s="13" t="s">
        <v>18</v>
      </c>
      <c r="F6" s="13" t="s">
        <v>19</v>
      </c>
      <c r="G6" s="13" t="s">
        <v>20</v>
      </c>
      <c r="H6" s="13" t="s">
        <v>21</v>
      </c>
      <c r="I6" s="13" t="s">
        <v>22</v>
      </c>
      <c r="K6" s="13" t="s">
        <v>25</v>
      </c>
      <c r="L6" s="13" t="s">
        <v>26</v>
      </c>
      <c r="N6" s="13" t="s">
        <v>27</v>
      </c>
      <c r="O6" s="13" t="s">
        <v>28</v>
      </c>
      <c r="P6" s="13" t="s">
        <v>29</v>
      </c>
      <c r="Q6" s="13" t="s">
        <v>30</v>
      </c>
      <c r="R6" s="13" t="s">
        <v>31</v>
      </c>
      <c r="S6" s="13" t="s">
        <v>32</v>
      </c>
      <c r="T6" s="13" t="s">
        <v>33</v>
      </c>
      <c r="U6" s="13" t="s">
        <v>34</v>
      </c>
      <c r="V6" s="13" t="s">
        <v>35</v>
      </c>
      <c r="W6" s="13" t="s">
        <v>36</v>
      </c>
      <c r="X6" s="13" t="s">
        <v>37</v>
      </c>
      <c r="Y6" s="13" t="s">
        <v>38</v>
      </c>
      <c r="AA6" s="13" t="s">
        <v>39</v>
      </c>
      <c r="AB6" s="13" t="s">
        <v>40</v>
      </c>
      <c r="AC6" s="13" t="s">
        <v>41</v>
      </c>
      <c r="AD6" s="13" t="s">
        <v>42</v>
      </c>
      <c r="AF6" s="13" t="s">
        <v>43</v>
      </c>
      <c r="AG6" s="13" t="s">
        <v>44</v>
      </c>
      <c r="AH6" s="13" t="s">
        <v>45</v>
      </c>
      <c r="AI6" s="13" t="s">
        <v>46</v>
      </c>
      <c r="AJ6" s="13" t="s">
        <v>47</v>
      </c>
      <c r="AK6" s="13" t="s">
        <v>48</v>
      </c>
      <c r="AL6" s="13" t="s">
        <v>49</v>
      </c>
      <c r="AM6" s="13" t="s">
        <v>50</v>
      </c>
      <c r="AN6" s="13" t="s">
        <v>51</v>
      </c>
      <c r="AO6" s="13" t="s">
        <v>52</v>
      </c>
      <c r="AP6" s="13" t="s">
        <v>53</v>
      </c>
      <c r="AQ6" s="13" t="s">
        <v>54</v>
      </c>
      <c r="AR6" s="13" t="s">
        <v>55</v>
      </c>
      <c r="AS6" s="13" t="s">
        <v>56</v>
      </c>
      <c r="AT6" s="13" t="s">
        <v>57</v>
      </c>
      <c r="AU6" s="13" t="s">
        <v>58</v>
      </c>
      <c r="AV6" s="13" t="s">
        <v>59</v>
      </c>
      <c r="AW6" s="13" t="s">
        <v>60</v>
      </c>
      <c r="AX6" s="13" t="s">
        <v>61</v>
      </c>
    </row>
    <row r="7" ht="30" customHeight="1">
      <c r="B7" s="11" t="s">
        <v>23</v>
      </c>
      <c r="C7" s="11" t="n">
        <v>2053</v>
      </c>
      <c r="D7" s="11" t="n">
        <v>282</v>
      </c>
      <c r="E7" s="11" t="n">
        <v>347</v>
      </c>
      <c r="F7" s="11" t="n">
        <v>347</v>
      </c>
      <c r="G7" s="11" t="n">
        <v>347</v>
      </c>
      <c r="H7" s="11" t="n">
        <v>295</v>
      </c>
      <c r="I7" s="11" t="n">
        <v>435</v>
      </c>
      <c r="J7" s="11"/>
      <c r="K7" s="11" t="n">
        <v>1018</v>
      </c>
      <c r="L7" s="11" t="n">
        <v>1034</v>
      </c>
      <c r="M7" s="11"/>
      <c r="N7" s="11" t="n">
        <v>284</v>
      </c>
      <c r="O7" s="11" t="n">
        <v>278</v>
      </c>
      <c r="P7" s="11" t="n">
        <v>169</v>
      </c>
      <c r="Q7" s="11" t="n">
        <v>188</v>
      </c>
      <c r="R7" s="11" t="n">
        <v>160</v>
      </c>
      <c r="S7" s="11" t="n">
        <v>187</v>
      </c>
      <c r="T7" s="11" t="n">
        <v>166</v>
      </c>
      <c r="U7" s="11" t="n">
        <v>87</v>
      </c>
      <c r="V7" s="11" t="n">
        <v>211</v>
      </c>
      <c r="W7" s="11" t="n">
        <v>174</v>
      </c>
      <c r="X7" s="11" t="n">
        <v>98</v>
      </c>
      <c r="Y7" s="11" t="n">
        <v>51</v>
      </c>
      <c r="Z7" s="11"/>
      <c r="AA7" s="11" t="n">
        <v>570</v>
      </c>
      <c r="AB7" s="11" t="n">
        <v>547</v>
      </c>
      <c r="AC7" s="11" t="n">
        <v>406</v>
      </c>
      <c r="AD7" s="11" t="n">
        <v>517</v>
      </c>
      <c r="AE7" s="11"/>
      <c r="AF7" s="11" t="n">
        <v>148</v>
      </c>
      <c r="AG7" s="11" t="n">
        <v>872</v>
      </c>
      <c r="AH7" s="11" t="n">
        <v>132</v>
      </c>
      <c r="AI7" s="11" t="n">
        <v>108</v>
      </c>
      <c r="AJ7" s="11" t="n">
        <v>65</v>
      </c>
      <c r="AK7" s="11" t="n">
        <v>65</v>
      </c>
      <c r="AL7" s="11" t="n">
        <v>139</v>
      </c>
      <c r="AM7" s="11" t="n">
        <v>2</v>
      </c>
      <c r="AN7" s="11" t="n">
        <v>139</v>
      </c>
      <c r="AO7" s="11" t="n">
        <v>159</v>
      </c>
      <c r="AP7" s="11" t="n">
        <v>39</v>
      </c>
      <c r="AQ7" s="11" t="n">
        <v>148</v>
      </c>
      <c r="AR7" s="11" t="n">
        <v>10</v>
      </c>
      <c r="AS7" s="11" t="n">
        <v>10</v>
      </c>
      <c r="AT7" s="11" t="n">
        <v>3</v>
      </c>
      <c r="AU7" s="11" t="n">
        <v>2</v>
      </c>
      <c r="AV7" s="11" t="n">
        <v>5</v>
      </c>
      <c r="AW7" s="11" t="n">
        <v>3</v>
      </c>
      <c r="AX7" s="11" t="n">
        <v>4</v>
      </c>
    </row>
    <row r="8" ht="30" customHeight="1">
      <c r="B8" s="12" t="s">
        <v>24</v>
      </c>
      <c r="C8" s="12" t="n">
        <v>2053</v>
      </c>
      <c r="D8" s="12" t="n">
        <v>284</v>
      </c>
      <c r="E8" s="12" t="n">
        <v>350</v>
      </c>
      <c r="F8" s="12" t="n">
        <v>349</v>
      </c>
      <c r="G8" s="12" t="n">
        <v>350</v>
      </c>
      <c r="H8" s="12" t="n">
        <v>289</v>
      </c>
      <c r="I8" s="12" t="n">
        <v>431</v>
      </c>
      <c r="J8" s="12"/>
      <c r="K8" s="12" t="n">
        <v>1013</v>
      </c>
      <c r="L8" s="12" t="n">
        <v>1039</v>
      </c>
      <c r="M8" s="12"/>
      <c r="N8" s="12" t="n">
        <v>287</v>
      </c>
      <c r="O8" s="12" t="n">
        <v>267</v>
      </c>
      <c r="P8" s="12" t="n">
        <v>164</v>
      </c>
      <c r="Q8" s="12" t="n">
        <v>185</v>
      </c>
      <c r="R8" s="12" t="n">
        <v>144</v>
      </c>
      <c r="S8" s="12" t="n">
        <v>185</v>
      </c>
      <c r="T8" s="12" t="n">
        <v>164</v>
      </c>
      <c r="U8" s="12" t="n">
        <v>82</v>
      </c>
      <c r="V8" s="12" t="n">
        <v>226</v>
      </c>
      <c r="W8" s="12" t="n">
        <v>185</v>
      </c>
      <c r="X8" s="12" t="n">
        <v>103</v>
      </c>
      <c r="Y8" s="12" t="n">
        <v>61</v>
      </c>
      <c r="Z8" s="12"/>
      <c r="AA8" s="12" t="n">
        <v>551</v>
      </c>
      <c r="AB8" s="12" t="n">
        <v>530</v>
      </c>
      <c r="AC8" s="12" t="n">
        <v>449</v>
      </c>
      <c r="AD8" s="12" t="n">
        <v>510</v>
      </c>
      <c r="AE8" s="12"/>
      <c r="AF8" s="12" t="n">
        <v>150</v>
      </c>
      <c r="AG8" s="12" t="n">
        <v>866</v>
      </c>
      <c r="AH8" s="12" t="n">
        <v>133</v>
      </c>
      <c r="AI8" s="12" t="n">
        <v>107</v>
      </c>
      <c r="AJ8" s="12" t="n">
        <v>66</v>
      </c>
      <c r="AK8" s="12" t="n">
        <v>64</v>
      </c>
      <c r="AL8" s="12" t="n">
        <v>140</v>
      </c>
      <c r="AM8" s="12" t="n">
        <v>2</v>
      </c>
      <c r="AN8" s="12" t="n">
        <v>140</v>
      </c>
      <c r="AO8" s="12" t="n">
        <v>160</v>
      </c>
      <c r="AP8" s="12" t="n">
        <v>39</v>
      </c>
      <c r="AQ8" s="12" t="n">
        <v>149</v>
      </c>
      <c r="AR8" s="12" t="n">
        <v>10</v>
      </c>
      <c r="AS8" s="12" t="n">
        <v>11</v>
      </c>
      <c r="AT8" s="12" t="n">
        <v>3</v>
      </c>
      <c r="AU8" s="12" t="n">
        <v>2</v>
      </c>
      <c r="AV8" s="12" t="n">
        <v>5</v>
      </c>
      <c r="AW8" s="12" t="n">
        <v>3</v>
      </c>
      <c r="AX8" s="12" t="n">
        <v>3</v>
      </c>
    </row>
    <row r="9">
      <c r="B9" s="20" t="s">
        <v>418</v>
      </c>
      <c r="C9" s="19" t="n">
        <v>0.443724576997578</v>
      </c>
      <c r="D9" s="19" t="n">
        <v>0.251058147983724</v>
      </c>
      <c r="E9" s="19" t="n">
        <v>0.345878907665687</v>
      </c>
      <c r="F9" s="19" t="n">
        <v>0.424208241439783</v>
      </c>
      <c r="G9" s="19" t="n">
        <v>0.459747752067791</v>
      </c>
      <c r="H9" s="19" t="n">
        <v>0.527694291056718</v>
      </c>
      <c r="I9" s="19" t="n">
        <v>0.596734311929722</v>
      </c>
      <c r="J9" s="19"/>
      <c r="K9" s="19" t="n">
        <v>0.413935396359717</v>
      </c>
      <c r="L9" s="19" t="n">
        <v>0.472234197009963</v>
      </c>
      <c r="M9" s="19"/>
      <c r="N9" s="19" t="n">
        <v>0.337232802370002</v>
      </c>
      <c r="O9" s="19" t="n">
        <v>0.54675135195608</v>
      </c>
      <c r="P9" s="19" t="n">
        <v>0.419255404123319</v>
      </c>
      <c r="Q9" s="19" t="n">
        <v>0.455583525979601</v>
      </c>
      <c r="R9" s="19" t="n">
        <v>0.557068974123233</v>
      </c>
      <c r="S9" s="19" t="n">
        <v>0.341159038991255</v>
      </c>
      <c r="T9" s="19" t="n">
        <v>0.390780606525722</v>
      </c>
      <c r="U9" s="19" t="n">
        <v>0.410747676429753</v>
      </c>
      <c r="V9" s="19" t="n">
        <v>0.442392938664028</v>
      </c>
      <c r="W9" s="19" t="n">
        <v>0.50496751636565</v>
      </c>
      <c r="X9" s="19" t="n">
        <v>0.481515095878929</v>
      </c>
      <c r="Y9" s="19" t="n">
        <v>0.509280845338955</v>
      </c>
      <c r="Z9" s="19"/>
      <c r="AA9" s="19" t="n">
        <v>0.49871780316748</v>
      </c>
      <c r="AB9" s="19" t="n">
        <v>0.47519784286032</v>
      </c>
      <c r="AC9" s="19" t="n">
        <v>0.402394039463835</v>
      </c>
      <c r="AD9" s="19" t="n">
        <v>0.383765463221441</v>
      </c>
      <c r="AE9" s="19"/>
      <c r="AF9" s="19" t="n">
        <v>0.267606085533027</v>
      </c>
      <c r="AG9" s="19" t="n">
        <v>0.555652933361938</v>
      </c>
      <c r="AH9" s="19" t="n">
        <v>0.524091605592492</v>
      </c>
      <c r="AI9" s="19" t="n">
        <v>0.219000009108836</v>
      </c>
      <c r="AJ9" s="19" t="n">
        <v>0.22238175547086</v>
      </c>
      <c r="AK9" s="19" t="n">
        <v>0.364382692579152</v>
      </c>
      <c r="AL9" s="19" t="n">
        <v>0.331962341835898</v>
      </c>
      <c r="AM9" s="19" t="n">
        <v>0</v>
      </c>
      <c r="AN9" s="19" t="n">
        <v>0.384827281850343</v>
      </c>
      <c r="AO9" s="19" t="n">
        <v>0.375434058538376</v>
      </c>
      <c r="AP9" s="19" t="n">
        <v>0.371635727261135</v>
      </c>
      <c r="AQ9" s="19" t="n">
        <v>0.461884498373172</v>
      </c>
      <c r="AR9" s="19" t="n">
        <v>0.589717036086565</v>
      </c>
      <c r="AS9" s="19" t="n">
        <v>0.411105500282174</v>
      </c>
      <c r="AT9" s="19" t="n">
        <v>0</v>
      </c>
      <c r="AU9" s="19" t="n">
        <v>0.504380017574563</v>
      </c>
      <c r="AV9" s="19" t="n">
        <v>0.354825079797889</v>
      </c>
      <c r="AW9" s="19" t="n">
        <v>0.294727388085214</v>
      </c>
      <c r="AX9" s="19" t="n">
        <v>0.277914084528257</v>
      </c>
    </row>
    <row r="10">
      <c r="B10" s="20" t="s">
        <v>419</v>
      </c>
      <c r="C10" s="19" t="n">
        <v>0.394301369996253</v>
      </c>
      <c r="D10" s="19" t="n">
        <v>0.315118032271802</v>
      </c>
      <c r="E10" s="19" t="n">
        <v>0.333902307659134</v>
      </c>
      <c r="F10" s="19" t="n">
        <v>0.344875172311182</v>
      </c>
      <c r="G10" s="19" t="n">
        <v>0.389677328982034</v>
      </c>
      <c r="H10" s="19" t="n">
        <v>0.496274426718654</v>
      </c>
      <c r="I10" s="19" t="n">
        <v>0.470991960006058</v>
      </c>
      <c r="J10" s="19"/>
      <c r="K10" s="19" t="n">
        <v>0.360316063665628</v>
      </c>
      <c r="L10" s="19" t="n">
        <v>0.427817614499894</v>
      </c>
      <c r="M10" s="19"/>
      <c r="N10" s="19" t="n">
        <v>0.38401402943041</v>
      </c>
      <c r="O10" s="19" t="n">
        <v>0.445425486200424</v>
      </c>
      <c r="P10" s="19" t="n">
        <v>0.427548564394081</v>
      </c>
      <c r="Q10" s="19" t="n">
        <v>0.397297507447528</v>
      </c>
      <c r="R10" s="19" t="n">
        <v>0.43915446841603</v>
      </c>
      <c r="S10" s="19" t="n">
        <v>0.324863134943936</v>
      </c>
      <c r="T10" s="19" t="n">
        <v>0.338579528473715</v>
      </c>
      <c r="U10" s="19" t="n">
        <v>0.427720419825132</v>
      </c>
      <c r="V10" s="19" t="n">
        <v>0.374123986447042</v>
      </c>
      <c r="W10" s="19" t="n">
        <v>0.369546768528755</v>
      </c>
      <c r="X10" s="19" t="n">
        <v>0.378372218663176</v>
      </c>
      <c r="Y10" s="19" t="n">
        <v>0.506825382340971</v>
      </c>
      <c r="Z10" s="19"/>
      <c r="AA10" s="19" t="n">
        <v>0.462115132682069</v>
      </c>
      <c r="AB10" s="19" t="n">
        <v>0.400273869361441</v>
      </c>
      <c r="AC10" s="19" t="n">
        <v>0.351399419248222</v>
      </c>
      <c r="AD10" s="19" t="n">
        <v>0.356878389531265</v>
      </c>
      <c r="AE10" s="19"/>
      <c r="AF10" s="19" t="n">
        <v>0.25670226733747</v>
      </c>
      <c r="AG10" s="19" t="n">
        <v>0.451201868037011</v>
      </c>
      <c r="AH10" s="19" t="n">
        <v>0.401188521467773</v>
      </c>
      <c r="AI10" s="19" t="n">
        <v>0.363265899732976</v>
      </c>
      <c r="AJ10" s="19" t="n">
        <v>0.313157665684917</v>
      </c>
      <c r="AK10" s="19" t="n">
        <v>0.475276651318324</v>
      </c>
      <c r="AL10" s="19" t="n">
        <v>0.364151406167675</v>
      </c>
      <c r="AM10" s="19" t="n">
        <v>0.534445761093102</v>
      </c>
      <c r="AN10" s="19" t="n">
        <v>0.401452837483117</v>
      </c>
      <c r="AO10" s="19" t="n">
        <v>0.325958199623518</v>
      </c>
      <c r="AP10" s="19" t="n">
        <v>0.436350056531123</v>
      </c>
      <c r="AQ10" s="19" t="n">
        <v>0.327988413679145</v>
      </c>
      <c r="AR10" s="19" t="n">
        <v>0.515304081996544</v>
      </c>
      <c r="AS10" s="19" t="n">
        <v>0.385868676652674</v>
      </c>
      <c r="AT10" s="19" t="n">
        <v>0</v>
      </c>
      <c r="AU10" s="19" t="n">
        <v>0</v>
      </c>
      <c r="AV10" s="19" t="n">
        <v>0</v>
      </c>
      <c r="AW10" s="19" t="n">
        <v>0</v>
      </c>
      <c r="AX10" s="19" t="n">
        <v>0.462841763788565</v>
      </c>
    </row>
    <row r="11">
      <c r="B11" s="20" t="s">
        <v>420</v>
      </c>
      <c r="C11" s="19" t="n">
        <v>0.337400829120045</v>
      </c>
      <c r="D11" s="19" t="n">
        <v>0.281632458679374</v>
      </c>
      <c r="E11" s="19" t="n">
        <v>0.300837618618668</v>
      </c>
      <c r="F11" s="19" t="n">
        <v>0.353919871914118</v>
      </c>
      <c r="G11" s="19" t="n">
        <v>0.379138194795854</v>
      </c>
      <c r="H11" s="19" t="n">
        <v>0.36668273462402</v>
      </c>
      <c r="I11" s="19" t="n">
        <v>0.33695706048185</v>
      </c>
      <c r="J11" s="19"/>
      <c r="K11" s="19" t="n">
        <v>0.313289313589587</v>
      </c>
      <c r="L11" s="19" t="n">
        <v>0.361235075917543</v>
      </c>
      <c r="M11" s="19"/>
      <c r="N11" s="19" t="n">
        <v>0.332653135606521</v>
      </c>
      <c r="O11" s="19" t="n">
        <v>0.396842067411257</v>
      </c>
      <c r="P11" s="19" t="n">
        <v>0.344515413928314</v>
      </c>
      <c r="Q11" s="19" t="n">
        <v>0.308367696408161</v>
      </c>
      <c r="R11" s="19" t="n">
        <v>0.309409283600067</v>
      </c>
      <c r="S11" s="19" t="n">
        <v>0.274868251563623</v>
      </c>
      <c r="T11" s="19" t="n">
        <v>0.296660195037833</v>
      </c>
      <c r="U11" s="19" t="n">
        <v>0.28416627136483</v>
      </c>
      <c r="V11" s="19" t="n">
        <v>0.37736494327021</v>
      </c>
      <c r="W11" s="19" t="n">
        <v>0.342148876455554</v>
      </c>
      <c r="X11" s="19" t="n">
        <v>0.43332602037995</v>
      </c>
      <c r="Y11" s="19" t="n">
        <v>0.280922108921713</v>
      </c>
      <c r="Z11" s="19"/>
      <c r="AA11" s="19" t="n">
        <v>0.376684766773674</v>
      </c>
      <c r="AB11" s="19" t="n">
        <v>0.338397124935504</v>
      </c>
      <c r="AC11" s="19" t="n">
        <v>0.311538520716786</v>
      </c>
      <c r="AD11" s="19" t="n">
        <v>0.315555416231918</v>
      </c>
      <c r="AE11" s="19"/>
      <c r="AF11" s="19" t="n">
        <v>0.26231837187527</v>
      </c>
      <c r="AG11" s="19" t="n">
        <v>0.358265645839541</v>
      </c>
      <c r="AH11" s="19" t="n">
        <v>0.403131056710961</v>
      </c>
      <c r="AI11" s="19" t="n">
        <v>0.251037997464659</v>
      </c>
      <c r="AJ11" s="19" t="n">
        <v>0.20298654337238</v>
      </c>
      <c r="AK11" s="19" t="n">
        <v>0.37521377958771</v>
      </c>
      <c r="AL11" s="19" t="n">
        <v>0.333364074437424</v>
      </c>
      <c r="AM11" s="19" t="n">
        <v>0.534445761093102</v>
      </c>
      <c r="AN11" s="19" t="n">
        <v>0.377925024261236</v>
      </c>
      <c r="AO11" s="19" t="n">
        <v>0.36209044024849</v>
      </c>
      <c r="AP11" s="19" t="n">
        <v>0.376794942737098</v>
      </c>
      <c r="AQ11" s="19" t="n">
        <v>0.275155235773198</v>
      </c>
      <c r="AR11" s="19" t="n">
        <v>0.57637238356787</v>
      </c>
      <c r="AS11" s="19" t="n">
        <v>0.329158230533333</v>
      </c>
      <c r="AT11" s="19" t="n">
        <v>0</v>
      </c>
      <c r="AU11" s="19" t="n">
        <v>0</v>
      </c>
      <c r="AV11" s="19" t="n">
        <v>0</v>
      </c>
      <c r="AW11" s="19" t="n">
        <v>0</v>
      </c>
      <c r="AX11" s="19" t="n">
        <v>0.537158236211435</v>
      </c>
    </row>
    <row r="12">
      <c r="B12" s="20" t="s">
        <v>421</v>
      </c>
      <c r="C12" s="19" t="n">
        <v>0.326430031517942</v>
      </c>
      <c r="D12" s="19" t="n">
        <v>0.331138161602385</v>
      </c>
      <c r="E12" s="19" t="n">
        <v>0.3056274732797</v>
      </c>
      <c r="F12" s="19" t="n">
        <v>0.384408193213663</v>
      </c>
      <c r="G12" s="19" t="n">
        <v>0.332768890077587</v>
      </c>
      <c r="H12" s="19" t="n">
        <v>0.355213829941963</v>
      </c>
      <c r="I12" s="19" t="n">
        <v>0.268809340434366</v>
      </c>
      <c r="J12" s="19"/>
      <c r="K12" s="19" t="n">
        <v>0.27806821113738</v>
      </c>
      <c r="L12" s="19" t="n">
        <v>0.372935530266447</v>
      </c>
      <c r="M12" s="19"/>
      <c r="N12" s="19" t="n">
        <v>0.292771328064782</v>
      </c>
      <c r="O12" s="19" t="n">
        <v>0.318069294589136</v>
      </c>
      <c r="P12" s="19" t="n">
        <v>0.309387919815415</v>
      </c>
      <c r="Q12" s="19" t="n">
        <v>0.338445105596228</v>
      </c>
      <c r="R12" s="19" t="n">
        <v>0.329725054737002</v>
      </c>
      <c r="S12" s="19" t="n">
        <v>0.322165828822072</v>
      </c>
      <c r="T12" s="19" t="n">
        <v>0.371086592335308</v>
      </c>
      <c r="U12" s="19" t="n">
        <v>0.334823203623073</v>
      </c>
      <c r="V12" s="19" t="n">
        <v>0.384360571277559</v>
      </c>
      <c r="W12" s="19" t="n">
        <v>0.267414274092314</v>
      </c>
      <c r="X12" s="19" t="n">
        <v>0.34508885933586</v>
      </c>
      <c r="Y12" s="19" t="n">
        <v>0.337394641134595</v>
      </c>
      <c r="Z12" s="19"/>
      <c r="AA12" s="19" t="n">
        <v>0.354434633071456</v>
      </c>
      <c r="AB12" s="19" t="n">
        <v>0.337211513267662</v>
      </c>
      <c r="AC12" s="19" t="n">
        <v>0.325565004068977</v>
      </c>
      <c r="AD12" s="19" t="n">
        <v>0.286526821650109</v>
      </c>
      <c r="AE12" s="19"/>
      <c r="AF12" s="19" t="n">
        <v>0.328008257831238</v>
      </c>
      <c r="AG12" s="19" t="n">
        <v>0.329457590201321</v>
      </c>
      <c r="AH12" s="19" t="n">
        <v>0.360527680499642</v>
      </c>
      <c r="AI12" s="19" t="n">
        <v>0.251959972298782</v>
      </c>
      <c r="AJ12" s="19" t="n">
        <v>0.286689445849418</v>
      </c>
      <c r="AK12" s="19" t="n">
        <v>0.36102875032818</v>
      </c>
      <c r="AL12" s="19" t="n">
        <v>0.344003391127226</v>
      </c>
      <c r="AM12" s="19" t="n">
        <v>0.534445761093102</v>
      </c>
      <c r="AN12" s="19" t="n">
        <v>0.349329239887493</v>
      </c>
      <c r="AO12" s="19" t="n">
        <v>0.31977373127772</v>
      </c>
      <c r="AP12" s="19" t="n">
        <v>0.483480237156549</v>
      </c>
      <c r="AQ12" s="19" t="n">
        <v>0.272507264853093</v>
      </c>
      <c r="AR12" s="19" t="n">
        <v>0.287042671489744</v>
      </c>
      <c r="AS12" s="19" t="n">
        <v>0.419105132501023</v>
      </c>
      <c r="AT12" s="19" t="n">
        <v>0</v>
      </c>
      <c r="AU12" s="19" t="n">
        <v>0</v>
      </c>
      <c r="AV12" s="19" t="n">
        <v>0.195491110655052</v>
      </c>
      <c r="AW12" s="19" t="n">
        <v>0</v>
      </c>
      <c r="AX12" s="19" t="n">
        <v>0.537158236211435</v>
      </c>
    </row>
    <row r="13">
      <c r="B13" s="20" t="s">
        <v>422</v>
      </c>
      <c r="C13" s="19" t="n">
        <v>0.317824454146626</v>
      </c>
      <c r="D13" s="19" t="n">
        <v>0.214202166630267</v>
      </c>
      <c r="E13" s="19" t="n">
        <v>0.253433308124265</v>
      </c>
      <c r="F13" s="19" t="n">
        <v>0.329231337716055</v>
      </c>
      <c r="G13" s="19" t="n">
        <v>0.356135270316666</v>
      </c>
      <c r="H13" s="19" t="n">
        <v>0.381126665557959</v>
      </c>
      <c r="I13" s="19" t="n">
        <v>0.355651279153776</v>
      </c>
      <c r="J13" s="19"/>
      <c r="K13" s="19" t="n">
        <v>0.35469383043672</v>
      </c>
      <c r="L13" s="19" t="n">
        <v>0.28121897663239</v>
      </c>
      <c r="M13" s="19"/>
      <c r="N13" s="19" t="n">
        <v>0.317129007192383</v>
      </c>
      <c r="O13" s="19" t="n">
        <v>0.335278174809084</v>
      </c>
      <c r="P13" s="19" t="n">
        <v>0.284568031091022</v>
      </c>
      <c r="Q13" s="19" t="n">
        <v>0.322662965270217</v>
      </c>
      <c r="R13" s="19" t="n">
        <v>0.308283975542552</v>
      </c>
      <c r="S13" s="19" t="n">
        <v>0.329000676752576</v>
      </c>
      <c r="T13" s="19" t="n">
        <v>0.312778118297047</v>
      </c>
      <c r="U13" s="19" t="n">
        <v>0.335091711729969</v>
      </c>
      <c r="V13" s="19" t="n">
        <v>0.314311169744836</v>
      </c>
      <c r="W13" s="19" t="n">
        <v>0.315092885774931</v>
      </c>
      <c r="X13" s="19" t="n">
        <v>0.328647174052301</v>
      </c>
      <c r="Y13" s="19" t="n">
        <v>0.301453056211341</v>
      </c>
      <c r="Z13" s="19"/>
      <c r="AA13" s="19" t="n">
        <v>0.417178808275066</v>
      </c>
      <c r="AB13" s="19" t="n">
        <v>0.335791704687625</v>
      </c>
      <c r="AC13" s="19" t="n">
        <v>0.256739499596126</v>
      </c>
      <c r="AD13" s="19" t="n">
        <v>0.246165761209381</v>
      </c>
      <c r="AE13" s="19"/>
      <c r="AF13" s="19" t="n">
        <v>0.249070073735042</v>
      </c>
      <c r="AG13" s="19" t="n">
        <v>0.356013682635776</v>
      </c>
      <c r="AH13" s="19" t="n">
        <v>0.390567668575419</v>
      </c>
      <c r="AI13" s="19" t="n">
        <v>0.293094775115972</v>
      </c>
      <c r="AJ13" s="19" t="n">
        <v>0.197622290587393</v>
      </c>
      <c r="AK13" s="19" t="n">
        <v>0.384485876317627</v>
      </c>
      <c r="AL13" s="19" t="n">
        <v>0.21659990026255</v>
      </c>
      <c r="AM13" s="19" t="n">
        <v>1</v>
      </c>
      <c r="AN13" s="19" t="n">
        <v>0.365358520804301</v>
      </c>
      <c r="AO13" s="19" t="n">
        <v>0.216412161121268</v>
      </c>
      <c r="AP13" s="19" t="n">
        <v>0.198978022288028</v>
      </c>
      <c r="AQ13" s="19" t="n">
        <v>0.337542865480684</v>
      </c>
      <c r="AR13" s="19" t="n">
        <v>0.289968224693906</v>
      </c>
      <c r="AS13" s="19" t="n">
        <v>0.183448768962794</v>
      </c>
      <c r="AT13" s="19" t="n">
        <v>0.296096190633258</v>
      </c>
      <c r="AU13" s="19" t="n">
        <v>0</v>
      </c>
      <c r="AV13" s="19" t="n">
        <v>0.584667341249889</v>
      </c>
      <c r="AW13" s="19" t="n">
        <v>0.323798654447605</v>
      </c>
      <c r="AX13" s="19" t="n">
        <v>0</v>
      </c>
    </row>
    <row r="14">
      <c r="B14" s="20" t="s">
        <v>423</v>
      </c>
      <c r="C14" s="19" t="n">
        <v>0.229747194274549</v>
      </c>
      <c r="D14" s="19" t="n">
        <v>0.292611029259184</v>
      </c>
      <c r="E14" s="19" t="n">
        <v>0.21988402584935</v>
      </c>
      <c r="F14" s="19" t="n">
        <v>0.227363950403942</v>
      </c>
      <c r="G14" s="19" t="n">
        <v>0.254877197964123</v>
      </c>
      <c r="H14" s="19" t="n">
        <v>0.229109760706283</v>
      </c>
      <c r="I14" s="19" t="n">
        <v>0.17826010526802</v>
      </c>
      <c r="J14" s="19"/>
      <c r="K14" s="19" t="n">
        <v>0.177500830480899</v>
      </c>
      <c r="L14" s="19" t="n">
        <v>0.280910011195871</v>
      </c>
      <c r="M14" s="19"/>
      <c r="N14" s="19" t="n">
        <v>0.196206307470111</v>
      </c>
      <c r="O14" s="19" t="n">
        <v>0.238584876881121</v>
      </c>
      <c r="P14" s="19" t="n">
        <v>0.298140307398739</v>
      </c>
      <c r="Q14" s="19" t="n">
        <v>0.209873079228449</v>
      </c>
      <c r="R14" s="19" t="n">
        <v>0.262765110424102</v>
      </c>
      <c r="S14" s="19" t="n">
        <v>0.224567897206941</v>
      </c>
      <c r="T14" s="19" t="n">
        <v>0.234017286323653</v>
      </c>
      <c r="U14" s="19" t="n">
        <v>0.25241659063037</v>
      </c>
      <c r="V14" s="19" t="n">
        <v>0.223346138387422</v>
      </c>
      <c r="W14" s="19" t="n">
        <v>0.190462731767468</v>
      </c>
      <c r="X14" s="19" t="n">
        <v>0.228803466281121</v>
      </c>
      <c r="Y14" s="19" t="n">
        <v>0.265530869764386</v>
      </c>
      <c r="Z14" s="19"/>
      <c r="AA14" s="19" t="n">
        <v>0.191179904921227</v>
      </c>
      <c r="AB14" s="19" t="n">
        <v>0.235055064408125</v>
      </c>
      <c r="AC14" s="19" t="n">
        <v>0.246490176736434</v>
      </c>
      <c r="AD14" s="19" t="n">
        <v>0.251060475109658</v>
      </c>
      <c r="AE14" s="19"/>
      <c r="AF14" s="19" t="n">
        <v>0.256826958457277</v>
      </c>
      <c r="AG14" s="19" t="n">
        <v>0.194044695562273</v>
      </c>
      <c r="AH14" s="19" t="n">
        <v>0.322143244345204</v>
      </c>
      <c r="AI14" s="19" t="n">
        <v>0.153097965615049</v>
      </c>
      <c r="AJ14" s="19" t="n">
        <v>0.17880122353778</v>
      </c>
      <c r="AK14" s="19" t="n">
        <v>0.229890356829839</v>
      </c>
      <c r="AL14" s="19" t="n">
        <v>0.25268663159842</v>
      </c>
      <c r="AM14" s="19" t="n">
        <v>0</v>
      </c>
      <c r="AN14" s="19" t="n">
        <v>0.281891110137764</v>
      </c>
      <c r="AO14" s="19" t="n">
        <v>0.300858559758068</v>
      </c>
      <c r="AP14" s="19" t="n">
        <v>0.361711841699719</v>
      </c>
      <c r="AQ14" s="19" t="n">
        <v>0.222884678097792</v>
      </c>
      <c r="AR14" s="19" t="n">
        <v>0.302659184778141</v>
      </c>
      <c r="AS14" s="19" t="n">
        <v>0.199257802006401</v>
      </c>
      <c r="AT14" s="19" t="n">
        <v>0</v>
      </c>
      <c r="AU14" s="19" t="n">
        <v>0.495619982425437</v>
      </c>
      <c r="AV14" s="19" t="n">
        <v>0.228232715694206</v>
      </c>
      <c r="AW14" s="19" t="n">
        <v>0.294727388085214</v>
      </c>
      <c r="AX14" s="19" t="n">
        <v>0.259244151683178</v>
      </c>
    </row>
    <row r="15">
      <c r="B15" s="20" t="s">
        <v>424</v>
      </c>
      <c r="C15" s="19" t="n">
        <v>0.195480670160136</v>
      </c>
      <c r="D15" s="19" t="n">
        <v>0.223275573292772</v>
      </c>
      <c r="E15" s="19" t="n">
        <v>0.198155175733222</v>
      </c>
      <c r="F15" s="19" t="n">
        <v>0.256061336921599</v>
      </c>
      <c r="G15" s="19" t="n">
        <v>0.218336231309178</v>
      </c>
      <c r="H15" s="19" t="n">
        <v>0.169776683574668</v>
      </c>
      <c r="I15" s="19" t="n">
        <v>0.124580034548177</v>
      </c>
      <c r="J15" s="19"/>
      <c r="K15" s="19" t="n">
        <v>0.151730299887442</v>
      </c>
      <c r="L15" s="19" t="n">
        <v>0.238326672282259</v>
      </c>
      <c r="M15" s="19"/>
      <c r="N15" s="19" t="n">
        <v>0.187253126622344</v>
      </c>
      <c r="O15" s="19" t="n">
        <v>0.189062748512184</v>
      </c>
      <c r="P15" s="19" t="n">
        <v>0.241515961689312</v>
      </c>
      <c r="Q15" s="19" t="n">
        <v>0.192415720586615</v>
      </c>
      <c r="R15" s="19" t="n">
        <v>0.225009864834289</v>
      </c>
      <c r="S15" s="19" t="n">
        <v>0.221117257539374</v>
      </c>
      <c r="T15" s="19" t="n">
        <v>0.146794263985039</v>
      </c>
      <c r="U15" s="19" t="n">
        <v>0.182528548104967</v>
      </c>
      <c r="V15" s="19" t="n">
        <v>0.179590527987221</v>
      </c>
      <c r="W15" s="19" t="n">
        <v>0.15938738774585</v>
      </c>
      <c r="X15" s="19" t="n">
        <v>0.21065225429971</v>
      </c>
      <c r="Y15" s="19" t="n">
        <v>0.29136378837443</v>
      </c>
      <c r="Z15" s="19"/>
      <c r="AA15" s="19" t="n">
        <v>0.215305190100802</v>
      </c>
      <c r="AB15" s="19" t="n">
        <v>0.189751573013996</v>
      </c>
      <c r="AC15" s="19" t="n">
        <v>0.171269881233337</v>
      </c>
      <c r="AD15" s="19" t="n">
        <v>0.202310659427912</v>
      </c>
      <c r="AE15" s="19"/>
      <c r="AF15" s="19" t="n">
        <v>0.186192881753215</v>
      </c>
      <c r="AG15" s="19" t="n">
        <v>0.160073104861163</v>
      </c>
      <c r="AH15" s="19" t="n">
        <v>0.202419690063898</v>
      </c>
      <c r="AI15" s="19" t="n">
        <v>0.109998918035583</v>
      </c>
      <c r="AJ15" s="19" t="n">
        <v>0.126749960161895</v>
      </c>
      <c r="AK15" s="19" t="n">
        <v>0.356661611814353</v>
      </c>
      <c r="AL15" s="19" t="n">
        <v>0.290043797764992</v>
      </c>
      <c r="AM15" s="19" t="n">
        <v>0</v>
      </c>
      <c r="AN15" s="19" t="n">
        <v>0.246664705449733</v>
      </c>
      <c r="AO15" s="19" t="n">
        <v>0.259202169543787</v>
      </c>
      <c r="AP15" s="19" t="n">
        <v>0.300112427998846</v>
      </c>
      <c r="AQ15" s="19" t="n">
        <v>0.213296602775957</v>
      </c>
      <c r="AR15" s="19" t="n">
        <v>0.19680000663089</v>
      </c>
      <c r="AS15" s="19" t="n">
        <v>0</v>
      </c>
      <c r="AT15" s="19" t="n">
        <v>0</v>
      </c>
      <c r="AU15" s="19" t="n">
        <v>0</v>
      </c>
      <c r="AV15" s="19" t="n">
        <v>0.392591767067897</v>
      </c>
      <c r="AW15" s="19" t="n">
        <v>0</v>
      </c>
      <c r="AX15" s="19" t="n">
        <v>0.259244151683178</v>
      </c>
    </row>
    <row r="16">
      <c r="B16" s="20" t="s">
        <v>425</v>
      </c>
      <c r="C16" s="19" t="n">
        <v>0.132557772772304</v>
      </c>
      <c r="D16" s="19" t="n">
        <v>0.157077751096899</v>
      </c>
      <c r="E16" s="19" t="n">
        <v>0.172902679548125</v>
      </c>
      <c r="F16" s="19" t="n">
        <v>0.170370505860734</v>
      </c>
      <c r="G16" s="19" t="n">
        <v>0.134553606427254</v>
      </c>
      <c r="H16" s="19" t="n">
        <v>0.109832400679841</v>
      </c>
      <c r="I16" s="19" t="n">
        <v>0.0665992279863322</v>
      </c>
      <c r="J16" s="19"/>
      <c r="K16" s="19" t="n">
        <v>0.11857573372728</v>
      </c>
      <c r="L16" s="19" t="n">
        <v>0.146318270823797</v>
      </c>
      <c r="M16" s="19"/>
      <c r="N16" s="19" t="n">
        <v>0.157229992830659</v>
      </c>
      <c r="O16" s="19" t="n">
        <v>0.154732294786086</v>
      </c>
      <c r="P16" s="19" t="n">
        <v>0.0965389832453521</v>
      </c>
      <c r="Q16" s="19" t="n">
        <v>0.136587378044025</v>
      </c>
      <c r="R16" s="19" t="n">
        <v>0.185292951522911</v>
      </c>
      <c r="S16" s="19" t="n">
        <v>0.151870558364677</v>
      </c>
      <c r="T16" s="19" t="n">
        <v>0.0973481971195242</v>
      </c>
      <c r="U16" s="19" t="n">
        <v>0.0909195760761934</v>
      </c>
      <c r="V16" s="19" t="n">
        <v>0.129681765308225</v>
      </c>
      <c r="W16" s="19" t="n">
        <v>0.0636815173460726</v>
      </c>
      <c r="X16" s="19" t="n">
        <v>0.176534033524147</v>
      </c>
      <c r="Y16" s="19" t="n">
        <v>0.116890360926744</v>
      </c>
      <c r="Z16" s="19"/>
      <c r="AA16" s="19" t="n">
        <v>0.13557842521339</v>
      </c>
      <c r="AB16" s="19" t="n">
        <v>0.130005151660323</v>
      </c>
      <c r="AC16" s="19" t="n">
        <v>0.164613515383168</v>
      </c>
      <c r="AD16" s="19" t="n">
        <v>0.105180951096991</v>
      </c>
      <c r="AE16" s="19"/>
      <c r="AF16" s="19" t="n">
        <v>0.182375018340843</v>
      </c>
      <c r="AG16" s="19" t="n">
        <v>0.0903729117972679</v>
      </c>
      <c r="AH16" s="19" t="n">
        <v>0.179241233591886</v>
      </c>
      <c r="AI16" s="19" t="n">
        <v>0.152358348566586</v>
      </c>
      <c r="AJ16" s="19" t="n">
        <v>0.137819462129737</v>
      </c>
      <c r="AK16" s="19" t="n">
        <v>0.15272231557657</v>
      </c>
      <c r="AL16" s="19" t="n">
        <v>0.171906852888011</v>
      </c>
      <c r="AM16" s="19" t="n">
        <v>1</v>
      </c>
      <c r="AN16" s="19" t="n">
        <v>0.156503141855972</v>
      </c>
      <c r="AO16" s="19" t="n">
        <v>0.111196513598613</v>
      </c>
      <c r="AP16" s="19" t="n">
        <v>0.312962868647553</v>
      </c>
      <c r="AQ16" s="19" t="n">
        <v>0.130569756092402</v>
      </c>
      <c r="AR16" s="19" t="n">
        <v>0.481566916837462</v>
      </c>
      <c r="AS16" s="19" t="n">
        <v>0.400870872182013</v>
      </c>
      <c r="AT16" s="19" t="n">
        <v>0</v>
      </c>
      <c r="AU16" s="19" t="n">
        <v>0</v>
      </c>
      <c r="AV16" s="19" t="n">
        <v>0</v>
      </c>
      <c r="AW16" s="19" t="n">
        <v>0.323798654447605</v>
      </c>
      <c r="AX16" s="19" t="n">
        <v>0</v>
      </c>
    </row>
    <row r="17">
      <c r="B17" s="20" t="s">
        <v>426</v>
      </c>
      <c r="C17" s="19" t="n">
        <v>0.108989440262438</v>
      </c>
      <c r="D17" s="19" t="n">
        <v>0.128555813334282</v>
      </c>
      <c r="E17" s="19" t="n">
        <v>0.11828979131387</v>
      </c>
      <c r="F17" s="19" t="n">
        <v>0.103357060449554</v>
      </c>
      <c r="G17" s="19" t="n">
        <v>0.0908980536418559</v>
      </c>
      <c r="H17" s="19" t="n">
        <v>0.0900379053870808</v>
      </c>
      <c r="I17" s="19" t="n">
        <v>0.120499220695964</v>
      </c>
      <c r="J17" s="19"/>
      <c r="K17" s="19" t="n">
        <v>0.131427311071809</v>
      </c>
      <c r="L17" s="19" t="n">
        <v>0.0872168613307166</v>
      </c>
      <c r="M17" s="19"/>
      <c r="N17" s="19" t="n">
        <v>0.140705711634659</v>
      </c>
      <c r="O17" s="19" t="n">
        <v>0.123826930859614</v>
      </c>
      <c r="P17" s="19" t="n">
        <v>0.108054376933918</v>
      </c>
      <c r="Q17" s="19" t="n">
        <v>0.0951170437608974</v>
      </c>
      <c r="R17" s="19" t="n">
        <v>0.106009446055863</v>
      </c>
      <c r="S17" s="19" t="n">
        <v>0.102228022448614</v>
      </c>
      <c r="T17" s="19" t="n">
        <v>0.110265666623159</v>
      </c>
      <c r="U17" s="19" t="n">
        <v>0.0910021359861214</v>
      </c>
      <c r="V17" s="19" t="n">
        <v>0.113302479237233</v>
      </c>
      <c r="W17" s="19" t="n">
        <v>0.0659107115096482</v>
      </c>
      <c r="X17" s="19" t="n">
        <v>0.111537288706994</v>
      </c>
      <c r="Y17" s="19" t="n">
        <v>0.0980546744388786</v>
      </c>
      <c r="Z17" s="19"/>
      <c r="AA17" s="19" t="n">
        <v>0.141291600445243</v>
      </c>
      <c r="AB17" s="19" t="n">
        <v>0.0896278769003272</v>
      </c>
      <c r="AC17" s="19" t="n">
        <v>0.116585331373275</v>
      </c>
      <c r="AD17" s="19" t="n">
        <v>0.0866118262679356</v>
      </c>
      <c r="AE17" s="19"/>
      <c r="AF17" s="19" t="n">
        <v>0.122782562586165</v>
      </c>
      <c r="AG17" s="19" t="n">
        <v>0.0959745953212982</v>
      </c>
      <c r="AH17" s="19" t="n">
        <v>0.102454526331953</v>
      </c>
      <c r="AI17" s="19" t="n">
        <v>0.176763396357091</v>
      </c>
      <c r="AJ17" s="19" t="n">
        <v>0.144048284672201</v>
      </c>
      <c r="AK17" s="19" t="n">
        <v>0.0969776125152525</v>
      </c>
      <c r="AL17" s="19" t="n">
        <v>0.115719836633827</v>
      </c>
      <c r="AM17" s="19" t="n">
        <v>0</v>
      </c>
      <c r="AN17" s="19" t="n">
        <v>0.106229212804412</v>
      </c>
      <c r="AO17" s="19" t="n">
        <v>0.0754510472059933</v>
      </c>
      <c r="AP17" s="19" t="n">
        <v>0.207981965594451</v>
      </c>
      <c r="AQ17" s="19" t="n">
        <v>0.102751895849812</v>
      </c>
      <c r="AR17" s="19" t="n">
        <v>0.100638579105013</v>
      </c>
      <c r="AS17" s="19" t="n">
        <v>0.198493579380999</v>
      </c>
      <c r="AT17" s="19" t="n">
        <v>0</v>
      </c>
      <c r="AU17" s="19" t="n">
        <v>1</v>
      </c>
      <c r="AV17" s="19" t="n">
        <v>0</v>
      </c>
      <c r="AW17" s="19" t="n">
        <v>0.676201345552395</v>
      </c>
      <c r="AX17" s="19" t="n">
        <v>0</v>
      </c>
    </row>
    <row r="18">
      <c r="B18" s="20" t="s">
        <v>427</v>
      </c>
      <c r="C18" s="19" t="n">
        <v>0.1035425313298</v>
      </c>
      <c r="D18" s="19" t="n">
        <v>0.173025315609027</v>
      </c>
      <c r="E18" s="19" t="n">
        <v>0.17949279778892</v>
      </c>
      <c r="F18" s="19" t="n">
        <v>0.15538479427838</v>
      </c>
      <c r="G18" s="19" t="n">
        <v>0.0786314269822062</v>
      </c>
      <c r="H18" s="19" t="n">
        <v>0.0472810856370756</v>
      </c>
      <c r="I18" s="19" t="n">
        <v>0.0119904017968208</v>
      </c>
      <c r="J18" s="19"/>
      <c r="K18" s="19" t="n">
        <v>0.109988158515768</v>
      </c>
      <c r="L18" s="19" t="n">
        <v>0.0973575717822563</v>
      </c>
      <c r="M18" s="19"/>
      <c r="N18" s="19" t="n">
        <v>0.178978749539758</v>
      </c>
      <c r="O18" s="19" t="n">
        <v>0.0686388460826154</v>
      </c>
      <c r="P18" s="19" t="n">
        <v>0.100929290899175</v>
      </c>
      <c r="Q18" s="19" t="n">
        <v>0.104108137411116</v>
      </c>
      <c r="R18" s="19" t="n">
        <v>0.0807831428977161</v>
      </c>
      <c r="S18" s="19" t="n">
        <v>0.118656241150455</v>
      </c>
      <c r="T18" s="19" t="n">
        <v>0.0838940674509071</v>
      </c>
      <c r="U18" s="19" t="n">
        <v>0.082074978895534</v>
      </c>
      <c r="V18" s="19" t="n">
        <v>0.0884651133682587</v>
      </c>
      <c r="W18" s="19" t="n">
        <v>0.0360684857910388</v>
      </c>
      <c r="X18" s="19" t="n">
        <v>0.163179802649587</v>
      </c>
      <c r="Y18" s="19" t="n">
        <v>0.156034712822156</v>
      </c>
      <c r="Z18" s="19"/>
      <c r="AA18" s="19" t="n">
        <v>0.110681587218404</v>
      </c>
      <c r="AB18" s="19" t="n">
        <v>0.106854093918583</v>
      </c>
      <c r="AC18" s="19" t="n">
        <v>0.119338032002589</v>
      </c>
      <c r="AD18" s="19" t="n">
        <v>0.0811212080720132</v>
      </c>
      <c r="AE18" s="19"/>
      <c r="AF18" s="19" t="n">
        <v>0.191318360857329</v>
      </c>
      <c r="AG18" s="19" t="n">
        <v>0.039977353923428</v>
      </c>
      <c r="AH18" s="19" t="n">
        <v>0.0859522386729517</v>
      </c>
      <c r="AI18" s="19" t="n">
        <v>0.243424237783246</v>
      </c>
      <c r="AJ18" s="19" t="n">
        <v>0.0759822341119732</v>
      </c>
      <c r="AK18" s="19" t="n">
        <v>0.194988389041309</v>
      </c>
      <c r="AL18" s="19" t="n">
        <v>0.190070628294277</v>
      </c>
      <c r="AM18" s="19" t="n">
        <v>0.534445761093102</v>
      </c>
      <c r="AN18" s="19" t="n">
        <v>0.130263179116566</v>
      </c>
      <c r="AO18" s="19" t="n">
        <v>0.12798526163202</v>
      </c>
      <c r="AP18" s="19" t="n">
        <v>0.19879377948815</v>
      </c>
      <c r="AQ18" s="19" t="n">
        <v>0.0814636987368285</v>
      </c>
      <c r="AR18" s="19" t="n">
        <v>0</v>
      </c>
      <c r="AS18" s="19" t="n">
        <v>0.186568259757407</v>
      </c>
      <c r="AT18" s="19" t="n">
        <v>0.296096190633258</v>
      </c>
      <c r="AU18" s="19" t="n">
        <v>0</v>
      </c>
      <c r="AV18" s="19" t="n">
        <v>0.583057795492095</v>
      </c>
      <c r="AW18" s="19" t="n">
        <v>0.381473957467181</v>
      </c>
      <c r="AX18" s="19" t="n">
        <v>0.259244151683178</v>
      </c>
    </row>
    <row r="19">
      <c r="B19" s="20" t="s">
        <v>428</v>
      </c>
      <c r="C19" s="19" t="n">
        <v>0.102811564972494</v>
      </c>
      <c r="D19" s="19" t="n">
        <v>0.149856124625949</v>
      </c>
      <c r="E19" s="19" t="n">
        <v>0.206876706325162</v>
      </c>
      <c r="F19" s="19" t="n">
        <v>0.136705522246827</v>
      </c>
      <c r="G19" s="19" t="n">
        <v>0.0634938493199264</v>
      </c>
      <c r="H19" s="19" t="n">
        <v>0.0374377321646376</v>
      </c>
      <c r="I19" s="19" t="n">
        <v>0.0355624750780063</v>
      </c>
      <c r="J19" s="19"/>
      <c r="K19" s="19" t="n">
        <v>0.111613441298932</v>
      </c>
      <c r="L19" s="19" t="n">
        <v>0.0943284958326151</v>
      </c>
      <c r="M19" s="19"/>
      <c r="N19" s="19" t="n">
        <v>0.140217205826939</v>
      </c>
      <c r="O19" s="19" t="n">
        <v>0.0505563713282113</v>
      </c>
      <c r="P19" s="19" t="n">
        <v>0.0896389026867803</v>
      </c>
      <c r="Q19" s="19" t="n">
        <v>0.0797513906588096</v>
      </c>
      <c r="R19" s="19" t="n">
        <v>0.136357651793944</v>
      </c>
      <c r="S19" s="19" t="n">
        <v>0.0930476522528954</v>
      </c>
      <c r="T19" s="19" t="n">
        <v>0.12499015153173</v>
      </c>
      <c r="U19" s="19" t="n">
        <v>0.140295159767491</v>
      </c>
      <c r="V19" s="19" t="n">
        <v>0.125779831048611</v>
      </c>
      <c r="W19" s="19" t="n">
        <v>0.0763428214048068</v>
      </c>
      <c r="X19" s="19" t="n">
        <v>0.114437724433528</v>
      </c>
      <c r="Y19" s="19" t="n">
        <v>0.0768290419083352</v>
      </c>
      <c r="Z19" s="19"/>
      <c r="AA19" s="19" t="n">
        <v>0.113289996013867</v>
      </c>
      <c r="AB19" s="19" t="n">
        <v>0.101586845243158</v>
      </c>
      <c r="AC19" s="19" t="n">
        <v>0.11772290750533</v>
      </c>
      <c r="AD19" s="19" t="n">
        <v>0.0822563561492599</v>
      </c>
      <c r="AE19" s="19"/>
      <c r="AF19" s="19" t="n">
        <v>0.174332465459054</v>
      </c>
      <c r="AG19" s="19" t="n">
        <v>0.0495818245972909</v>
      </c>
      <c r="AH19" s="19" t="n">
        <v>0.12429121537765</v>
      </c>
      <c r="AI19" s="19" t="n">
        <v>0.177962977956658</v>
      </c>
      <c r="AJ19" s="19" t="n">
        <v>0.147006440428379</v>
      </c>
      <c r="AK19" s="19" t="n">
        <v>0.0852446945218854</v>
      </c>
      <c r="AL19" s="19" t="n">
        <v>0.14238280383744</v>
      </c>
      <c r="AM19" s="19" t="n">
        <v>0.534445761093102</v>
      </c>
      <c r="AN19" s="19" t="n">
        <v>0.0973041741379495</v>
      </c>
      <c r="AO19" s="19" t="n">
        <v>0.169321384029574</v>
      </c>
      <c r="AP19" s="19" t="n">
        <v>0.230120927493029</v>
      </c>
      <c r="AQ19" s="19" t="n">
        <v>0.0547295183523625</v>
      </c>
      <c r="AR19" s="19" t="n">
        <v>0.0927815251128634</v>
      </c>
      <c r="AS19" s="19" t="n">
        <v>0.426099993072762</v>
      </c>
      <c r="AT19" s="19" t="n">
        <v>0.314801217298716</v>
      </c>
      <c r="AU19" s="19" t="n">
        <v>0.504380017574563</v>
      </c>
      <c r="AV19" s="19" t="n">
        <v>0.645174920202111</v>
      </c>
      <c r="AW19" s="19" t="n">
        <v>0</v>
      </c>
      <c r="AX19" s="19" t="n">
        <v>0.501537184071583</v>
      </c>
    </row>
    <row r="20">
      <c r="B20" s="20" t="s">
        <v>429</v>
      </c>
      <c r="C20" s="19" t="n">
        <v>0.0581668734905334</v>
      </c>
      <c r="D20" s="19" t="n">
        <v>0.0274633378090904</v>
      </c>
      <c r="E20" s="19" t="n">
        <v>0.0287605374190526</v>
      </c>
      <c r="F20" s="19" t="n">
        <v>0.0283400894846426</v>
      </c>
      <c r="G20" s="19" t="n">
        <v>0.0528092903658482</v>
      </c>
      <c r="H20" s="19" t="n">
        <v>0.0862105495922757</v>
      </c>
      <c r="I20" s="19" t="n">
        <v>0.112009680791988</v>
      </c>
      <c r="J20" s="19"/>
      <c r="K20" s="19" t="n">
        <v>0.0699717421124044</v>
      </c>
      <c r="L20" s="19" t="n">
        <v>0.0467128193469956</v>
      </c>
      <c r="M20" s="19"/>
      <c r="N20" s="19" t="n">
        <v>0.0215031763078254</v>
      </c>
      <c r="O20" s="19" t="n">
        <v>0.0725264395410243</v>
      </c>
      <c r="P20" s="19" t="n">
        <v>0.0686880519007161</v>
      </c>
      <c r="Q20" s="19" t="n">
        <v>0.0662008084020116</v>
      </c>
      <c r="R20" s="19" t="n">
        <v>0.0501076503271615</v>
      </c>
      <c r="S20" s="19" t="n">
        <v>0.0562085037163316</v>
      </c>
      <c r="T20" s="19" t="n">
        <v>0.0468045433157221</v>
      </c>
      <c r="U20" s="19" t="n">
        <v>0.0787948988784014</v>
      </c>
      <c r="V20" s="19" t="n">
        <v>0.059128721857267</v>
      </c>
      <c r="W20" s="19" t="n">
        <v>0.114231673553671</v>
      </c>
      <c r="X20" s="19" t="n">
        <v>0.0400368358610719</v>
      </c>
      <c r="Y20" s="19" t="n">
        <v>0</v>
      </c>
      <c r="Z20" s="19"/>
      <c r="AA20" s="19" t="n">
        <v>0.0683454403901975</v>
      </c>
      <c r="AB20" s="19" t="n">
        <v>0.0518702766131112</v>
      </c>
      <c r="AC20" s="19" t="n">
        <v>0.0414495197198997</v>
      </c>
      <c r="AD20" s="19" t="n">
        <v>0.0699140640429064</v>
      </c>
      <c r="AE20" s="19"/>
      <c r="AF20" s="19" t="n">
        <v>0.020273778101835</v>
      </c>
      <c r="AG20" s="19" t="n">
        <v>0.0957884936928663</v>
      </c>
      <c r="AH20" s="19" t="n">
        <v>0.0143986786319077</v>
      </c>
      <c r="AI20" s="19" t="n">
        <v>0.0156652432686444</v>
      </c>
      <c r="AJ20" s="19" t="n">
        <v>0.0295179435698021</v>
      </c>
      <c r="AK20" s="19" t="n">
        <v>0.0613441057030057</v>
      </c>
      <c r="AL20" s="19" t="n">
        <v>0.0366457707767225</v>
      </c>
      <c r="AM20" s="19" t="n">
        <v>0</v>
      </c>
      <c r="AN20" s="19" t="n">
        <v>0.0432844597764275</v>
      </c>
      <c r="AO20" s="19" t="n">
        <v>0.0380550251314412</v>
      </c>
      <c r="AP20" s="19" t="n">
        <v>0</v>
      </c>
      <c r="AQ20" s="19" t="n">
        <v>0.0450895958746378</v>
      </c>
      <c r="AR20" s="19" t="n">
        <v>0</v>
      </c>
      <c r="AS20" s="19" t="n">
        <v>0</v>
      </c>
      <c r="AT20" s="19" t="n">
        <v>0</v>
      </c>
      <c r="AU20" s="19" t="n">
        <v>0</v>
      </c>
      <c r="AV20" s="19" t="n">
        <v>0</v>
      </c>
      <c r="AW20" s="19" t="n">
        <v>0</v>
      </c>
      <c r="AX20" s="19" t="n">
        <v>0</v>
      </c>
    </row>
    <row r="21">
      <c r="B21" s="20" t="s">
        <v>430</v>
      </c>
      <c r="C21" s="19" t="n">
        <v>0.027129080730553</v>
      </c>
      <c r="D21" s="19" t="n">
        <v>0.00382622773678556</v>
      </c>
      <c r="E21" s="19" t="n">
        <v>0.0103989273042929</v>
      </c>
      <c r="F21" s="19" t="n">
        <v>0.0445359126430415</v>
      </c>
      <c r="G21" s="19" t="n">
        <v>0.0189261590927945</v>
      </c>
      <c r="H21" s="19" t="n">
        <v>0.0412074363279734</v>
      </c>
      <c r="I21" s="19" t="n">
        <v>0.03920683163218</v>
      </c>
      <c r="J21" s="19"/>
      <c r="K21" s="19" t="n">
        <v>0.0313429913386531</v>
      </c>
      <c r="L21" s="19" t="n">
        <v>0.0230465274997504</v>
      </c>
      <c r="M21" s="19"/>
      <c r="N21" s="19" t="n">
        <v>0.0280246735647316</v>
      </c>
      <c r="O21" s="19" t="n">
        <v>0.0335242123991081</v>
      </c>
      <c r="P21" s="19" t="n">
        <v>0.0224488568739984</v>
      </c>
      <c r="Q21" s="19" t="n">
        <v>0.0212022719023236</v>
      </c>
      <c r="R21" s="19" t="n">
        <v>0.0359821158053275</v>
      </c>
      <c r="S21" s="19" t="n">
        <v>0.0277098658159142</v>
      </c>
      <c r="T21" s="19" t="n">
        <v>0.0217851286541352</v>
      </c>
      <c r="U21" s="19" t="n">
        <v>0.0216121098238746</v>
      </c>
      <c r="V21" s="19" t="n">
        <v>0.0361663809223503</v>
      </c>
      <c r="W21" s="19" t="n">
        <v>0.0212834546618471</v>
      </c>
      <c r="X21" s="19" t="n">
        <v>0.0210530939943142</v>
      </c>
      <c r="Y21" s="19" t="n">
        <v>0.019111493113865</v>
      </c>
      <c r="Z21" s="19"/>
      <c r="AA21" s="19" t="n">
        <v>0.0204289017266578</v>
      </c>
      <c r="AB21" s="19" t="n">
        <v>0.0329750702010335</v>
      </c>
      <c r="AC21" s="19" t="n">
        <v>0.0216348315113911</v>
      </c>
      <c r="AD21" s="19" t="n">
        <v>0.0338212771240676</v>
      </c>
      <c r="AE21" s="19"/>
      <c r="AF21" s="19" t="n">
        <v>0.0059043218689427</v>
      </c>
      <c r="AG21" s="19" t="n">
        <v>0.0404699308905184</v>
      </c>
      <c r="AH21" s="19" t="n">
        <v>0.0497649938976208</v>
      </c>
      <c r="AI21" s="19" t="n">
        <v>0</v>
      </c>
      <c r="AJ21" s="19" t="n">
        <v>0</v>
      </c>
      <c r="AK21" s="19" t="n">
        <v>0</v>
      </c>
      <c r="AL21" s="19" t="n">
        <v>0.0192661576015587</v>
      </c>
      <c r="AM21" s="19" t="n">
        <v>0</v>
      </c>
      <c r="AN21" s="19" t="n">
        <v>0.0303636846922058</v>
      </c>
      <c r="AO21" s="19" t="n">
        <v>0.0122572527174268</v>
      </c>
      <c r="AP21" s="19" t="n">
        <v>0</v>
      </c>
      <c r="AQ21" s="19" t="n">
        <v>0.0286030884000607</v>
      </c>
      <c r="AR21" s="19" t="n">
        <v>0</v>
      </c>
      <c r="AS21" s="19" t="n">
        <v>0</v>
      </c>
      <c r="AT21" s="19" t="n">
        <v>0</v>
      </c>
      <c r="AU21" s="19" t="n">
        <v>0</v>
      </c>
      <c r="AV21" s="19" t="n">
        <v>0</v>
      </c>
      <c r="AW21" s="19" t="n">
        <v>0</v>
      </c>
      <c r="AX21" s="19" t="n">
        <v>0</v>
      </c>
    </row>
    <row r="22">
      <c r="B22" s="20" t="s">
        <v>77</v>
      </c>
      <c r="C22" s="21" t="n">
        <v>0.0243150499161967</v>
      </c>
      <c r="D22" s="21" t="n">
        <v>0.0444189998141329</v>
      </c>
      <c r="E22" s="21" t="n">
        <v>0.0231484824107511</v>
      </c>
      <c r="F22" s="21" t="n">
        <v>0.0335020565166651</v>
      </c>
      <c r="G22" s="21" t="n">
        <v>0.00885107083736416</v>
      </c>
      <c r="H22" s="21" t="n">
        <v>0.0348218588138214</v>
      </c>
      <c r="I22" s="21" t="n">
        <v>0.0100804968177319</v>
      </c>
      <c r="J22" s="21"/>
      <c r="K22" s="21" t="n">
        <v>0.0182516408236822</v>
      </c>
      <c r="L22" s="21" t="n">
        <v>0.0302504479518398</v>
      </c>
      <c r="M22" s="21"/>
      <c r="N22" s="21" t="n">
        <v>0.0287154827503148</v>
      </c>
      <c r="O22" s="21" t="n">
        <v>0.0147683152450088</v>
      </c>
      <c r="P22" s="21" t="n">
        <v>0.0124572341426431</v>
      </c>
      <c r="Q22" s="21" t="n">
        <v>0.0111861612713847</v>
      </c>
      <c r="R22" s="21" t="n">
        <v>0.011401242562752</v>
      </c>
      <c r="S22" s="21" t="n">
        <v>0.037056269902698</v>
      </c>
      <c r="T22" s="21" t="n">
        <v>0.0587118341377141</v>
      </c>
      <c r="U22" s="21" t="n">
        <v>0.0101809311406672</v>
      </c>
      <c r="V22" s="21" t="n">
        <v>0.0328058899290943</v>
      </c>
      <c r="W22" s="21" t="n">
        <v>0.0162918989408357</v>
      </c>
      <c r="X22" s="21" t="n">
        <v>0.0410842606033152</v>
      </c>
      <c r="Y22" s="21" t="n">
        <v>0</v>
      </c>
      <c r="Z22" s="21"/>
      <c r="AA22" s="21" t="n">
        <v>0.00622527878471476</v>
      </c>
      <c r="AB22" s="21" t="n">
        <v>0.0166862694516721</v>
      </c>
      <c r="AC22" s="21" t="n">
        <v>0.0270397507517902</v>
      </c>
      <c r="AD22" s="21" t="n">
        <v>0.0419900181219572</v>
      </c>
      <c r="AE22" s="21"/>
      <c r="AF22" s="21" t="n">
        <v>0</v>
      </c>
      <c r="AG22" s="21" t="n">
        <v>0.0177623554079923</v>
      </c>
      <c r="AH22" s="21" t="n">
        <v>0.0155180953852277</v>
      </c>
      <c r="AI22" s="21" t="n">
        <v>0.00808866199479595</v>
      </c>
      <c r="AJ22" s="21" t="n">
        <v>0.134448312976101</v>
      </c>
      <c r="AK22" s="21" t="n">
        <v>0</v>
      </c>
      <c r="AL22" s="21" t="n">
        <v>0.028354910981473</v>
      </c>
      <c r="AM22" s="21" t="n">
        <v>0</v>
      </c>
      <c r="AN22" s="21" t="n">
        <v>0</v>
      </c>
      <c r="AO22" s="21" t="n">
        <v>0.037045492046266</v>
      </c>
      <c r="AP22" s="21" t="n">
        <v>0</v>
      </c>
      <c r="AQ22" s="21" t="n">
        <v>0.0790100696110579</v>
      </c>
      <c r="AR22" s="21" t="n">
        <v>0</v>
      </c>
      <c r="AS22" s="21" t="n">
        <v>0</v>
      </c>
      <c r="AT22" s="21" t="n">
        <v>0.389102592068026</v>
      </c>
      <c r="AU22" s="21" t="n">
        <v>0</v>
      </c>
      <c r="AV22" s="21" t="n">
        <v>0</v>
      </c>
      <c r="AW22" s="21" t="n">
        <v>0</v>
      </c>
      <c r="AX22" s="21" t="n">
        <v>0</v>
      </c>
    </row>
    <row r="23">
      <c r="B23" s="18"/>
    </row>
    <row r="24">
      <c r="B24" t="s">
        <v>80</v>
      </c>
    </row>
    <row r="25">
      <c r="B25" t="s">
        <v>81</v>
      </c>
    </row>
    <row r="27">
      <c r="B27" s="9" t="str">
        <f>=HYPERLINK("#'Contents'!A1", "Return to Contents")</f>
      </c>
    </row>
  </sheetData>
  <mergeCells count="6">
    <mergeCell ref="D5:I5"/>
    <mergeCell ref="K5:L5"/>
    <mergeCell ref="N5:Y5"/>
    <mergeCell ref="AA5:AD5"/>
    <mergeCell ref="AF5:AX5"/>
    <mergeCell ref="D2:AU2"/>
  </mergeCells>
  <pageMargins left="0.7" right="0.7" top="0.75" bottom="0.75" header="0.3" footer="0.3"/>
  <pageSetup paperSize="9" orientation="portrait" horizontalDpi="300" verticalDpi="300" r:id="rId2"/>
  <drawing r:id="rId1"/>
</worksheet>
</file>

<file path=xl/worksheets/sheet1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10.71" hidden="0" customWidth="1"/>
    <col min="8" max="8" width="10.71" hidden="0" customWidth="1"/>
    <col min="9" max="9" width="10.71" hidden="0" customWidth="1"/>
    <col min="10" max="10" width="2.2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10.71" hidden="0" customWidth="1"/>
    <col min="19" max="19" width="10.71" hidden="0" customWidth="1"/>
    <col min="20" max="20" width="10.71" hidden="0" customWidth="1"/>
    <col min="21" max="21" width="10.71" hidden="0" customWidth="1"/>
    <col min="22" max="22" width="10.71" hidden="0" customWidth="1"/>
    <col min="23" max="23" width="10.71" hidden="0" customWidth="1"/>
    <col min="24" max="24" width="10.71" hidden="0" customWidth="1"/>
    <col min="25" max="25" width="10.71" hidden="0" customWidth="1"/>
    <col min="26" max="26" width="2.2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10.71" hidden="0" customWidth="1"/>
    <col min="34" max="34" width="10.71" hidden="0" customWidth="1"/>
    <col min="35" max="35" width="10.7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10.71" hidden="0" customWidth="1"/>
    <col min="44" max="44" width="10.71" hidden="0" customWidth="1"/>
    <col min="45" max="45" width="10.71" hidden="0" customWidth="1"/>
    <col min="46" max="46" width="10.71" hidden="0" customWidth="1"/>
    <col min="47" max="47" width="10.71" hidden="0" customWidth="1"/>
    <col min="48" max="48" width="10.71" hidden="0" customWidth="1"/>
    <col min="49" max="49" width="10.71" hidden="0" customWidth="1"/>
    <col min="50" max="50" width="10.71" hidden="0" customWidth="1"/>
    <col min="51" max="51" width="2.21" hidden="0" customWidth="1"/>
  </cols>
  <sheetData>
    <row r="2" ht="40" customHeight="1">
      <c r="D2" s="16" t="s">
        <v>435</v>
      </c>
    </row>
    <row r="5" ht="30" customHeight="1">
      <c r="B5" s="17"/>
      <c r="C5" s="17"/>
      <c r="D5" s="17" t="s">
        <v>62</v>
      </c>
      <c r="E5" s="17"/>
      <c r="F5" s="17"/>
      <c r="G5" s="17"/>
      <c r="H5" s="17"/>
      <c r="I5" s="17"/>
      <c r="J5" s="17"/>
      <c r="K5" s="17" t="s">
        <v>63</v>
      </c>
      <c r="L5" s="17"/>
      <c r="M5" s="17"/>
      <c r="N5" s="17" t="s">
        <v>64</v>
      </c>
      <c r="O5" s="17"/>
      <c r="P5" s="17"/>
      <c r="Q5" s="17"/>
      <c r="R5" s="17"/>
      <c r="S5" s="17"/>
      <c r="T5" s="17"/>
      <c r="U5" s="17"/>
      <c r="V5" s="17"/>
      <c r="W5" s="17"/>
      <c r="X5" s="17"/>
      <c r="Y5" s="17"/>
      <c r="Z5" s="17"/>
      <c r="AA5" s="17" t="s">
        <v>65</v>
      </c>
      <c r="AB5" s="17"/>
      <c r="AC5" s="17"/>
      <c r="AD5" s="17"/>
      <c r="AE5" s="17"/>
      <c r="AF5" s="17" t="s">
        <v>66</v>
      </c>
      <c r="AG5" s="17"/>
      <c r="AH5" s="17"/>
      <c r="AI5" s="17"/>
      <c r="AJ5" s="17"/>
      <c r="AK5" s="17"/>
      <c r="AL5" s="17"/>
      <c r="AM5" s="17"/>
      <c r="AN5" s="17"/>
      <c r="AO5" s="17"/>
      <c r="AP5" s="17"/>
      <c r="AQ5" s="17"/>
      <c r="AR5" s="17"/>
      <c r="AS5" s="17"/>
      <c r="AT5" s="17"/>
      <c r="AU5" s="17"/>
      <c r="AV5" s="17"/>
      <c r="AW5" s="17"/>
      <c r="AX5" s="17"/>
    </row>
    <row r="6">
      <c r="B6" t="s">
        <v>15</v>
      </c>
      <c r="C6" s="10" t="s">
        <v>16</v>
      </c>
      <c r="D6" s="13" t="s">
        <v>17</v>
      </c>
      <c r="E6" s="13" t="s">
        <v>18</v>
      </c>
      <c r="F6" s="13" t="s">
        <v>19</v>
      </c>
      <c r="G6" s="13" t="s">
        <v>20</v>
      </c>
      <c r="H6" s="13" t="s">
        <v>21</v>
      </c>
      <c r="I6" s="13" t="s">
        <v>22</v>
      </c>
      <c r="K6" s="13" t="s">
        <v>25</v>
      </c>
      <c r="L6" s="13" t="s">
        <v>26</v>
      </c>
      <c r="N6" s="13" t="s">
        <v>27</v>
      </c>
      <c r="O6" s="13" t="s">
        <v>28</v>
      </c>
      <c r="P6" s="13" t="s">
        <v>29</v>
      </c>
      <c r="Q6" s="13" t="s">
        <v>30</v>
      </c>
      <c r="R6" s="13" t="s">
        <v>31</v>
      </c>
      <c r="S6" s="13" t="s">
        <v>32</v>
      </c>
      <c r="T6" s="13" t="s">
        <v>33</v>
      </c>
      <c r="U6" s="13" t="s">
        <v>34</v>
      </c>
      <c r="V6" s="13" t="s">
        <v>35</v>
      </c>
      <c r="W6" s="13" t="s">
        <v>36</v>
      </c>
      <c r="X6" s="13" t="s">
        <v>37</v>
      </c>
      <c r="Y6" s="13" t="s">
        <v>38</v>
      </c>
      <c r="AA6" s="13" t="s">
        <v>39</v>
      </c>
      <c r="AB6" s="13" t="s">
        <v>40</v>
      </c>
      <c r="AC6" s="13" t="s">
        <v>41</v>
      </c>
      <c r="AD6" s="13" t="s">
        <v>42</v>
      </c>
      <c r="AF6" s="13" t="s">
        <v>43</v>
      </c>
      <c r="AG6" s="13" t="s">
        <v>44</v>
      </c>
      <c r="AH6" s="13" t="s">
        <v>45</v>
      </c>
      <c r="AI6" s="13" t="s">
        <v>46</v>
      </c>
      <c r="AJ6" s="13" t="s">
        <v>47</v>
      </c>
      <c r="AK6" s="13" t="s">
        <v>48</v>
      </c>
      <c r="AL6" s="13" t="s">
        <v>49</v>
      </c>
      <c r="AM6" s="13" t="s">
        <v>50</v>
      </c>
      <c r="AN6" s="13" t="s">
        <v>51</v>
      </c>
      <c r="AO6" s="13" t="s">
        <v>52</v>
      </c>
      <c r="AP6" s="13" t="s">
        <v>53</v>
      </c>
      <c r="AQ6" s="13" t="s">
        <v>54</v>
      </c>
      <c r="AR6" s="13" t="s">
        <v>55</v>
      </c>
      <c r="AS6" s="13" t="s">
        <v>56</v>
      </c>
      <c r="AT6" s="13" t="s">
        <v>57</v>
      </c>
      <c r="AU6" s="13" t="s">
        <v>58</v>
      </c>
      <c r="AV6" s="13" t="s">
        <v>59</v>
      </c>
      <c r="AW6" s="13" t="s">
        <v>60</v>
      </c>
      <c r="AX6" s="13" t="s">
        <v>61</v>
      </c>
    </row>
    <row r="7" ht="30" customHeight="1">
      <c r="B7" s="11" t="s">
        <v>23</v>
      </c>
      <c r="C7" s="11" t="n">
        <v>2053</v>
      </c>
      <c r="D7" s="11" t="n">
        <v>282</v>
      </c>
      <c r="E7" s="11" t="n">
        <v>347</v>
      </c>
      <c r="F7" s="11" t="n">
        <v>347</v>
      </c>
      <c r="G7" s="11" t="n">
        <v>347</v>
      </c>
      <c r="H7" s="11" t="n">
        <v>295</v>
      </c>
      <c r="I7" s="11" t="n">
        <v>435</v>
      </c>
      <c r="J7" s="11"/>
      <c r="K7" s="11" t="n">
        <v>1018</v>
      </c>
      <c r="L7" s="11" t="n">
        <v>1034</v>
      </c>
      <c r="M7" s="11"/>
      <c r="N7" s="11" t="n">
        <v>284</v>
      </c>
      <c r="O7" s="11" t="n">
        <v>278</v>
      </c>
      <c r="P7" s="11" t="n">
        <v>169</v>
      </c>
      <c r="Q7" s="11" t="n">
        <v>188</v>
      </c>
      <c r="R7" s="11" t="n">
        <v>160</v>
      </c>
      <c r="S7" s="11" t="n">
        <v>187</v>
      </c>
      <c r="T7" s="11" t="n">
        <v>166</v>
      </c>
      <c r="U7" s="11" t="n">
        <v>87</v>
      </c>
      <c r="V7" s="11" t="n">
        <v>211</v>
      </c>
      <c r="W7" s="11" t="n">
        <v>174</v>
      </c>
      <c r="X7" s="11" t="n">
        <v>98</v>
      </c>
      <c r="Y7" s="11" t="n">
        <v>51</v>
      </c>
      <c r="Z7" s="11"/>
      <c r="AA7" s="11" t="n">
        <v>570</v>
      </c>
      <c r="AB7" s="11" t="n">
        <v>547</v>
      </c>
      <c r="AC7" s="11" t="n">
        <v>406</v>
      </c>
      <c r="AD7" s="11" t="n">
        <v>517</v>
      </c>
      <c r="AE7" s="11"/>
      <c r="AF7" s="11" t="n">
        <v>148</v>
      </c>
      <c r="AG7" s="11" t="n">
        <v>872</v>
      </c>
      <c r="AH7" s="11" t="n">
        <v>132</v>
      </c>
      <c r="AI7" s="11" t="n">
        <v>108</v>
      </c>
      <c r="AJ7" s="11" t="n">
        <v>65</v>
      </c>
      <c r="AK7" s="11" t="n">
        <v>65</v>
      </c>
      <c r="AL7" s="11" t="n">
        <v>139</v>
      </c>
      <c r="AM7" s="11" t="n">
        <v>2</v>
      </c>
      <c r="AN7" s="11" t="n">
        <v>139</v>
      </c>
      <c r="AO7" s="11" t="n">
        <v>159</v>
      </c>
      <c r="AP7" s="11" t="n">
        <v>39</v>
      </c>
      <c r="AQ7" s="11" t="n">
        <v>148</v>
      </c>
      <c r="AR7" s="11" t="n">
        <v>10</v>
      </c>
      <c r="AS7" s="11" t="n">
        <v>10</v>
      </c>
      <c r="AT7" s="11" t="n">
        <v>3</v>
      </c>
      <c r="AU7" s="11" t="n">
        <v>2</v>
      </c>
      <c r="AV7" s="11" t="n">
        <v>5</v>
      </c>
      <c r="AW7" s="11" t="n">
        <v>3</v>
      </c>
      <c r="AX7" s="11" t="n">
        <v>4</v>
      </c>
    </row>
    <row r="8" ht="30" customHeight="1">
      <c r="B8" s="12" t="s">
        <v>24</v>
      </c>
      <c r="C8" s="12" t="n">
        <v>2053</v>
      </c>
      <c r="D8" s="12" t="n">
        <v>284</v>
      </c>
      <c r="E8" s="12" t="n">
        <v>350</v>
      </c>
      <c r="F8" s="12" t="n">
        <v>349</v>
      </c>
      <c r="G8" s="12" t="n">
        <v>350</v>
      </c>
      <c r="H8" s="12" t="n">
        <v>289</v>
      </c>
      <c r="I8" s="12" t="n">
        <v>431</v>
      </c>
      <c r="J8" s="12"/>
      <c r="K8" s="12" t="n">
        <v>1013</v>
      </c>
      <c r="L8" s="12" t="n">
        <v>1039</v>
      </c>
      <c r="M8" s="12"/>
      <c r="N8" s="12" t="n">
        <v>287</v>
      </c>
      <c r="O8" s="12" t="n">
        <v>267</v>
      </c>
      <c r="P8" s="12" t="n">
        <v>164</v>
      </c>
      <c r="Q8" s="12" t="n">
        <v>185</v>
      </c>
      <c r="R8" s="12" t="n">
        <v>144</v>
      </c>
      <c r="S8" s="12" t="n">
        <v>185</v>
      </c>
      <c r="T8" s="12" t="n">
        <v>164</v>
      </c>
      <c r="U8" s="12" t="n">
        <v>82</v>
      </c>
      <c r="V8" s="12" t="n">
        <v>226</v>
      </c>
      <c r="W8" s="12" t="n">
        <v>185</v>
      </c>
      <c r="X8" s="12" t="n">
        <v>103</v>
      </c>
      <c r="Y8" s="12" t="n">
        <v>61</v>
      </c>
      <c r="Z8" s="12"/>
      <c r="AA8" s="12" t="n">
        <v>551</v>
      </c>
      <c r="AB8" s="12" t="n">
        <v>530</v>
      </c>
      <c r="AC8" s="12" t="n">
        <v>449</v>
      </c>
      <c r="AD8" s="12" t="n">
        <v>510</v>
      </c>
      <c r="AE8" s="12"/>
      <c r="AF8" s="12" t="n">
        <v>150</v>
      </c>
      <c r="AG8" s="12" t="n">
        <v>866</v>
      </c>
      <c r="AH8" s="12" t="n">
        <v>133</v>
      </c>
      <c r="AI8" s="12" t="n">
        <v>107</v>
      </c>
      <c r="AJ8" s="12" t="n">
        <v>66</v>
      </c>
      <c r="AK8" s="12" t="n">
        <v>64</v>
      </c>
      <c r="AL8" s="12" t="n">
        <v>140</v>
      </c>
      <c r="AM8" s="12" t="n">
        <v>2</v>
      </c>
      <c r="AN8" s="12" t="n">
        <v>140</v>
      </c>
      <c r="AO8" s="12" t="n">
        <v>160</v>
      </c>
      <c r="AP8" s="12" t="n">
        <v>39</v>
      </c>
      <c r="AQ8" s="12" t="n">
        <v>149</v>
      </c>
      <c r="AR8" s="12" t="n">
        <v>10</v>
      </c>
      <c r="AS8" s="12" t="n">
        <v>11</v>
      </c>
      <c r="AT8" s="12" t="n">
        <v>3</v>
      </c>
      <c r="AU8" s="12" t="n">
        <v>2</v>
      </c>
      <c r="AV8" s="12" t="n">
        <v>5</v>
      </c>
      <c r="AW8" s="12" t="n">
        <v>3</v>
      </c>
      <c r="AX8" s="12" t="n">
        <v>3</v>
      </c>
    </row>
    <row r="9">
      <c r="B9" s="20" t="s">
        <v>431</v>
      </c>
      <c r="C9" s="19" t="n">
        <v>0.135596571452438</v>
      </c>
      <c r="D9" s="19" t="n">
        <v>0.192324454527137</v>
      </c>
      <c r="E9" s="19" t="n">
        <v>0.281734124456415</v>
      </c>
      <c r="F9" s="19" t="n">
        <v>0.230306504902772</v>
      </c>
      <c r="G9" s="19" t="n">
        <v>0.0888755974490261</v>
      </c>
      <c r="H9" s="19" t="n">
        <v>0.0343333990025708</v>
      </c>
      <c r="I9" s="19" t="n">
        <v>0.00859532209109559</v>
      </c>
      <c r="J9" s="19"/>
      <c r="K9" s="19" t="n">
        <v>0.178614644513813</v>
      </c>
      <c r="L9" s="19" t="n">
        <v>0.0937833658228441</v>
      </c>
      <c r="M9" s="19"/>
      <c r="N9" s="19" t="n">
        <v>0.294057986109177</v>
      </c>
      <c r="O9" s="19" t="n">
        <v>0.0631501865203503</v>
      </c>
      <c r="P9" s="19" t="n">
        <v>0.118984671694932</v>
      </c>
      <c r="Q9" s="19" t="n">
        <v>0.146940446913033</v>
      </c>
      <c r="R9" s="19" t="n">
        <v>0.13583122362506</v>
      </c>
      <c r="S9" s="19" t="n">
        <v>0.155861028428718</v>
      </c>
      <c r="T9" s="19" t="n">
        <v>0.13772131516516</v>
      </c>
      <c r="U9" s="19" t="n">
        <v>0.0705221979969283</v>
      </c>
      <c r="V9" s="19" t="n">
        <v>0.115798207382412</v>
      </c>
      <c r="W9" s="19" t="n">
        <v>0.0703638322751524</v>
      </c>
      <c r="X9" s="19" t="n">
        <v>0.0602607914462203</v>
      </c>
      <c r="Y9" s="19" t="n">
        <v>0.135476805350974</v>
      </c>
      <c r="Z9" s="19"/>
      <c r="AA9" s="19" t="n">
        <v>0.212508568418441</v>
      </c>
      <c r="AB9" s="19" t="n">
        <v>0.0798918599879355</v>
      </c>
      <c r="AC9" s="19" t="n">
        <v>0.14229589988756</v>
      </c>
      <c r="AD9" s="19" t="n">
        <v>0.107949010098382</v>
      </c>
      <c r="AE9" s="19"/>
      <c r="AF9" s="19" t="n">
        <v>0.287071457744238</v>
      </c>
      <c r="AG9" s="19" t="n">
        <v>0.0202428851640029</v>
      </c>
      <c r="AH9" s="19" t="n">
        <v>0.0955540650634556</v>
      </c>
      <c r="AI9" s="19" t="n">
        <v>0.428003219913972</v>
      </c>
      <c r="AJ9" s="19" t="n">
        <v>0.125596374318158</v>
      </c>
      <c r="AK9" s="19" t="n">
        <v>0.271261526014679</v>
      </c>
      <c r="AL9" s="19" t="n">
        <v>0.234633619182769</v>
      </c>
      <c r="AM9" s="19" t="n">
        <v>0</v>
      </c>
      <c r="AN9" s="19" t="n">
        <v>0.268899233568367</v>
      </c>
      <c r="AO9" s="19" t="n">
        <v>0.156666439979227</v>
      </c>
      <c r="AP9" s="19" t="n">
        <v>0.262128643564196</v>
      </c>
      <c r="AQ9" s="19" t="n">
        <v>0.10081294915715</v>
      </c>
      <c r="AR9" s="19" t="n">
        <v>0.0944187737802553</v>
      </c>
      <c r="AS9" s="19" t="n">
        <v>0.282296311717604</v>
      </c>
      <c r="AT9" s="19" t="n">
        <v>0</v>
      </c>
      <c r="AU9" s="19" t="n">
        <v>0.495619982425437</v>
      </c>
      <c r="AV9" s="19" t="n">
        <v>0.771767284305794</v>
      </c>
      <c r="AW9" s="19" t="n">
        <v>0.381473957467181</v>
      </c>
      <c r="AX9" s="19" t="n">
        <v>0.722085915471743</v>
      </c>
    </row>
    <row r="10">
      <c r="B10" s="20" t="s">
        <v>432</v>
      </c>
      <c r="C10" s="19" t="n">
        <v>0.325372946491885</v>
      </c>
      <c r="D10" s="19" t="n">
        <v>0.370963094492373</v>
      </c>
      <c r="E10" s="19" t="n">
        <v>0.397524622889669</v>
      </c>
      <c r="F10" s="19" t="n">
        <v>0.306571252745843</v>
      </c>
      <c r="G10" s="19" t="n">
        <v>0.345910219174767</v>
      </c>
      <c r="H10" s="19" t="n">
        <v>0.261450332615271</v>
      </c>
      <c r="I10" s="19" t="n">
        <v>0.278109148281367</v>
      </c>
      <c r="J10" s="19"/>
      <c r="K10" s="19" t="n">
        <v>0.372284018138885</v>
      </c>
      <c r="L10" s="19" t="n">
        <v>0.278983816442677</v>
      </c>
      <c r="M10" s="19"/>
      <c r="N10" s="19" t="n">
        <v>0.299722830479182</v>
      </c>
      <c r="O10" s="19" t="n">
        <v>0.327149709792346</v>
      </c>
      <c r="P10" s="19" t="n">
        <v>0.303390604259956</v>
      </c>
      <c r="Q10" s="19" t="n">
        <v>0.309798019362143</v>
      </c>
      <c r="R10" s="19" t="n">
        <v>0.373304095692924</v>
      </c>
      <c r="S10" s="19" t="n">
        <v>0.336263366390963</v>
      </c>
      <c r="T10" s="19" t="n">
        <v>0.338156005020837</v>
      </c>
      <c r="U10" s="19" t="n">
        <v>0.330089269991741</v>
      </c>
      <c r="V10" s="19" t="n">
        <v>0.307097952989344</v>
      </c>
      <c r="W10" s="19" t="n">
        <v>0.34274785487056</v>
      </c>
      <c r="X10" s="19" t="n">
        <v>0.336996908320898</v>
      </c>
      <c r="Y10" s="19" t="n">
        <v>0.35311517635447</v>
      </c>
      <c r="Z10" s="19"/>
      <c r="AA10" s="19" t="n">
        <v>0.3343980006238</v>
      </c>
      <c r="AB10" s="19" t="n">
        <v>0.292823314384391</v>
      </c>
      <c r="AC10" s="19" t="n">
        <v>0.380025690539053</v>
      </c>
      <c r="AD10" s="19" t="n">
        <v>0.303905105145311</v>
      </c>
      <c r="AE10" s="19"/>
      <c r="AF10" s="19" t="n">
        <v>0.483399357552641</v>
      </c>
      <c r="AG10" s="19" t="n">
        <v>0.257524810323022</v>
      </c>
      <c r="AH10" s="19" t="n">
        <v>0.388793211526719</v>
      </c>
      <c r="AI10" s="19" t="n">
        <v>0.342361035082271</v>
      </c>
      <c r="AJ10" s="19" t="n">
        <v>0.380776859958152</v>
      </c>
      <c r="AK10" s="19" t="n">
        <v>0.358611428019541</v>
      </c>
      <c r="AL10" s="19" t="n">
        <v>0.35225556545295</v>
      </c>
      <c r="AM10" s="19" t="n">
        <v>0</v>
      </c>
      <c r="AN10" s="19" t="n">
        <v>0.439061399302788</v>
      </c>
      <c r="AO10" s="19" t="n">
        <v>0.286020741183056</v>
      </c>
      <c r="AP10" s="19" t="n">
        <v>0.483236694061819</v>
      </c>
      <c r="AQ10" s="19" t="n">
        <v>0.302915554628697</v>
      </c>
      <c r="AR10" s="19" t="n">
        <v>0.391872539334838</v>
      </c>
      <c r="AS10" s="19" t="n">
        <v>0.521193705959469</v>
      </c>
      <c r="AT10" s="19" t="n">
        <v>0.314801217298716</v>
      </c>
      <c r="AU10" s="19" t="n">
        <v>0.504380017574563</v>
      </c>
      <c r="AV10" s="19" t="n">
        <v>0.228232715694206</v>
      </c>
      <c r="AW10" s="19" t="n">
        <v>0.618526042532819</v>
      </c>
      <c r="AX10" s="19" t="n">
        <v>0.277914084528257</v>
      </c>
    </row>
    <row r="11">
      <c r="B11" s="20" t="s">
        <v>433</v>
      </c>
      <c r="C11" s="19" t="n">
        <v>0.461039927622243</v>
      </c>
      <c r="D11" s="19" t="n">
        <v>0.301012106822282</v>
      </c>
      <c r="E11" s="19" t="n">
        <v>0.244412434174418</v>
      </c>
      <c r="F11" s="19" t="n">
        <v>0.353654667375901</v>
      </c>
      <c r="G11" s="19" t="n">
        <v>0.50518204871086</v>
      </c>
      <c r="H11" s="19" t="n">
        <v>0.632045963339918</v>
      </c>
      <c r="I11" s="19" t="n">
        <v>0.679012640410364</v>
      </c>
      <c r="J11" s="19"/>
      <c r="K11" s="19" t="n">
        <v>0.395802067207916</v>
      </c>
      <c r="L11" s="19" t="n">
        <v>0.525092507087465</v>
      </c>
      <c r="M11" s="19"/>
      <c r="N11" s="19" t="n">
        <v>0.30183788208208</v>
      </c>
      <c r="O11" s="19" t="n">
        <v>0.542771607554355</v>
      </c>
      <c r="P11" s="19" t="n">
        <v>0.48724108052119</v>
      </c>
      <c r="Q11" s="19" t="n">
        <v>0.479609576790509</v>
      </c>
      <c r="R11" s="19" t="n">
        <v>0.443037098922995</v>
      </c>
      <c r="S11" s="19" t="n">
        <v>0.429463149761104</v>
      </c>
      <c r="T11" s="19" t="n">
        <v>0.41952274402877</v>
      </c>
      <c r="U11" s="19" t="n">
        <v>0.518547879737081</v>
      </c>
      <c r="V11" s="19" t="n">
        <v>0.499227209894533</v>
      </c>
      <c r="W11" s="19" t="n">
        <v>0.535303221589256</v>
      </c>
      <c r="X11" s="19" t="n">
        <v>0.529340139070223</v>
      </c>
      <c r="Y11" s="19" t="n">
        <v>0.416219356272095</v>
      </c>
      <c r="Z11" s="19"/>
      <c r="AA11" s="19" t="n">
        <v>0.408562262910605</v>
      </c>
      <c r="AB11" s="19" t="n">
        <v>0.538506503804819</v>
      </c>
      <c r="AC11" s="19" t="n">
        <v>0.402280562490098</v>
      </c>
      <c r="AD11" s="19" t="n">
        <v>0.485060858468467</v>
      </c>
      <c r="AE11" s="19"/>
      <c r="AF11" s="19" t="n">
        <v>0.17835191653696</v>
      </c>
      <c r="AG11" s="19" t="n">
        <v>0.665908743544228</v>
      </c>
      <c r="AH11" s="19" t="n">
        <v>0.421278343046028</v>
      </c>
      <c r="AI11" s="19" t="n">
        <v>0.167644474212331</v>
      </c>
      <c r="AJ11" s="19" t="n">
        <v>0.317306177141717</v>
      </c>
      <c r="AK11" s="19" t="n">
        <v>0.322459540155467</v>
      </c>
      <c r="AL11" s="19" t="n">
        <v>0.295953382600807</v>
      </c>
      <c r="AM11" s="19" t="n">
        <v>1</v>
      </c>
      <c r="AN11" s="19" t="n">
        <v>0.284656989579591</v>
      </c>
      <c r="AO11" s="19" t="n">
        <v>0.409713583708147</v>
      </c>
      <c r="AP11" s="19" t="n">
        <v>0.203320350250993</v>
      </c>
      <c r="AQ11" s="19" t="n">
        <v>0.435539997635807</v>
      </c>
      <c r="AR11" s="19" t="n">
        <v>0.513708686884906</v>
      </c>
      <c r="AS11" s="19" t="n">
        <v>0.108789265320331</v>
      </c>
      <c r="AT11" s="19" t="n">
        <v>0</v>
      </c>
      <c r="AU11" s="19" t="n">
        <v>0</v>
      </c>
      <c r="AV11" s="19" t="n">
        <v>0</v>
      </c>
      <c r="AW11" s="19" t="n">
        <v>0</v>
      </c>
      <c r="AX11" s="19" t="n">
        <v>0</v>
      </c>
    </row>
    <row r="12">
      <c r="B12" s="20" t="s">
        <v>434</v>
      </c>
      <c r="C12" s="21" t="n">
        <v>0.0779905544334334</v>
      </c>
      <c r="D12" s="21" t="n">
        <v>0.135700344158208</v>
      </c>
      <c r="E12" s="21" t="n">
        <v>0.0763288184794983</v>
      </c>
      <c r="F12" s="21" t="n">
        <v>0.109467574975484</v>
      </c>
      <c r="G12" s="21" t="n">
        <v>0.0600321346653472</v>
      </c>
      <c r="H12" s="21" t="n">
        <v>0.0721703050422409</v>
      </c>
      <c r="I12" s="21" t="n">
        <v>0.0342828892171736</v>
      </c>
      <c r="J12" s="21"/>
      <c r="K12" s="21" t="n">
        <v>0.0532992701393863</v>
      </c>
      <c r="L12" s="21" t="n">
        <v>0.102140310647014</v>
      </c>
      <c r="M12" s="21"/>
      <c r="N12" s="21" t="n">
        <v>0.104381301329561</v>
      </c>
      <c r="O12" s="21" t="n">
        <v>0.0669284961329493</v>
      </c>
      <c r="P12" s="21" t="n">
        <v>0.090383643523922</v>
      </c>
      <c r="Q12" s="21" t="n">
        <v>0.0636519569343156</v>
      </c>
      <c r="R12" s="21" t="n">
        <v>0.04782758175902</v>
      </c>
      <c r="S12" s="21" t="n">
        <v>0.0784124554192146</v>
      </c>
      <c r="T12" s="21" t="n">
        <v>0.104599935785234</v>
      </c>
      <c r="U12" s="21" t="n">
        <v>0.0808406522742498</v>
      </c>
      <c r="V12" s="21" t="n">
        <v>0.0778766297337118</v>
      </c>
      <c r="W12" s="21" t="n">
        <v>0.0515850912650313</v>
      </c>
      <c r="X12" s="21" t="n">
        <v>0.0734021611626581</v>
      </c>
      <c r="Y12" s="21" t="n">
        <v>0.0951886620224604</v>
      </c>
      <c r="Z12" s="21"/>
      <c r="AA12" s="21" t="n">
        <v>0.0445311680471544</v>
      </c>
      <c r="AB12" s="21" t="n">
        <v>0.0887783218228551</v>
      </c>
      <c r="AC12" s="21" t="n">
        <v>0.0753978470832885</v>
      </c>
      <c r="AD12" s="21" t="n">
        <v>0.103085026287841</v>
      </c>
      <c r="AE12" s="21"/>
      <c r="AF12" s="21" t="n">
        <v>0.0511772681661612</v>
      </c>
      <c r="AG12" s="21" t="n">
        <v>0.0563235609687469</v>
      </c>
      <c r="AH12" s="21" t="n">
        <v>0.0943743803637975</v>
      </c>
      <c r="AI12" s="21" t="n">
        <v>0.061991270791426</v>
      </c>
      <c r="AJ12" s="21" t="n">
        <v>0.176320588581973</v>
      </c>
      <c r="AK12" s="21" t="n">
        <v>0.0476675058103122</v>
      </c>
      <c r="AL12" s="21" t="n">
        <v>0.117157432763474</v>
      </c>
      <c r="AM12" s="21" t="n">
        <v>0</v>
      </c>
      <c r="AN12" s="21" t="n">
        <v>0.00738237754925308</v>
      </c>
      <c r="AO12" s="21" t="n">
        <v>0.14759923512957</v>
      </c>
      <c r="AP12" s="21" t="n">
        <v>0.0513143121229928</v>
      </c>
      <c r="AQ12" s="21" t="n">
        <v>0.160731498578346</v>
      </c>
      <c r="AR12" s="21" t="n">
        <v>0</v>
      </c>
      <c r="AS12" s="21" t="n">
        <v>0.0877207170025964</v>
      </c>
      <c r="AT12" s="21" t="n">
        <v>0.685198782701284</v>
      </c>
      <c r="AU12" s="21" t="n">
        <v>0</v>
      </c>
      <c r="AV12" s="21" t="n">
        <v>0</v>
      </c>
      <c r="AW12" s="21" t="n">
        <v>0</v>
      </c>
      <c r="AX12" s="21" t="n">
        <v>0</v>
      </c>
    </row>
    <row r="13">
      <c r="B13" s="18"/>
    </row>
    <row r="14">
      <c r="B14" t="s">
        <v>80</v>
      </c>
    </row>
    <row r="15">
      <c r="B15" t="s">
        <v>81</v>
      </c>
    </row>
    <row r="17">
      <c r="B17" s="9" t="str">
        <f>=HYPERLINK("#'Contents'!A1", "Return to Contents")</f>
      </c>
    </row>
  </sheetData>
  <mergeCells count="6">
    <mergeCell ref="D5:I5"/>
    <mergeCell ref="K5:L5"/>
    <mergeCell ref="N5:Y5"/>
    <mergeCell ref="AA5:AD5"/>
    <mergeCell ref="AF5:AX5"/>
    <mergeCell ref="D2:AU2"/>
  </mergeCells>
  <pageMargins left="0.7" right="0.7" top="0.75" bottom="0.75" header="0.3" footer="0.3"/>
  <pageSetup paperSize="9" orientation="portrait" horizontalDpi="300" verticalDpi="300" r:id="rId2"/>
  <drawing r:id="rId1"/>
</worksheet>
</file>

<file path=xl/worksheets/sheet1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10.71" hidden="0" customWidth="1"/>
    <col min="8" max="8" width="10.71" hidden="0" customWidth="1"/>
    <col min="9" max="9" width="10.71" hidden="0" customWidth="1"/>
    <col min="10" max="10" width="2.2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10.71" hidden="0" customWidth="1"/>
    <col min="19" max="19" width="10.71" hidden="0" customWidth="1"/>
    <col min="20" max="20" width="10.71" hidden="0" customWidth="1"/>
    <col min="21" max="21" width="10.71" hidden="0" customWidth="1"/>
    <col min="22" max="22" width="10.71" hidden="0" customWidth="1"/>
    <col min="23" max="23" width="10.71" hidden="0" customWidth="1"/>
    <col min="24" max="24" width="10.71" hidden="0" customWidth="1"/>
    <col min="25" max="25" width="10.71" hidden="0" customWidth="1"/>
    <col min="26" max="26" width="2.2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10.71" hidden="0" customWidth="1"/>
    <col min="34" max="34" width="10.71" hidden="0" customWidth="1"/>
    <col min="35" max="35" width="10.7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10.71" hidden="0" customWidth="1"/>
    <col min="44" max="44" width="10.71" hidden="0" customWidth="1"/>
    <col min="45" max="45" width="10.71" hidden="0" customWidth="1"/>
    <col min="46" max="46" width="10.71" hidden="0" customWidth="1"/>
    <col min="47" max="47" width="10.71" hidden="0" customWidth="1"/>
    <col min="48" max="48" width="10.71" hidden="0" customWidth="1"/>
    <col min="49" max="49" width="10.71" hidden="0" customWidth="1"/>
    <col min="50" max="50" width="10.71" hidden="0" customWidth="1"/>
    <col min="51" max="51" width="2.21" hidden="0" customWidth="1"/>
  </cols>
  <sheetData>
    <row r="2" ht="40" customHeight="1">
      <c r="D2" s="16" t="s">
        <v>448</v>
      </c>
    </row>
    <row r="5" ht="30" customHeight="1">
      <c r="B5" s="17"/>
      <c r="C5" s="17"/>
      <c r="D5" s="17" t="s">
        <v>62</v>
      </c>
      <c r="E5" s="17"/>
      <c r="F5" s="17"/>
      <c r="G5" s="17"/>
      <c r="H5" s="17"/>
      <c r="I5" s="17"/>
      <c r="J5" s="17"/>
      <c r="K5" s="17" t="s">
        <v>63</v>
      </c>
      <c r="L5" s="17"/>
      <c r="M5" s="17"/>
      <c r="N5" s="17" t="s">
        <v>64</v>
      </c>
      <c r="O5" s="17"/>
      <c r="P5" s="17"/>
      <c r="Q5" s="17"/>
      <c r="R5" s="17"/>
      <c r="S5" s="17"/>
      <c r="T5" s="17"/>
      <c r="U5" s="17"/>
      <c r="V5" s="17"/>
      <c r="W5" s="17"/>
      <c r="X5" s="17"/>
      <c r="Y5" s="17"/>
      <c r="Z5" s="17"/>
      <c r="AA5" s="17" t="s">
        <v>65</v>
      </c>
      <c r="AB5" s="17"/>
      <c r="AC5" s="17"/>
      <c r="AD5" s="17"/>
      <c r="AE5" s="17"/>
      <c r="AF5" s="17" t="s">
        <v>66</v>
      </c>
      <c r="AG5" s="17"/>
      <c r="AH5" s="17"/>
      <c r="AI5" s="17"/>
      <c r="AJ5" s="17"/>
      <c r="AK5" s="17"/>
      <c r="AL5" s="17"/>
      <c r="AM5" s="17"/>
      <c r="AN5" s="17"/>
      <c r="AO5" s="17"/>
      <c r="AP5" s="17"/>
      <c r="AQ5" s="17"/>
      <c r="AR5" s="17"/>
      <c r="AS5" s="17"/>
      <c r="AT5" s="17"/>
      <c r="AU5" s="17"/>
      <c r="AV5" s="17"/>
      <c r="AW5" s="17"/>
      <c r="AX5" s="17"/>
    </row>
    <row r="6">
      <c r="B6" t="s">
        <v>15</v>
      </c>
      <c r="C6" s="10" t="s">
        <v>16</v>
      </c>
      <c r="D6" s="13" t="s">
        <v>17</v>
      </c>
      <c r="E6" s="13" t="s">
        <v>18</v>
      </c>
      <c r="F6" s="13" t="s">
        <v>19</v>
      </c>
      <c r="G6" s="13" t="s">
        <v>20</v>
      </c>
      <c r="H6" s="13" t="s">
        <v>21</v>
      </c>
      <c r="I6" s="13" t="s">
        <v>22</v>
      </c>
      <c r="K6" s="13" t="s">
        <v>25</v>
      </c>
      <c r="L6" s="13" t="s">
        <v>26</v>
      </c>
      <c r="N6" s="13" t="s">
        <v>27</v>
      </c>
      <c r="O6" s="13" t="s">
        <v>28</v>
      </c>
      <c r="P6" s="13" t="s">
        <v>29</v>
      </c>
      <c r="Q6" s="13" t="s">
        <v>30</v>
      </c>
      <c r="R6" s="13" t="s">
        <v>31</v>
      </c>
      <c r="S6" s="13" t="s">
        <v>32</v>
      </c>
      <c r="T6" s="13" t="s">
        <v>33</v>
      </c>
      <c r="U6" s="13" t="s">
        <v>34</v>
      </c>
      <c r="V6" s="13" t="s">
        <v>35</v>
      </c>
      <c r="W6" s="13" t="s">
        <v>36</v>
      </c>
      <c r="X6" s="13" t="s">
        <v>37</v>
      </c>
      <c r="Y6" s="13" t="s">
        <v>38</v>
      </c>
      <c r="AA6" s="13" t="s">
        <v>39</v>
      </c>
      <c r="AB6" s="13" t="s">
        <v>40</v>
      </c>
      <c r="AC6" s="13" t="s">
        <v>41</v>
      </c>
      <c r="AD6" s="13" t="s">
        <v>42</v>
      </c>
      <c r="AF6" s="13" t="s">
        <v>43</v>
      </c>
      <c r="AG6" s="13" t="s">
        <v>44</v>
      </c>
      <c r="AH6" s="13" t="s">
        <v>45</v>
      </c>
      <c r="AI6" s="13" t="s">
        <v>46</v>
      </c>
      <c r="AJ6" s="13" t="s">
        <v>47</v>
      </c>
      <c r="AK6" s="13" t="s">
        <v>48</v>
      </c>
      <c r="AL6" s="13" t="s">
        <v>49</v>
      </c>
      <c r="AM6" s="13" t="s">
        <v>50</v>
      </c>
      <c r="AN6" s="13" t="s">
        <v>51</v>
      </c>
      <c r="AO6" s="13" t="s">
        <v>52</v>
      </c>
      <c r="AP6" s="13" t="s">
        <v>53</v>
      </c>
      <c r="AQ6" s="13" t="s">
        <v>54</v>
      </c>
      <c r="AR6" s="13" t="s">
        <v>55</v>
      </c>
      <c r="AS6" s="13" t="s">
        <v>56</v>
      </c>
      <c r="AT6" s="13" t="s">
        <v>57</v>
      </c>
      <c r="AU6" s="13" t="s">
        <v>58</v>
      </c>
      <c r="AV6" s="13" t="s">
        <v>59</v>
      </c>
      <c r="AW6" s="13" t="s">
        <v>60</v>
      </c>
      <c r="AX6" s="13" t="s">
        <v>61</v>
      </c>
    </row>
    <row r="7" ht="30" customHeight="1">
      <c r="B7" s="11" t="s">
        <v>23</v>
      </c>
      <c r="C7" s="11" t="n">
        <v>281</v>
      </c>
      <c r="D7" s="11" t="n">
        <v>54</v>
      </c>
      <c r="E7" s="11" t="n">
        <v>99</v>
      </c>
      <c r="F7" s="11" t="n">
        <v>82</v>
      </c>
      <c r="G7" s="11" t="n">
        <v>32</v>
      </c>
      <c r="H7" s="11" t="n">
        <v>10</v>
      </c>
      <c r="I7" s="11" t="n">
        <v>4</v>
      </c>
      <c r="J7" s="11"/>
      <c r="K7" s="11" t="n">
        <v>182</v>
      </c>
      <c r="L7" s="11" t="n">
        <v>99</v>
      </c>
      <c r="M7" s="11"/>
      <c r="N7" s="11" t="n">
        <v>85</v>
      </c>
      <c r="O7" s="11" t="n">
        <v>18</v>
      </c>
      <c r="P7" s="11" t="n">
        <v>20</v>
      </c>
      <c r="Q7" s="11" t="n">
        <v>28</v>
      </c>
      <c r="R7" s="11" t="n">
        <v>22</v>
      </c>
      <c r="S7" s="11" t="n">
        <v>29</v>
      </c>
      <c r="T7" s="11" t="n">
        <v>23</v>
      </c>
      <c r="U7" s="11" t="n">
        <v>6</v>
      </c>
      <c r="V7" s="11" t="n">
        <v>25</v>
      </c>
      <c r="W7" s="11" t="n">
        <v>12</v>
      </c>
      <c r="X7" s="11" t="n">
        <v>6</v>
      </c>
      <c r="Y7" s="11" t="n">
        <v>7</v>
      </c>
      <c r="Z7" s="11"/>
      <c r="AA7" s="11" t="n">
        <v>125</v>
      </c>
      <c r="AB7" s="11" t="n">
        <v>44</v>
      </c>
      <c r="AC7" s="11" t="n">
        <v>58</v>
      </c>
      <c r="AD7" s="11" t="n">
        <v>54</v>
      </c>
      <c r="AE7" s="11"/>
      <c r="AF7" s="11" t="n">
        <v>43</v>
      </c>
      <c r="AG7" s="11" t="n">
        <v>18</v>
      </c>
      <c r="AH7" s="11" t="n">
        <v>13</v>
      </c>
      <c r="AI7" s="11" t="n">
        <v>47</v>
      </c>
      <c r="AJ7" s="11" t="n">
        <v>9</v>
      </c>
      <c r="AK7" s="11" t="n">
        <v>18</v>
      </c>
      <c r="AL7" s="11" t="n">
        <v>33</v>
      </c>
      <c r="AM7" s="11" t="n">
        <v>0</v>
      </c>
      <c r="AN7" s="11" t="n">
        <v>38</v>
      </c>
      <c r="AO7" s="11" t="n">
        <v>24</v>
      </c>
      <c r="AP7" s="11" t="n">
        <v>10</v>
      </c>
      <c r="AQ7" s="11" t="n">
        <v>15</v>
      </c>
      <c r="AR7" s="11" t="n">
        <v>1</v>
      </c>
      <c r="AS7" s="11" t="n">
        <v>3</v>
      </c>
      <c r="AT7" s="11" t="n">
        <v>0</v>
      </c>
      <c r="AU7" s="11" t="n">
        <v>1</v>
      </c>
      <c r="AV7" s="11" t="n">
        <v>4</v>
      </c>
      <c r="AW7" s="11" t="n">
        <v>1</v>
      </c>
      <c r="AX7" s="11" t="n">
        <v>3</v>
      </c>
    </row>
    <row r="8" ht="30" customHeight="1">
      <c r="B8" s="12" t="s">
        <v>24</v>
      </c>
      <c r="C8" s="12" t="n">
        <v>278</v>
      </c>
      <c r="D8" s="12" t="n">
        <v>55</v>
      </c>
      <c r="E8" s="12" t="n">
        <v>99</v>
      </c>
      <c r="F8" s="12" t="n">
        <v>80</v>
      </c>
      <c r="G8" s="12" t="n">
        <v>31</v>
      </c>
      <c r="H8" s="12" t="n">
        <v>10</v>
      </c>
      <c r="I8" s="12" t="n">
        <v>4</v>
      </c>
      <c r="J8" s="12"/>
      <c r="K8" s="12" t="n">
        <v>181</v>
      </c>
      <c r="L8" s="12" t="n">
        <v>97</v>
      </c>
      <c r="M8" s="12"/>
      <c r="N8" s="12" t="n">
        <v>84</v>
      </c>
      <c r="O8" s="12" t="n">
        <v>17</v>
      </c>
      <c r="P8" s="12" t="n">
        <v>20</v>
      </c>
      <c r="Q8" s="12" t="n">
        <v>27</v>
      </c>
      <c r="R8" s="12" t="n">
        <v>20</v>
      </c>
      <c r="S8" s="12" t="n">
        <v>29</v>
      </c>
      <c r="T8" s="12" t="n">
        <v>23</v>
      </c>
      <c r="U8" s="12" t="n">
        <v>6</v>
      </c>
      <c r="V8" s="12" t="n">
        <v>26</v>
      </c>
      <c r="W8" s="12" t="n">
        <v>13</v>
      </c>
      <c r="X8" s="12" t="n">
        <v>6</v>
      </c>
      <c r="Y8" s="12" t="n">
        <v>8</v>
      </c>
      <c r="Z8" s="12"/>
      <c r="AA8" s="12" t="n">
        <v>117</v>
      </c>
      <c r="AB8" s="12" t="n">
        <v>42</v>
      </c>
      <c r="AC8" s="12" t="n">
        <v>64</v>
      </c>
      <c r="AD8" s="12" t="n">
        <v>55</v>
      </c>
      <c r="AE8" s="12"/>
      <c r="AF8" s="12" t="n">
        <v>43</v>
      </c>
      <c r="AG8" s="12" t="n">
        <v>18</v>
      </c>
      <c r="AH8" s="12" t="n">
        <v>13</v>
      </c>
      <c r="AI8" s="12" t="n">
        <v>46</v>
      </c>
      <c r="AJ8" s="12" t="n">
        <v>8</v>
      </c>
      <c r="AK8" s="12" t="n">
        <v>17</v>
      </c>
      <c r="AL8" s="12" t="n">
        <v>33</v>
      </c>
      <c r="AM8" s="12" t="n">
        <v>0</v>
      </c>
      <c r="AN8" s="12" t="n">
        <v>38</v>
      </c>
      <c r="AO8" s="12" t="n">
        <v>25</v>
      </c>
      <c r="AP8" s="12" t="n">
        <v>10</v>
      </c>
      <c r="AQ8" s="12" t="n">
        <v>15</v>
      </c>
      <c r="AR8" s="12" t="n">
        <v>1</v>
      </c>
      <c r="AS8" s="12" t="n">
        <v>3</v>
      </c>
      <c r="AT8" s="12" t="n">
        <v>0</v>
      </c>
      <c r="AU8" s="12" t="n">
        <v>1</v>
      </c>
      <c r="AV8" s="12" t="n">
        <v>4</v>
      </c>
      <c r="AW8" s="12" t="n">
        <v>1</v>
      </c>
      <c r="AX8" s="12" t="n">
        <v>2</v>
      </c>
    </row>
    <row r="9">
      <c r="B9" s="20" t="s">
        <v>436</v>
      </c>
      <c r="C9" s="19" t="n">
        <v>0.396385354025516</v>
      </c>
      <c r="D9" s="19" t="n">
        <v>0.226871813280034</v>
      </c>
      <c r="E9" s="19" t="n">
        <v>0.430119726680051</v>
      </c>
      <c r="F9" s="19" t="n">
        <v>0.425173438977974</v>
      </c>
      <c r="G9" s="19" t="n">
        <v>0.528277984305764</v>
      </c>
      <c r="H9" s="19" t="n">
        <v>0.310042954786675</v>
      </c>
      <c r="I9" s="19" t="n">
        <v>0.497435601700847</v>
      </c>
      <c r="J9" s="19"/>
      <c r="K9" s="19" t="n">
        <v>0.428058188898203</v>
      </c>
      <c r="L9" s="19" t="n">
        <v>0.337569462895047</v>
      </c>
      <c r="M9" s="19"/>
      <c r="N9" s="19" t="n">
        <v>0.460929954384573</v>
      </c>
      <c r="O9" s="19" t="n">
        <v>0.379353028051737</v>
      </c>
      <c r="P9" s="19" t="n">
        <v>0.438906656893566</v>
      </c>
      <c r="Q9" s="19" t="n">
        <v>0.497691615094695</v>
      </c>
      <c r="R9" s="19" t="n">
        <v>0.262840112114171</v>
      </c>
      <c r="S9" s="19" t="n">
        <v>0.275414311042634</v>
      </c>
      <c r="T9" s="19" t="n">
        <v>0.297185838730779</v>
      </c>
      <c r="U9" s="19" t="n">
        <v>0.332807572517309</v>
      </c>
      <c r="V9" s="19" t="n">
        <v>0.355414403902285</v>
      </c>
      <c r="W9" s="19" t="n">
        <v>0.324263047959034</v>
      </c>
      <c r="X9" s="19" t="n">
        <v>0.498666292894908</v>
      </c>
      <c r="Y9" s="19" t="n">
        <v>0.558669510148714</v>
      </c>
      <c r="Z9" s="19"/>
      <c r="AA9" s="19" t="n">
        <v>0.514018712939424</v>
      </c>
      <c r="AB9" s="19" t="n">
        <v>0.263378088272243</v>
      </c>
      <c r="AC9" s="19" t="n">
        <v>0.330687189580955</v>
      </c>
      <c r="AD9" s="19" t="n">
        <v>0.324736525541402</v>
      </c>
      <c r="AE9" s="19"/>
      <c r="AF9" s="19" t="n">
        <v>0.296379618229692</v>
      </c>
      <c r="AG9" s="19" t="n">
        <v>0.354681490613534</v>
      </c>
      <c r="AH9" s="19" t="n">
        <v>0.314208841092477</v>
      </c>
      <c r="AI9" s="19" t="n">
        <v>0.32489797091546</v>
      </c>
      <c r="AJ9" s="19" t="n">
        <v>0.224399937719066</v>
      </c>
      <c r="AK9" s="19" t="n">
        <v>0.50827932695662</v>
      </c>
      <c r="AL9" s="19" t="n">
        <v>0.4145740215486</v>
      </c>
      <c r="AM9" s="19" t="n">
        <v>0</v>
      </c>
      <c r="AN9" s="19" t="n">
        <v>0.520858277310355</v>
      </c>
      <c r="AO9" s="19" t="n">
        <v>0.408147669348142</v>
      </c>
      <c r="AP9" s="19" t="n">
        <v>0.49247330296214</v>
      </c>
      <c r="AQ9" s="19" t="n">
        <v>0.44886498072819</v>
      </c>
      <c r="AR9" s="19" t="n">
        <v>1</v>
      </c>
      <c r="AS9" s="19" t="n">
        <v>0.385372606033758</v>
      </c>
      <c r="AT9" s="19" t="n">
        <v>0</v>
      </c>
      <c r="AU9" s="19" t="n">
        <v>0</v>
      </c>
      <c r="AV9" s="19" t="n">
        <v>0.715145287231491</v>
      </c>
      <c r="AW9" s="19" t="n">
        <v>0</v>
      </c>
      <c r="AX9" s="19" t="n">
        <v>0.640978800266707</v>
      </c>
    </row>
    <row r="10">
      <c r="B10" s="20" t="s">
        <v>437</v>
      </c>
      <c r="C10" s="19" t="n">
        <v>0.303814575776354</v>
      </c>
      <c r="D10" s="19" t="n">
        <v>0.203412942681749</v>
      </c>
      <c r="E10" s="19" t="n">
        <v>0.338806444552167</v>
      </c>
      <c r="F10" s="19" t="n">
        <v>0.364880475472657</v>
      </c>
      <c r="G10" s="19" t="n">
        <v>0.311575459969001</v>
      </c>
      <c r="H10" s="19" t="n">
        <v>0.103141359121176</v>
      </c>
      <c r="I10" s="19" t="n">
        <v>0</v>
      </c>
      <c r="J10" s="19"/>
      <c r="K10" s="19" t="n">
        <v>0.334818815904372</v>
      </c>
      <c r="L10" s="19" t="n">
        <v>0.246240253197323</v>
      </c>
      <c r="M10" s="19"/>
      <c r="N10" s="19" t="n">
        <v>0.344594910827141</v>
      </c>
      <c r="O10" s="19" t="n">
        <v>0.433201496777117</v>
      </c>
      <c r="P10" s="19" t="n">
        <v>0.204919201960243</v>
      </c>
      <c r="Q10" s="19" t="n">
        <v>0.202774230867922</v>
      </c>
      <c r="R10" s="19" t="n">
        <v>0.40143001523689</v>
      </c>
      <c r="S10" s="19" t="n">
        <v>0.24299600130147</v>
      </c>
      <c r="T10" s="19" t="n">
        <v>0.29390523639529</v>
      </c>
      <c r="U10" s="19" t="n">
        <v>0</v>
      </c>
      <c r="V10" s="19" t="n">
        <v>0.272134453585449</v>
      </c>
      <c r="W10" s="19" t="n">
        <v>0.347046204494736</v>
      </c>
      <c r="X10" s="19" t="n">
        <v>0.498666292894908</v>
      </c>
      <c r="Y10" s="19" t="n">
        <v>0.295992204807546</v>
      </c>
      <c r="Z10" s="19"/>
      <c r="AA10" s="19" t="n">
        <v>0.371137405126556</v>
      </c>
      <c r="AB10" s="19" t="n">
        <v>0.228391478707636</v>
      </c>
      <c r="AC10" s="19" t="n">
        <v>0.2976996361402</v>
      </c>
      <c r="AD10" s="19" t="n">
        <v>0.225733514318238</v>
      </c>
      <c r="AE10" s="19"/>
      <c r="AF10" s="19" t="n">
        <v>0.244217031180632</v>
      </c>
      <c r="AG10" s="19" t="n">
        <v>0.0524320545751992</v>
      </c>
      <c r="AH10" s="19" t="n">
        <v>0.377751316128016</v>
      </c>
      <c r="AI10" s="19" t="n">
        <v>0.297708265710206</v>
      </c>
      <c r="AJ10" s="19" t="n">
        <v>0.233014378490382</v>
      </c>
      <c r="AK10" s="19" t="n">
        <v>0.434397776167633</v>
      </c>
      <c r="AL10" s="19" t="n">
        <v>0.293429180125202</v>
      </c>
      <c r="AM10" s="19" t="n">
        <v>0</v>
      </c>
      <c r="AN10" s="19" t="n">
        <v>0.380026550917532</v>
      </c>
      <c r="AO10" s="19" t="n">
        <v>0.378082368726247</v>
      </c>
      <c r="AP10" s="19" t="n">
        <v>0.499063678299454</v>
      </c>
      <c r="AQ10" s="19" t="n">
        <v>0.19615482885897</v>
      </c>
      <c r="AR10" s="19" t="n">
        <v>0</v>
      </c>
      <c r="AS10" s="19" t="n">
        <v>0</v>
      </c>
      <c r="AT10" s="19" t="n">
        <v>0</v>
      </c>
      <c r="AU10" s="19" t="n">
        <v>0</v>
      </c>
      <c r="AV10" s="19" t="n">
        <v>0.744611283192527</v>
      </c>
      <c r="AW10" s="19" t="n">
        <v>0</v>
      </c>
      <c r="AX10" s="19" t="n">
        <v>0.305432811628896</v>
      </c>
    </row>
    <row r="11">
      <c r="B11" s="20" t="s">
        <v>438</v>
      </c>
      <c r="C11" s="19" t="n">
        <v>0.303694635843662</v>
      </c>
      <c r="D11" s="19" t="n">
        <v>0.259311968532069</v>
      </c>
      <c r="E11" s="19" t="n">
        <v>0.337260138369919</v>
      </c>
      <c r="F11" s="19" t="n">
        <v>0.333145703921555</v>
      </c>
      <c r="G11" s="19" t="n">
        <v>0.302076049626069</v>
      </c>
      <c r="H11" s="19" t="n">
        <v>0.0942265111678058</v>
      </c>
      <c r="I11" s="19" t="n">
        <v>0</v>
      </c>
      <c r="J11" s="19"/>
      <c r="K11" s="19" t="n">
        <v>0.311404935485764</v>
      </c>
      <c r="L11" s="19" t="n">
        <v>0.289376746518125</v>
      </c>
      <c r="M11" s="19"/>
      <c r="N11" s="19" t="n">
        <v>0.365398224682818</v>
      </c>
      <c r="O11" s="19" t="n">
        <v>0.0480917350180269</v>
      </c>
      <c r="P11" s="19" t="n">
        <v>0.243806319361801</v>
      </c>
      <c r="Q11" s="19" t="n">
        <v>0.290113856870487</v>
      </c>
      <c r="R11" s="19" t="n">
        <v>0.405175570364005</v>
      </c>
      <c r="S11" s="19" t="n">
        <v>0.210757202213658</v>
      </c>
      <c r="T11" s="19" t="n">
        <v>0.342664833600033</v>
      </c>
      <c r="U11" s="19" t="n">
        <v>0.321307906191812</v>
      </c>
      <c r="V11" s="19" t="n">
        <v>0.167247418013531</v>
      </c>
      <c r="W11" s="19" t="n">
        <v>0.246666513740427</v>
      </c>
      <c r="X11" s="19" t="n">
        <v>0.484043668432221</v>
      </c>
      <c r="Y11" s="19" t="n">
        <v>0.73278527185103</v>
      </c>
      <c r="Z11" s="19"/>
      <c r="AA11" s="19" t="n">
        <v>0.350714493889179</v>
      </c>
      <c r="AB11" s="19" t="n">
        <v>0.28436417466393</v>
      </c>
      <c r="AC11" s="19" t="n">
        <v>0.293038587064241</v>
      </c>
      <c r="AD11" s="19" t="n">
        <v>0.230923679739704</v>
      </c>
      <c r="AE11" s="19"/>
      <c r="AF11" s="19" t="n">
        <v>0.205931513233572</v>
      </c>
      <c r="AG11" s="19" t="n">
        <v>0.168221589705333</v>
      </c>
      <c r="AH11" s="19" t="n">
        <v>0.461569052466607</v>
      </c>
      <c r="AI11" s="19" t="n">
        <v>0.348951181094644</v>
      </c>
      <c r="AJ11" s="19" t="n">
        <v>0.108555886322328</v>
      </c>
      <c r="AK11" s="19" t="n">
        <v>0.353041871159888</v>
      </c>
      <c r="AL11" s="19" t="n">
        <v>0.54171979312934</v>
      </c>
      <c r="AM11" s="19" t="n">
        <v>0</v>
      </c>
      <c r="AN11" s="19" t="n">
        <v>0.284786626811458</v>
      </c>
      <c r="AO11" s="19" t="n">
        <v>0.211162353232163</v>
      </c>
      <c r="AP11" s="19" t="n">
        <v>0.306711383985292</v>
      </c>
      <c r="AQ11" s="19" t="n">
        <v>0.257399157078724</v>
      </c>
      <c r="AR11" s="19" t="n">
        <v>0</v>
      </c>
      <c r="AS11" s="19" t="n">
        <v>0.339104862467913</v>
      </c>
      <c r="AT11" s="19" t="n">
        <v>0</v>
      </c>
      <c r="AU11" s="19" t="n">
        <v>0</v>
      </c>
      <c r="AV11" s="19" t="n">
        <v>0</v>
      </c>
      <c r="AW11" s="19" t="n">
        <v>1</v>
      </c>
      <c r="AX11" s="19" t="n">
        <v>0.305432811628896</v>
      </c>
    </row>
    <row r="12">
      <c r="B12" s="20" t="s">
        <v>439</v>
      </c>
      <c r="C12" s="19" t="n">
        <v>0.300256319613689</v>
      </c>
      <c r="D12" s="19" t="n">
        <v>0.227210227046697</v>
      </c>
      <c r="E12" s="19" t="n">
        <v>0.355198890012809</v>
      </c>
      <c r="F12" s="19" t="n">
        <v>0.364356027286138</v>
      </c>
      <c r="G12" s="19" t="n">
        <v>0.124157403897275</v>
      </c>
      <c r="H12" s="19" t="n">
        <v>0.208167295786756</v>
      </c>
      <c r="I12" s="19" t="n">
        <v>0.249026706373058</v>
      </c>
      <c r="J12" s="19"/>
      <c r="K12" s="19" t="n">
        <v>0.315678400391912</v>
      </c>
      <c r="L12" s="19" t="n">
        <v>0.271617789854564</v>
      </c>
      <c r="M12" s="19"/>
      <c r="N12" s="19" t="n">
        <v>0.358042548363984</v>
      </c>
      <c r="O12" s="19" t="n">
        <v>0.279240125235554</v>
      </c>
      <c r="P12" s="19" t="n">
        <v>0.206495469697598</v>
      </c>
      <c r="Q12" s="19" t="n">
        <v>0.456748015912176</v>
      </c>
      <c r="R12" s="19" t="n">
        <v>0.273659486912812</v>
      </c>
      <c r="S12" s="19" t="n">
        <v>0.246297590708897</v>
      </c>
      <c r="T12" s="19" t="n">
        <v>0.129089307890191</v>
      </c>
      <c r="U12" s="19" t="n">
        <v>0.159926064240992</v>
      </c>
      <c r="V12" s="19" t="n">
        <v>0.272127690986239</v>
      </c>
      <c r="W12" s="19" t="n">
        <v>0.166367598230003</v>
      </c>
      <c r="X12" s="19" t="n">
        <v>0.484043668432221</v>
      </c>
      <c r="Y12" s="19" t="n">
        <v>0.438817017102834</v>
      </c>
      <c r="Z12" s="19"/>
      <c r="AA12" s="19" t="n">
        <v>0.344709333400104</v>
      </c>
      <c r="AB12" s="19" t="n">
        <v>0.16567580222379</v>
      </c>
      <c r="AC12" s="19" t="n">
        <v>0.32899083757364</v>
      </c>
      <c r="AD12" s="19" t="n">
        <v>0.275871629735813</v>
      </c>
      <c r="AE12" s="19"/>
      <c r="AF12" s="19" t="n">
        <v>0.304759834913597</v>
      </c>
      <c r="AG12" s="19" t="n">
        <v>0.159146995860609</v>
      </c>
      <c r="AH12" s="19" t="n">
        <v>0.398822071256525</v>
      </c>
      <c r="AI12" s="19" t="n">
        <v>0.363075897191101</v>
      </c>
      <c r="AJ12" s="19" t="n">
        <v>0</v>
      </c>
      <c r="AK12" s="19" t="n">
        <v>0.337402479927804</v>
      </c>
      <c r="AL12" s="19" t="n">
        <v>0.456726167331795</v>
      </c>
      <c r="AM12" s="19" t="n">
        <v>0</v>
      </c>
      <c r="AN12" s="19" t="n">
        <v>0.181840906757705</v>
      </c>
      <c r="AO12" s="19" t="n">
        <v>0.126842226330523</v>
      </c>
      <c r="AP12" s="19" t="n">
        <v>0.499241362509249</v>
      </c>
      <c r="AQ12" s="19" t="n">
        <v>0.529404148012301</v>
      </c>
      <c r="AR12" s="19" t="n">
        <v>0</v>
      </c>
      <c r="AS12" s="19" t="n">
        <v>0.385372606033758</v>
      </c>
      <c r="AT12" s="19" t="n">
        <v>0</v>
      </c>
      <c r="AU12" s="19" t="n">
        <v>0</v>
      </c>
      <c r="AV12" s="19" t="n">
        <v>0.206453386121645</v>
      </c>
      <c r="AW12" s="19" t="n">
        <v>0</v>
      </c>
      <c r="AX12" s="19" t="n">
        <v>0</v>
      </c>
    </row>
    <row r="13">
      <c r="B13" s="20" t="s">
        <v>440</v>
      </c>
      <c r="C13" s="19" t="n">
        <v>0.28666010468256</v>
      </c>
      <c r="D13" s="19" t="n">
        <v>0.209192360093444</v>
      </c>
      <c r="E13" s="19" t="n">
        <v>0.27263298432135</v>
      </c>
      <c r="F13" s="19" t="n">
        <v>0.412281121565462</v>
      </c>
      <c r="G13" s="19" t="n">
        <v>0.238467331667735</v>
      </c>
      <c r="H13" s="19" t="n">
        <v>0</v>
      </c>
      <c r="I13" s="19" t="n">
        <v>0.249026706373058</v>
      </c>
      <c r="J13" s="19"/>
      <c r="K13" s="19" t="n">
        <v>0.287426214872888</v>
      </c>
      <c r="L13" s="19" t="n">
        <v>0.285237451682618</v>
      </c>
      <c r="M13" s="19"/>
      <c r="N13" s="19" t="n">
        <v>0.373454917316549</v>
      </c>
      <c r="O13" s="19" t="n">
        <v>0.16051334483226</v>
      </c>
      <c r="P13" s="19" t="n">
        <v>0.290489034983483</v>
      </c>
      <c r="Q13" s="19" t="n">
        <v>0.24672545401799</v>
      </c>
      <c r="R13" s="19" t="n">
        <v>0.134085380488536</v>
      </c>
      <c r="S13" s="19" t="n">
        <v>0.244438818180236</v>
      </c>
      <c r="T13" s="19" t="n">
        <v>0.347483059063022</v>
      </c>
      <c r="U13" s="19" t="n">
        <v>0.336282924678454</v>
      </c>
      <c r="V13" s="19" t="n">
        <v>0.194891852171466</v>
      </c>
      <c r="W13" s="19" t="n">
        <v>0.259949674357434</v>
      </c>
      <c r="X13" s="19" t="n">
        <v>0.451899952314181</v>
      </c>
      <c r="Y13" s="19" t="n">
        <v>0.295992204807546</v>
      </c>
      <c r="Z13" s="19"/>
      <c r="AA13" s="19" t="n">
        <v>0.325502752311436</v>
      </c>
      <c r="AB13" s="19" t="n">
        <v>0.233251517956945</v>
      </c>
      <c r="AC13" s="19" t="n">
        <v>0.22614251208226</v>
      </c>
      <c r="AD13" s="19" t="n">
        <v>0.315355789579495</v>
      </c>
      <c r="AE13" s="19"/>
      <c r="AF13" s="19" t="n">
        <v>0.328070555682073</v>
      </c>
      <c r="AG13" s="19" t="n">
        <v>0.108057551139751</v>
      </c>
      <c r="AH13" s="19" t="n">
        <v>0.391242935244045</v>
      </c>
      <c r="AI13" s="19" t="n">
        <v>0.265430223787533</v>
      </c>
      <c r="AJ13" s="19" t="n">
        <v>0.329465673616449</v>
      </c>
      <c r="AK13" s="19" t="n">
        <v>0.337233012331685</v>
      </c>
      <c r="AL13" s="19" t="n">
        <v>0.352790053652481</v>
      </c>
      <c r="AM13" s="19" t="n">
        <v>0</v>
      </c>
      <c r="AN13" s="19" t="n">
        <v>0.339608454371602</v>
      </c>
      <c r="AO13" s="19" t="n">
        <v>0.131068867474009</v>
      </c>
      <c r="AP13" s="19" t="n">
        <v>0.282634199991021</v>
      </c>
      <c r="AQ13" s="19" t="n">
        <v>0.320808132698581</v>
      </c>
      <c r="AR13" s="19" t="n">
        <v>0</v>
      </c>
      <c r="AS13" s="19" t="n">
        <v>0.339104862467913</v>
      </c>
      <c r="AT13" s="19" t="n">
        <v>0</v>
      </c>
      <c r="AU13" s="19" t="n">
        <v>0</v>
      </c>
      <c r="AV13" s="19" t="n">
        <v>0</v>
      </c>
      <c r="AW13" s="19" t="n">
        <v>0</v>
      </c>
      <c r="AX13" s="19" t="n">
        <v>0.664454011362189</v>
      </c>
    </row>
    <row r="14">
      <c r="B14" s="20" t="s">
        <v>441</v>
      </c>
      <c r="C14" s="19" t="n">
        <v>0.28541096623827</v>
      </c>
      <c r="D14" s="19" t="n">
        <v>0.183404285098599</v>
      </c>
      <c r="E14" s="19" t="n">
        <v>0.323730151381199</v>
      </c>
      <c r="F14" s="19" t="n">
        <v>0.332706172953599</v>
      </c>
      <c r="G14" s="19" t="n">
        <v>0.345864998697168</v>
      </c>
      <c r="H14" s="19" t="n">
        <v>0</v>
      </c>
      <c r="I14" s="19" t="n">
        <v>0</v>
      </c>
      <c r="J14" s="19"/>
      <c r="K14" s="19" t="n">
        <v>0.272522442317552</v>
      </c>
      <c r="L14" s="19" t="n">
        <v>0.309344725966456</v>
      </c>
      <c r="M14" s="19"/>
      <c r="N14" s="19" t="n">
        <v>0.36497359420341</v>
      </c>
      <c r="O14" s="19" t="n">
        <v>0.0480917350180269</v>
      </c>
      <c r="P14" s="19" t="n">
        <v>0.149960008032295</v>
      </c>
      <c r="Q14" s="19" t="n">
        <v>0.305912134813861</v>
      </c>
      <c r="R14" s="19" t="n">
        <v>0.305789209057894</v>
      </c>
      <c r="S14" s="19" t="n">
        <v>0.19488930357293</v>
      </c>
      <c r="T14" s="19" t="n">
        <v>0.407722059713651</v>
      </c>
      <c r="U14" s="19" t="n">
        <v>0.172881508276317</v>
      </c>
      <c r="V14" s="19" t="n">
        <v>0.197878923524738</v>
      </c>
      <c r="W14" s="19" t="n">
        <v>0.342531969521319</v>
      </c>
      <c r="X14" s="19" t="n">
        <v>0.639474176363683</v>
      </c>
      <c r="Y14" s="19" t="n">
        <v>0.142824812295288</v>
      </c>
      <c r="Z14" s="19"/>
      <c r="AA14" s="19" t="n">
        <v>0.326359586066176</v>
      </c>
      <c r="AB14" s="19" t="n">
        <v>0.271313409322253</v>
      </c>
      <c r="AC14" s="19" t="n">
        <v>0.27605923442632</v>
      </c>
      <c r="AD14" s="19" t="n">
        <v>0.220014327196443</v>
      </c>
      <c r="AE14" s="19"/>
      <c r="AF14" s="19" t="n">
        <v>0.209854539253153</v>
      </c>
      <c r="AG14" s="19" t="n">
        <v>0.16057441848034</v>
      </c>
      <c r="AH14" s="19" t="n">
        <v>0.381600715374628</v>
      </c>
      <c r="AI14" s="19" t="n">
        <v>0.271670121149487</v>
      </c>
      <c r="AJ14" s="19" t="n">
        <v>0.102274116113186</v>
      </c>
      <c r="AK14" s="19" t="n">
        <v>0.289159879672116</v>
      </c>
      <c r="AL14" s="19" t="n">
        <v>0.385585925786522</v>
      </c>
      <c r="AM14" s="19" t="n">
        <v>0</v>
      </c>
      <c r="AN14" s="19" t="n">
        <v>0.308989773230782</v>
      </c>
      <c r="AO14" s="19" t="n">
        <v>0.252069135573253</v>
      </c>
      <c r="AP14" s="19" t="n">
        <v>0.374644981824344</v>
      </c>
      <c r="AQ14" s="19" t="n">
        <v>0.209945456122703</v>
      </c>
      <c r="AR14" s="19" t="n">
        <v>0</v>
      </c>
      <c r="AS14" s="19" t="n">
        <v>1</v>
      </c>
      <c r="AT14" s="19" t="n">
        <v>0</v>
      </c>
      <c r="AU14" s="19" t="n">
        <v>1</v>
      </c>
      <c r="AV14" s="19" t="n">
        <v>0.28485471276851</v>
      </c>
      <c r="AW14" s="19" t="n">
        <v>0</v>
      </c>
      <c r="AX14" s="19" t="n">
        <v>0.664454011362189</v>
      </c>
    </row>
    <row r="15">
      <c r="B15" s="20" t="s">
        <v>442</v>
      </c>
      <c r="C15" s="19" t="n">
        <v>0.284130197204604</v>
      </c>
      <c r="D15" s="19" t="n">
        <v>0.202544865507545</v>
      </c>
      <c r="E15" s="19" t="n">
        <v>0.280367036248783</v>
      </c>
      <c r="F15" s="19" t="n">
        <v>0.390818112394261</v>
      </c>
      <c r="G15" s="19" t="n">
        <v>0.25872493180671</v>
      </c>
      <c r="H15" s="19" t="n">
        <v>0.092092157381914</v>
      </c>
      <c r="I15" s="19" t="n">
        <v>0</v>
      </c>
      <c r="J15" s="19"/>
      <c r="K15" s="19" t="n">
        <v>0.334855164636545</v>
      </c>
      <c r="L15" s="19" t="n">
        <v>0.189934834709709</v>
      </c>
      <c r="M15" s="19"/>
      <c r="N15" s="19" t="n">
        <v>0.348567944160248</v>
      </c>
      <c r="O15" s="19" t="n">
        <v>0.214383502835066</v>
      </c>
      <c r="P15" s="19" t="n">
        <v>0.30453663472447</v>
      </c>
      <c r="Q15" s="19" t="n">
        <v>0.164708897768203</v>
      </c>
      <c r="R15" s="19" t="n">
        <v>0.261556466014281</v>
      </c>
      <c r="S15" s="19" t="n">
        <v>0.275959877712948</v>
      </c>
      <c r="T15" s="19" t="n">
        <v>0.254614675100331</v>
      </c>
      <c r="U15" s="19" t="n">
        <v>0.336282924678454</v>
      </c>
      <c r="V15" s="19" t="n">
        <v>0.192211655171503</v>
      </c>
      <c r="W15" s="19" t="n">
        <v>0.169386741609467</v>
      </c>
      <c r="X15" s="19" t="n">
        <v>0.639474176363683</v>
      </c>
      <c r="Y15" s="19" t="n">
        <v>0.444034443102893</v>
      </c>
      <c r="Z15" s="19"/>
      <c r="AA15" s="19" t="n">
        <v>0.361555967736947</v>
      </c>
      <c r="AB15" s="19" t="n">
        <v>0.252403197717873</v>
      </c>
      <c r="AC15" s="19" t="n">
        <v>0.279792820759451</v>
      </c>
      <c r="AD15" s="19" t="n">
        <v>0.14889150377663</v>
      </c>
      <c r="AE15" s="19"/>
      <c r="AF15" s="19" t="n">
        <v>0.250255187372458</v>
      </c>
      <c r="AG15" s="19" t="n">
        <v>0.160202030561173</v>
      </c>
      <c r="AH15" s="19" t="n">
        <v>0.313218895950384</v>
      </c>
      <c r="AI15" s="19" t="n">
        <v>0.363918671369695</v>
      </c>
      <c r="AJ15" s="19" t="n">
        <v>0</v>
      </c>
      <c r="AK15" s="19" t="n">
        <v>0.613843890984527</v>
      </c>
      <c r="AL15" s="19" t="n">
        <v>0.207649105160788</v>
      </c>
      <c r="AM15" s="19" t="n">
        <v>0</v>
      </c>
      <c r="AN15" s="19" t="n">
        <v>0.27334108584946</v>
      </c>
      <c r="AO15" s="19" t="n">
        <v>0.119706181468547</v>
      </c>
      <c r="AP15" s="19" t="n">
        <v>0.602754428326076</v>
      </c>
      <c r="AQ15" s="19" t="n">
        <v>0.260398023694051</v>
      </c>
      <c r="AR15" s="19" t="n">
        <v>0</v>
      </c>
      <c r="AS15" s="19" t="n">
        <v>0.339104862467913</v>
      </c>
      <c r="AT15" s="19" t="n">
        <v>0</v>
      </c>
      <c r="AU15" s="19" t="n">
        <v>0</v>
      </c>
      <c r="AV15" s="19" t="n">
        <v>0.206453386121645</v>
      </c>
      <c r="AW15" s="19" t="n">
        <v>1</v>
      </c>
      <c r="AX15" s="19" t="n">
        <v>0.359021199733292</v>
      </c>
    </row>
    <row r="16">
      <c r="B16" s="20" t="s">
        <v>443</v>
      </c>
      <c r="C16" s="19" t="n">
        <v>0.259854758032758</v>
      </c>
      <c r="D16" s="19" t="n">
        <v>0.181591750069701</v>
      </c>
      <c r="E16" s="19" t="n">
        <v>0.301232853522799</v>
      </c>
      <c r="F16" s="19" t="n">
        <v>0.289865423779544</v>
      </c>
      <c r="G16" s="19" t="n">
        <v>0.204911303111801</v>
      </c>
      <c r="H16" s="19" t="n">
        <v>0.212629623602516</v>
      </c>
      <c r="I16" s="19" t="n">
        <v>0.249026706373058</v>
      </c>
      <c r="J16" s="19"/>
      <c r="K16" s="19" t="n">
        <v>0.265823043627207</v>
      </c>
      <c r="L16" s="19" t="n">
        <v>0.248771757816019</v>
      </c>
      <c r="M16" s="19"/>
      <c r="N16" s="19" t="n">
        <v>0.31108832816931</v>
      </c>
      <c r="O16" s="19" t="n">
        <v>0.310792174966368</v>
      </c>
      <c r="P16" s="19" t="n">
        <v>0.103391331744848</v>
      </c>
      <c r="Q16" s="19" t="n">
        <v>0.253860438995465</v>
      </c>
      <c r="R16" s="19" t="n">
        <v>0.126672015866324</v>
      </c>
      <c r="S16" s="19" t="n">
        <v>0.333605149343586</v>
      </c>
      <c r="T16" s="19" t="n">
        <v>0.27265814372813</v>
      </c>
      <c r="U16" s="19" t="n">
        <v>0.17766283436441</v>
      </c>
      <c r="V16" s="19" t="n">
        <v>0.250152590330748</v>
      </c>
      <c r="W16" s="19" t="n">
        <v>0.162034103101563</v>
      </c>
      <c r="X16" s="19" t="n">
        <v>0.451899952314181</v>
      </c>
      <c r="Y16" s="19" t="n">
        <v>0.142824812295288</v>
      </c>
      <c r="Z16" s="19"/>
      <c r="AA16" s="19" t="n">
        <v>0.320161082561683</v>
      </c>
      <c r="AB16" s="19" t="n">
        <v>0.272627366328525</v>
      </c>
      <c r="AC16" s="19" t="n">
        <v>0.221244480779378</v>
      </c>
      <c r="AD16" s="19" t="n">
        <v>0.166575710156595</v>
      </c>
      <c r="AE16" s="19"/>
      <c r="AF16" s="19" t="n">
        <v>0.256824886733744</v>
      </c>
      <c r="AG16" s="19" t="n">
        <v>0.113986926756026</v>
      </c>
      <c r="AH16" s="19" t="n">
        <v>0.388631427537352</v>
      </c>
      <c r="AI16" s="19" t="n">
        <v>0.233169008127816</v>
      </c>
      <c r="AJ16" s="19" t="n">
        <v>0.425107280097369</v>
      </c>
      <c r="AK16" s="19" t="n">
        <v>0.42918903205086</v>
      </c>
      <c r="AL16" s="19" t="n">
        <v>0.303038230793964</v>
      </c>
      <c r="AM16" s="19" t="n">
        <v>0</v>
      </c>
      <c r="AN16" s="19" t="n">
        <v>0.207056087416884</v>
      </c>
      <c r="AO16" s="19" t="n">
        <v>0.165458642400415</v>
      </c>
      <c r="AP16" s="19" t="n">
        <v>0.0996697703750686</v>
      </c>
      <c r="AQ16" s="19" t="n">
        <v>0.201048399848206</v>
      </c>
      <c r="AR16" s="19" t="n">
        <v>0</v>
      </c>
      <c r="AS16" s="19" t="n">
        <v>1</v>
      </c>
      <c r="AT16" s="19" t="n">
        <v>0</v>
      </c>
      <c r="AU16" s="19" t="n">
        <v>1</v>
      </c>
      <c r="AV16" s="19" t="n">
        <v>0.255388716807473</v>
      </c>
      <c r="AW16" s="19" t="n">
        <v>0</v>
      </c>
      <c r="AX16" s="19" t="n">
        <v>0.664454011362189</v>
      </c>
    </row>
    <row r="17">
      <c r="B17" s="20" t="s">
        <v>444</v>
      </c>
      <c r="C17" s="19" t="n">
        <v>0.251576751273648</v>
      </c>
      <c r="D17" s="19" t="n">
        <v>0.169235517969252</v>
      </c>
      <c r="E17" s="19" t="n">
        <v>0.288610425009581</v>
      </c>
      <c r="F17" s="19" t="n">
        <v>0.282679373887051</v>
      </c>
      <c r="G17" s="19" t="n">
        <v>0.247063106925296</v>
      </c>
      <c r="H17" s="19" t="n">
        <v>0.192915350151371</v>
      </c>
      <c r="I17" s="19" t="n">
        <v>0</v>
      </c>
      <c r="J17" s="19"/>
      <c r="K17" s="19" t="n">
        <v>0.275003930037666</v>
      </c>
      <c r="L17" s="19" t="n">
        <v>0.208072896907055</v>
      </c>
      <c r="M17" s="19"/>
      <c r="N17" s="19" t="n">
        <v>0.247743948680923</v>
      </c>
      <c r="O17" s="19" t="n">
        <v>0.111766683534499</v>
      </c>
      <c r="P17" s="19" t="n">
        <v>0.289784463961588</v>
      </c>
      <c r="Q17" s="19" t="n">
        <v>0.317004530226152</v>
      </c>
      <c r="R17" s="19" t="n">
        <v>0.331383981416192</v>
      </c>
      <c r="S17" s="19" t="n">
        <v>0.311778625936671</v>
      </c>
      <c r="T17" s="19" t="n">
        <v>0.21461415706689</v>
      </c>
      <c r="U17" s="19" t="n">
        <v>0</v>
      </c>
      <c r="V17" s="19" t="n">
        <v>0.238416165270876</v>
      </c>
      <c r="W17" s="19" t="n">
        <v>0.161370716019911</v>
      </c>
      <c r="X17" s="19" t="n">
        <v>0.288819918772427</v>
      </c>
      <c r="Y17" s="19" t="n">
        <v>0.304393087830577</v>
      </c>
      <c r="Z17" s="19"/>
      <c r="AA17" s="19" t="n">
        <v>0.318789407934265</v>
      </c>
      <c r="AB17" s="19" t="n">
        <v>0.246015647063919</v>
      </c>
      <c r="AC17" s="19" t="n">
        <v>0.189693696181337</v>
      </c>
      <c r="AD17" s="19" t="n">
        <v>0.184717922730267</v>
      </c>
      <c r="AE17" s="19"/>
      <c r="AF17" s="19" t="n">
        <v>0.409478143994984</v>
      </c>
      <c r="AG17" s="19" t="n">
        <v>0.216348227126887</v>
      </c>
      <c r="AH17" s="19" t="n">
        <v>0.22713389015313</v>
      </c>
      <c r="AI17" s="19" t="n">
        <v>0.172572357396947</v>
      </c>
      <c r="AJ17" s="19" t="n">
        <v>0.102274116113186</v>
      </c>
      <c r="AK17" s="19" t="n">
        <v>0.281351557050053</v>
      </c>
      <c r="AL17" s="19" t="n">
        <v>0.243622041993966</v>
      </c>
      <c r="AM17" s="19" t="n">
        <v>0</v>
      </c>
      <c r="AN17" s="19" t="n">
        <v>0.285689949367881</v>
      </c>
      <c r="AO17" s="19" t="n">
        <v>0.165950794149201</v>
      </c>
      <c r="AP17" s="19" t="n">
        <v>0.206611958873265</v>
      </c>
      <c r="AQ17" s="19" t="n">
        <v>0.258347406907162</v>
      </c>
      <c r="AR17" s="19" t="n">
        <v>0</v>
      </c>
      <c r="AS17" s="19" t="n">
        <v>0.339104862467913</v>
      </c>
      <c r="AT17" s="19" t="n">
        <v>0</v>
      </c>
      <c r="AU17" s="19" t="n">
        <v>0</v>
      </c>
      <c r="AV17" s="19" t="n">
        <v>0</v>
      </c>
      <c r="AW17" s="19" t="n">
        <v>1</v>
      </c>
      <c r="AX17" s="19" t="n">
        <v>0.359021199733292</v>
      </c>
    </row>
    <row r="18">
      <c r="B18" s="20" t="s">
        <v>445</v>
      </c>
      <c r="C18" s="19" t="n">
        <v>0.2019134261861</v>
      </c>
      <c r="D18" s="19" t="n">
        <v>0.19988104487195</v>
      </c>
      <c r="E18" s="19" t="n">
        <v>0.213591798945055</v>
      </c>
      <c r="F18" s="19" t="n">
        <v>0.170386905888163</v>
      </c>
      <c r="G18" s="19" t="n">
        <v>0.251143093882161</v>
      </c>
      <c r="H18" s="19" t="n">
        <v>0.18631866854972</v>
      </c>
      <c r="I18" s="19" t="n">
        <v>0.233494719456146</v>
      </c>
      <c r="J18" s="19"/>
      <c r="K18" s="19" t="n">
        <v>0.228929234348338</v>
      </c>
      <c r="L18" s="19" t="n">
        <v>0.151745550842486</v>
      </c>
      <c r="M18" s="19"/>
      <c r="N18" s="19" t="n">
        <v>0.177274422733358</v>
      </c>
      <c r="O18" s="19" t="n">
        <v>0.332066151905772</v>
      </c>
      <c r="P18" s="19" t="n">
        <v>0.152876748235461</v>
      </c>
      <c r="Q18" s="19" t="n">
        <v>0.278996558563294</v>
      </c>
      <c r="R18" s="19" t="n">
        <v>0.186100045568798</v>
      </c>
      <c r="S18" s="19" t="n">
        <v>0.139730272972922</v>
      </c>
      <c r="T18" s="19" t="n">
        <v>0.213630921065062</v>
      </c>
      <c r="U18" s="19" t="n">
        <v>0.168221686926469</v>
      </c>
      <c r="V18" s="19" t="n">
        <v>0.117492610528249</v>
      </c>
      <c r="W18" s="19" t="n">
        <v>0.322681949439594</v>
      </c>
      <c r="X18" s="19" t="n">
        <v>0.498666292894908</v>
      </c>
      <c r="Y18" s="19" t="n">
        <v>0.150463439260651</v>
      </c>
      <c r="Z18" s="19"/>
      <c r="AA18" s="19" t="n">
        <v>0.225436812308291</v>
      </c>
      <c r="AB18" s="19" t="n">
        <v>0.0908402612332079</v>
      </c>
      <c r="AC18" s="19" t="n">
        <v>0.170485942050337</v>
      </c>
      <c r="AD18" s="19" t="n">
        <v>0.2737821350954</v>
      </c>
      <c r="AE18" s="19"/>
      <c r="AF18" s="19" t="n">
        <v>0.229979230954603</v>
      </c>
      <c r="AG18" s="19" t="n">
        <v>0.212867209983757</v>
      </c>
      <c r="AH18" s="19" t="n">
        <v>0.312236815473373</v>
      </c>
      <c r="AI18" s="19" t="n">
        <v>0.204828977961524</v>
      </c>
      <c r="AJ18" s="19" t="n">
        <v>0.231713275058403</v>
      </c>
      <c r="AK18" s="19" t="n">
        <v>0.237258431541327</v>
      </c>
      <c r="AL18" s="19" t="n">
        <v>0.25369223612296</v>
      </c>
      <c r="AM18" s="19" t="n">
        <v>0</v>
      </c>
      <c r="AN18" s="19" t="n">
        <v>0.130868852108088</v>
      </c>
      <c r="AO18" s="19" t="n">
        <v>0.165956621500043</v>
      </c>
      <c r="AP18" s="19" t="n">
        <v>0.18575632015863</v>
      </c>
      <c r="AQ18" s="19" t="n">
        <v>0.186782504696401</v>
      </c>
      <c r="AR18" s="19" t="n">
        <v>0</v>
      </c>
      <c r="AS18" s="19" t="n">
        <v>0</v>
      </c>
      <c r="AT18" s="19" t="n">
        <v>0</v>
      </c>
      <c r="AU18" s="19" t="n">
        <v>0</v>
      </c>
      <c r="AV18" s="19" t="n">
        <v>0.255388716807473</v>
      </c>
      <c r="AW18" s="19" t="n">
        <v>0</v>
      </c>
      <c r="AX18" s="19" t="n">
        <v>0</v>
      </c>
    </row>
    <row r="19">
      <c r="B19" s="20" t="s">
        <v>446</v>
      </c>
      <c r="C19" s="19" t="n">
        <v>0.20150727739644</v>
      </c>
      <c r="D19" s="19" t="n">
        <v>0.202587295509881</v>
      </c>
      <c r="E19" s="19" t="n">
        <v>0.172118987105558</v>
      </c>
      <c r="F19" s="19" t="n">
        <v>0.254015620215815</v>
      </c>
      <c r="G19" s="19" t="n">
        <v>0.179366079123613</v>
      </c>
      <c r="H19" s="19" t="n">
        <v>0.11394078461895</v>
      </c>
      <c r="I19" s="19" t="n">
        <v>0.249026706373058</v>
      </c>
      <c r="J19" s="19"/>
      <c r="K19" s="19" t="n">
        <v>0.213142865157106</v>
      </c>
      <c r="L19" s="19" t="n">
        <v>0.179900197836899</v>
      </c>
      <c r="M19" s="19"/>
      <c r="N19" s="19" t="n">
        <v>0.244781136791311</v>
      </c>
      <c r="O19" s="19" t="n">
        <v>0.220685586933564</v>
      </c>
      <c r="P19" s="19" t="n">
        <v>0.103542437908115</v>
      </c>
      <c r="Q19" s="19" t="n">
        <v>0.174807735654665</v>
      </c>
      <c r="R19" s="19" t="n">
        <v>0.275879890932998</v>
      </c>
      <c r="S19" s="19" t="n">
        <v>0.228428797108428</v>
      </c>
      <c r="T19" s="19" t="n">
        <v>0.0421830265221371</v>
      </c>
      <c r="U19" s="19" t="n">
        <v>0</v>
      </c>
      <c r="V19" s="19" t="n">
        <v>0.246244101363415</v>
      </c>
      <c r="W19" s="19" t="n">
        <v>0.168876494209844</v>
      </c>
      <c r="X19" s="19" t="n">
        <v>0.148012035303653</v>
      </c>
      <c r="Y19" s="19" t="n">
        <v>0.295992204807546</v>
      </c>
      <c r="Z19" s="19"/>
      <c r="AA19" s="19" t="n">
        <v>0.213628657645636</v>
      </c>
      <c r="AB19" s="19" t="n">
        <v>0.182284616488377</v>
      </c>
      <c r="AC19" s="19" t="n">
        <v>0.158499441827005</v>
      </c>
      <c r="AD19" s="19" t="n">
        <v>0.240422297244208</v>
      </c>
      <c r="AE19" s="19"/>
      <c r="AF19" s="19" t="n">
        <v>0.2572945358013</v>
      </c>
      <c r="AG19" s="19" t="n">
        <v>0.159948410335294</v>
      </c>
      <c r="AH19" s="19" t="n">
        <v>0.234287004540005</v>
      </c>
      <c r="AI19" s="19" t="n">
        <v>0.188623895461655</v>
      </c>
      <c r="AJ19" s="19" t="n">
        <v>0.221595089616845</v>
      </c>
      <c r="AK19" s="19" t="n">
        <v>0.488448515472315</v>
      </c>
      <c r="AL19" s="19" t="n">
        <v>0.150576234077084</v>
      </c>
      <c r="AM19" s="19" t="n">
        <v>0</v>
      </c>
      <c r="AN19" s="19" t="n">
        <v>0.188165976792908</v>
      </c>
      <c r="AO19" s="19" t="n">
        <v>0.129635016567137</v>
      </c>
      <c r="AP19" s="19" t="n">
        <v>0.101067948392081</v>
      </c>
      <c r="AQ19" s="19" t="n">
        <v>0.136805205013125</v>
      </c>
      <c r="AR19" s="19" t="n">
        <v>0</v>
      </c>
      <c r="AS19" s="19" t="n">
        <v>0.614627393966242</v>
      </c>
      <c r="AT19" s="19" t="n">
        <v>0</v>
      </c>
      <c r="AU19" s="19" t="n">
        <v>0</v>
      </c>
      <c r="AV19" s="19" t="n">
        <v>0</v>
      </c>
      <c r="AW19" s="19" t="n">
        <v>0</v>
      </c>
      <c r="AX19" s="19" t="n">
        <v>0</v>
      </c>
    </row>
    <row r="20">
      <c r="B20" s="20" t="s">
        <v>447</v>
      </c>
      <c r="C20" s="19" t="n">
        <v>0.136936424752728</v>
      </c>
      <c r="D20" s="19" t="n">
        <v>0.0946760113816954</v>
      </c>
      <c r="E20" s="19" t="n">
        <v>0.142783235619119</v>
      </c>
      <c r="F20" s="19" t="n">
        <v>0.165040129330672</v>
      </c>
      <c r="G20" s="19" t="n">
        <v>0.149788803245495</v>
      </c>
      <c r="H20" s="19" t="n">
        <v>0</v>
      </c>
      <c r="I20" s="19" t="n">
        <v>0.253537691926095</v>
      </c>
      <c r="J20" s="19"/>
      <c r="K20" s="19" t="n">
        <v>0.146543255023202</v>
      </c>
      <c r="L20" s="19" t="n">
        <v>0.119096711775713</v>
      </c>
      <c r="M20" s="19"/>
      <c r="N20" s="19" t="n">
        <v>0.17479842284901</v>
      </c>
      <c r="O20" s="19" t="n">
        <v>0.103400269034584</v>
      </c>
      <c r="P20" s="19" t="n">
        <v>0</v>
      </c>
      <c r="Q20" s="19" t="n">
        <v>0.0659504589970916</v>
      </c>
      <c r="R20" s="19" t="n">
        <v>0.224867803632808</v>
      </c>
      <c r="S20" s="19" t="n">
        <v>0.101667772679383</v>
      </c>
      <c r="T20" s="19" t="n">
        <v>0.124159800658538</v>
      </c>
      <c r="U20" s="19" t="n">
        <v>0.332807572517309</v>
      </c>
      <c r="V20" s="19" t="n">
        <v>0.128636234032102</v>
      </c>
      <c r="W20" s="19" t="n">
        <v>0</v>
      </c>
      <c r="X20" s="19" t="n">
        <v>0.335586259353155</v>
      </c>
      <c r="Y20" s="19" t="n">
        <v>0.281112201782773</v>
      </c>
      <c r="Z20" s="19"/>
      <c r="AA20" s="19" t="n">
        <v>0.131803567432631</v>
      </c>
      <c r="AB20" s="19" t="n">
        <v>0.160307673010789</v>
      </c>
      <c r="AC20" s="19" t="n">
        <v>0.104753762370194</v>
      </c>
      <c r="AD20" s="19" t="n">
        <v>0.167226582345865</v>
      </c>
      <c r="AE20" s="19"/>
      <c r="AF20" s="19" t="n">
        <v>0.188969863543745</v>
      </c>
      <c r="AG20" s="19" t="n">
        <v>0.222642756194013</v>
      </c>
      <c r="AH20" s="19" t="n">
        <v>0.154819221540109</v>
      </c>
      <c r="AI20" s="19" t="n">
        <v>0.126368126833041</v>
      </c>
      <c r="AJ20" s="19" t="n">
        <v>0</v>
      </c>
      <c r="AK20" s="19" t="n">
        <v>0.21866867734159</v>
      </c>
      <c r="AL20" s="19" t="n">
        <v>0.114436669012761</v>
      </c>
      <c r="AM20" s="19" t="n">
        <v>0</v>
      </c>
      <c r="AN20" s="19" t="n">
        <v>0.100941022197494</v>
      </c>
      <c r="AO20" s="19" t="n">
        <v>0.0843554418988398</v>
      </c>
      <c r="AP20" s="19" t="n">
        <v>0.106740209914681</v>
      </c>
      <c r="AQ20" s="19" t="n">
        <v>0</v>
      </c>
      <c r="AR20" s="19" t="n">
        <v>0</v>
      </c>
      <c r="AS20" s="19" t="n">
        <v>0.385372606033758</v>
      </c>
      <c r="AT20" s="19" t="n">
        <v>0</v>
      </c>
      <c r="AU20" s="19" t="n">
        <v>0</v>
      </c>
      <c r="AV20" s="19" t="n">
        <v>0.253303184302372</v>
      </c>
      <c r="AW20" s="19" t="n">
        <v>0</v>
      </c>
      <c r="AX20" s="19" t="n">
        <v>0.640978800266707</v>
      </c>
    </row>
    <row r="21">
      <c r="B21" s="20" t="s">
        <v>77</v>
      </c>
      <c r="C21" s="21" t="n">
        <v>0.0318498434867013</v>
      </c>
      <c r="D21" s="21" t="n">
        <v>0.0379314598320314</v>
      </c>
      <c r="E21" s="21" t="n">
        <v>0</v>
      </c>
      <c r="F21" s="21" t="n">
        <v>0.0108871032428372</v>
      </c>
      <c r="G21" s="21" t="n">
        <v>0.0674179419140348</v>
      </c>
      <c r="H21" s="21" t="n">
        <v>0.385235264228895</v>
      </c>
      <c r="I21" s="21" t="n">
        <v>0</v>
      </c>
      <c r="J21" s="21"/>
      <c r="K21" s="21" t="n">
        <v>0.0209208041465338</v>
      </c>
      <c r="L21" s="21" t="n">
        <v>0.0521448751937066</v>
      </c>
      <c r="M21" s="21"/>
      <c r="N21" s="21" t="n">
        <v>0</v>
      </c>
      <c r="O21" s="21" t="n">
        <v>0</v>
      </c>
      <c r="P21" s="21" t="n">
        <v>0.0951095085628785</v>
      </c>
      <c r="Q21" s="21" t="n">
        <v>0</v>
      </c>
      <c r="R21" s="21" t="n">
        <v>0.0882777491465044</v>
      </c>
      <c r="S21" s="21" t="n">
        <v>0.0373861656669593</v>
      </c>
      <c r="T21" s="21" t="n">
        <v>0.0930909521880682</v>
      </c>
      <c r="U21" s="21" t="n">
        <v>0</v>
      </c>
      <c r="V21" s="21" t="n">
        <v>0.0803521549206775</v>
      </c>
      <c r="W21" s="21" t="n">
        <v>0</v>
      </c>
      <c r="X21" s="21" t="n">
        <v>0</v>
      </c>
      <c r="Y21" s="21" t="n">
        <v>0</v>
      </c>
      <c r="Z21" s="21"/>
      <c r="AA21" s="21" t="n">
        <v>0.0154551532638897</v>
      </c>
      <c r="AB21" s="21" t="n">
        <v>0.0418684285913584</v>
      </c>
      <c r="AC21" s="21" t="n">
        <v>0.0342249412497216</v>
      </c>
      <c r="AD21" s="21" t="n">
        <v>0.0562573338567829</v>
      </c>
      <c r="AE21" s="21"/>
      <c r="AF21" s="21" t="n">
        <v>0</v>
      </c>
      <c r="AG21" s="21" t="n">
        <v>0.269466849653345</v>
      </c>
      <c r="AH21" s="21" t="n">
        <v>0</v>
      </c>
      <c r="AI21" s="21" t="n">
        <v>0</v>
      </c>
      <c r="AJ21" s="21" t="n">
        <v>0.120283251795405</v>
      </c>
      <c r="AK21" s="21" t="n">
        <v>0</v>
      </c>
      <c r="AL21" s="21" t="n">
        <v>0</v>
      </c>
      <c r="AM21" s="21" t="n">
        <v>0</v>
      </c>
      <c r="AN21" s="21" t="n">
        <v>0</v>
      </c>
      <c r="AO21" s="21" t="n">
        <v>0.0431423879293902</v>
      </c>
      <c r="AP21" s="21" t="n">
        <v>0</v>
      </c>
      <c r="AQ21" s="21" t="n">
        <v>0.138141315522469</v>
      </c>
      <c r="AR21" s="21" t="n">
        <v>0</v>
      </c>
      <c r="AS21" s="21" t="n">
        <v>0</v>
      </c>
      <c r="AT21" s="21" t="n">
        <v>0</v>
      </c>
      <c r="AU21" s="21" t="n">
        <v>0</v>
      </c>
      <c r="AV21" s="21" t="n">
        <v>0</v>
      </c>
      <c r="AW21" s="21" t="n">
        <v>0</v>
      </c>
      <c r="AX21" s="21" t="n">
        <v>0</v>
      </c>
    </row>
    <row r="22">
      <c r="B22" s="18" t="s">
        <v>449</v>
      </c>
    </row>
    <row r="23">
      <c r="B23" t="s">
        <v>80</v>
      </c>
    </row>
    <row r="24">
      <c r="B24" t="s">
        <v>81</v>
      </c>
    </row>
    <row r="26">
      <c r="B26" s="9" t="str">
        <f>=HYPERLINK("#'Contents'!A1", "Return to Contents")</f>
      </c>
    </row>
  </sheetData>
  <mergeCells count="6">
    <mergeCell ref="D5:I5"/>
    <mergeCell ref="K5:L5"/>
    <mergeCell ref="N5:Y5"/>
    <mergeCell ref="AA5:AD5"/>
    <mergeCell ref="AF5:AX5"/>
    <mergeCell ref="D2:AU2"/>
  </mergeCells>
  <pageMargins left="0.7" right="0.7" top="0.75" bottom="0.75" header="0.3" footer="0.3"/>
  <pageSetup paperSize="9" orientation="portrait" horizontalDpi="300" verticalDpi="300" r:id="rId2"/>
  <drawing r:id="rId1"/>
</worksheet>
</file>

<file path=xl/worksheets/sheet1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10.71" hidden="0" customWidth="1"/>
    <col min="8" max="8" width="10.71" hidden="0" customWidth="1"/>
    <col min="9" max="9" width="10.71" hidden="0" customWidth="1"/>
    <col min="10" max="10" width="2.2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10.71" hidden="0" customWidth="1"/>
    <col min="19" max="19" width="10.71" hidden="0" customWidth="1"/>
    <col min="20" max="20" width="10.71" hidden="0" customWidth="1"/>
    <col min="21" max="21" width="10.71" hidden="0" customWidth="1"/>
    <col min="22" max="22" width="10.71" hidden="0" customWidth="1"/>
    <col min="23" max="23" width="10.71" hidden="0" customWidth="1"/>
    <col min="24" max="24" width="10.71" hidden="0" customWidth="1"/>
    <col min="25" max="25" width="10.71" hidden="0" customWidth="1"/>
    <col min="26" max="26" width="2.2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10.71" hidden="0" customWidth="1"/>
    <col min="34" max="34" width="10.71" hidden="0" customWidth="1"/>
    <col min="35" max="35" width="10.7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10.71" hidden="0" customWidth="1"/>
    <col min="44" max="44" width="10.71" hidden="0" customWidth="1"/>
    <col min="45" max="45" width="10.71" hidden="0" customWidth="1"/>
    <col min="46" max="46" width="10.71" hidden="0" customWidth="1"/>
    <col min="47" max="47" width="10.71" hidden="0" customWidth="1"/>
    <col min="48" max="48" width="10.71" hidden="0" customWidth="1"/>
    <col min="49" max="49" width="10.71" hidden="0" customWidth="1"/>
    <col min="50" max="50" width="10.71" hidden="0" customWidth="1"/>
    <col min="51" max="51" width="2.21" hidden="0" customWidth="1"/>
  </cols>
  <sheetData>
    <row r="2" ht="40" customHeight="1">
      <c r="D2" s="16" t="s">
        <v>461</v>
      </c>
    </row>
    <row r="5" ht="30" customHeight="1">
      <c r="B5" s="17"/>
      <c r="C5" s="17"/>
      <c r="D5" s="17" t="s">
        <v>62</v>
      </c>
      <c r="E5" s="17"/>
      <c r="F5" s="17"/>
      <c r="G5" s="17"/>
      <c r="H5" s="17"/>
      <c r="I5" s="17"/>
      <c r="J5" s="17"/>
      <c r="K5" s="17" t="s">
        <v>63</v>
      </c>
      <c r="L5" s="17"/>
      <c r="M5" s="17"/>
      <c r="N5" s="17" t="s">
        <v>64</v>
      </c>
      <c r="O5" s="17"/>
      <c r="P5" s="17"/>
      <c r="Q5" s="17"/>
      <c r="R5" s="17"/>
      <c r="S5" s="17"/>
      <c r="T5" s="17"/>
      <c r="U5" s="17"/>
      <c r="V5" s="17"/>
      <c r="W5" s="17"/>
      <c r="X5" s="17"/>
      <c r="Y5" s="17"/>
      <c r="Z5" s="17"/>
      <c r="AA5" s="17" t="s">
        <v>65</v>
      </c>
      <c r="AB5" s="17"/>
      <c r="AC5" s="17"/>
      <c r="AD5" s="17"/>
      <c r="AE5" s="17"/>
      <c r="AF5" s="17" t="s">
        <v>66</v>
      </c>
      <c r="AG5" s="17"/>
      <c r="AH5" s="17"/>
      <c r="AI5" s="17"/>
      <c r="AJ5" s="17"/>
      <c r="AK5" s="17"/>
      <c r="AL5" s="17"/>
      <c r="AM5" s="17"/>
      <c r="AN5" s="17"/>
      <c r="AO5" s="17"/>
      <c r="AP5" s="17"/>
      <c r="AQ5" s="17"/>
      <c r="AR5" s="17"/>
      <c r="AS5" s="17"/>
      <c r="AT5" s="17"/>
      <c r="AU5" s="17"/>
      <c r="AV5" s="17"/>
      <c r="AW5" s="17"/>
      <c r="AX5" s="17"/>
    </row>
    <row r="6">
      <c r="B6" t="s">
        <v>15</v>
      </c>
      <c r="C6" s="10" t="s">
        <v>16</v>
      </c>
      <c r="D6" s="13" t="s">
        <v>17</v>
      </c>
      <c r="E6" s="13" t="s">
        <v>18</v>
      </c>
      <c r="F6" s="13" t="s">
        <v>19</v>
      </c>
      <c r="G6" s="13" t="s">
        <v>20</v>
      </c>
      <c r="H6" s="13" t="s">
        <v>21</v>
      </c>
      <c r="I6" s="13" t="s">
        <v>22</v>
      </c>
      <c r="K6" s="13" t="s">
        <v>25</v>
      </c>
      <c r="L6" s="13" t="s">
        <v>26</v>
      </c>
      <c r="N6" s="13" t="s">
        <v>27</v>
      </c>
      <c r="O6" s="13" t="s">
        <v>28</v>
      </c>
      <c r="P6" s="13" t="s">
        <v>29</v>
      </c>
      <c r="Q6" s="13" t="s">
        <v>30</v>
      </c>
      <c r="R6" s="13" t="s">
        <v>31</v>
      </c>
      <c r="S6" s="13" t="s">
        <v>32</v>
      </c>
      <c r="T6" s="13" t="s">
        <v>33</v>
      </c>
      <c r="U6" s="13" t="s">
        <v>34</v>
      </c>
      <c r="V6" s="13" t="s">
        <v>35</v>
      </c>
      <c r="W6" s="13" t="s">
        <v>36</v>
      </c>
      <c r="X6" s="13" t="s">
        <v>37</v>
      </c>
      <c r="Y6" s="13" t="s">
        <v>38</v>
      </c>
      <c r="AA6" s="13" t="s">
        <v>39</v>
      </c>
      <c r="AB6" s="13" t="s">
        <v>40</v>
      </c>
      <c r="AC6" s="13" t="s">
        <v>41</v>
      </c>
      <c r="AD6" s="13" t="s">
        <v>42</v>
      </c>
      <c r="AF6" s="13" t="s">
        <v>43</v>
      </c>
      <c r="AG6" s="13" t="s">
        <v>44</v>
      </c>
      <c r="AH6" s="13" t="s">
        <v>45</v>
      </c>
      <c r="AI6" s="13" t="s">
        <v>46</v>
      </c>
      <c r="AJ6" s="13" t="s">
        <v>47</v>
      </c>
      <c r="AK6" s="13" t="s">
        <v>48</v>
      </c>
      <c r="AL6" s="13" t="s">
        <v>49</v>
      </c>
      <c r="AM6" s="13" t="s">
        <v>50</v>
      </c>
      <c r="AN6" s="13" t="s">
        <v>51</v>
      </c>
      <c r="AO6" s="13" t="s">
        <v>52</v>
      </c>
      <c r="AP6" s="13" t="s">
        <v>53</v>
      </c>
      <c r="AQ6" s="13" t="s">
        <v>54</v>
      </c>
      <c r="AR6" s="13" t="s">
        <v>55</v>
      </c>
      <c r="AS6" s="13" t="s">
        <v>56</v>
      </c>
      <c r="AT6" s="13" t="s">
        <v>57</v>
      </c>
      <c r="AU6" s="13" t="s">
        <v>58</v>
      </c>
      <c r="AV6" s="13" t="s">
        <v>59</v>
      </c>
      <c r="AW6" s="13" t="s">
        <v>60</v>
      </c>
      <c r="AX6" s="13" t="s">
        <v>61</v>
      </c>
    </row>
    <row r="7" ht="30" customHeight="1">
      <c r="B7" s="11" t="s">
        <v>23</v>
      </c>
      <c r="C7" s="11" t="n">
        <v>665</v>
      </c>
      <c r="D7" s="11" t="n">
        <v>104</v>
      </c>
      <c r="E7" s="11" t="n">
        <v>137</v>
      </c>
      <c r="F7" s="11" t="n">
        <v>105</v>
      </c>
      <c r="G7" s="11" t="n">
        <v>120</v>
      </c>
      <c r="H7" s="11" t="n">
        <v>77</v>
      </c>
      <c r="I7" s="11" t="n">
        <v>122</v>
      </c>
      <c r="J7" s="11"/>
      <c r="K7" s="11" t="n">
        <v>378</v>
      </c>
      <c r="L7" s="11" t="n">
        <v>286</v>
      </c>
      <c r="M7" s="11"/>
      <c r="N7" s="11" t="n">
        <v>85</v>
      </c>
      <c r="O7" s="11" t="n">
        <v>91</v>
      </c>
      <c r="P7" s="11" t="n">
        <v>51</v>
      </c>
      <c r="Q7" s="11" t="n">
        <v>57</v>
      </c>
      <c r="R7" s="11" t="n">
        <v>59</v>
      </c>
      <c r="S7" s="11" t="n">
        <v>63</v>
      </c>
      <c r="T7" s="11" t="n">
        <v>56</v>
      </c>
      <c r="U7" s="11" t="n">
        <v>28</v>
      </c>
      <c r="V7" s="11" t="n">
        <v>64</v>
      </c>
      <c r="W7" s="11" t="n">
        <v>60</v>
      </c>
      <c r="X7" s="11" t="n">
        <v>33</v>
      </c>
      <c r="Y7" s="11" t="n">
        <v>18</v>
      </c>
      <c r="Z7" s="11"/>
      <c r="AA7" s="11" t="n">
        <v>191</v>
      </c>
      <c r="AB7" s="11" t="n">
        <v>160</v>
      </c>
      <c r="AC7" s="11" t="n">
        <v>155</v>
      </c>
      <c r="AD7" s="11" t="n">
        <v>156</v>
      </c>
      <c r="AE7" s="11"/>
      <c r="AF7" s="11" t="n">
        <v>71</v>
      </c>
      <c r="AG7" s="11" t="n">
        <v>226</v>
      </c>
      <c r="AH7" s="11" t="n">
        <v>51</v>
      </c>
      <c r="AI7" s="11" t="n">
        <v>36</v>
      </c>
      <c r="AJ7" s="11" t="n">
        <v>24</v>
      </c>
      <c r="AK7" s="11" t="n">
        <v>23</v>
      </c>
      <c r="AL7" s="11" t="n">
        <v>49</v>
      </c>
      <c r="AM7" s="11" t="n">
        <v>0</v>
      </c>
      <c r="AN7" s="11" t="n">
        <v>60</v>
      </c>
      <c r="AO7" s="11" t="n">
        <v>46</v>
      </c>
      <c r="AP7" s="11" t="n">
        <v>19</v>
      </c>
      <c r="AQ7" s="11" t="n">
        <v>45</v>
      </c>
      <c r="AR7" s="11" t="n">
        <v>4</v>
      </c>
      <c r="AS7" s="11" t="n">
        <v>5</v>
      </c>
      <c r="AT7" s="11" t="n">
        <v>1</v>
      </c>
      <c r="AU7" s="11" t="n">
        <v>1</v>
      </c>
      <c r="AV7" s="11" t="n">
        <v>1</v>
      </c>
      <c r="AW7" s="11" t="n">
        <v>2</v>
      </c>
      <c r="AX7" s="11" t="n">
        <v>1</v>
      </c>
    </row>
    <row r="8" ht="30" customHeight="1">
      <c r="B8" s="12" t="s">
        <v>24</v>
      </c>
      <c r="C8" s="12" t="n">
        <v>668</v>
      </c>
      <c r="D8" s="12" t="n">
        <v>105</v>
      </c>
      <c r="E8" s="12" t="n">
        <v>139</v>
      </c>
      <c r="F8" s="12" t="n">
        <v>107</v>
      </c>
      <c r="G8" s="12" t="n">
        <v>121</v>
      </c>
      <c r="H8" s="12" t="n">
        <v>76</v>
      </c>
      <c r="I8" s="12" t="n">
        <v>120</v>
      </c>
      <c r="J8" s="12"/>
      <c r="K8" s="12" t="n">
        <v>377</v>
      </c>
      <c r="L8" s="12" t="n">
        <v>290</v>
      </c>
      <c r="M8" s="12"/>
      <c r="N8" s="12" t="n">
        <v>86</v>
      </c>
      <c r="O8" s="12" t="n">
        <v>87</v>
      </c>
      <c r="P8" s="12" t="n">
        <v>50</v>
      </c>
      <c r="Q8" s="12" t="n">
        <v>57</v>
      </c>
      <c r="R8" s="12" t="n">
        <v>54</v>
      </c>
      <c r="S8" s="12" t="n">
        <v>62</v>
      </c>
      <c r="T8" s="12" t="n">
        <v>55</v>
      </c>
      <c r="U8" s="12" t="n">
        <v>27</v>
      </c>
      <c r="V8" s="12" t="n">
        <v>69</v>
      </c>
      <c r="W8" s="12" t="n">
        <v>63</v>
      </c>
      <c r="X8" s="12" t="n">
        <v>35</v>
      </c>
      <c r="Y8" s="12" t="n">
        <v>22</v>
      </c>
      <c r="Z8" s="12"/>
      <c r="AA8" s="12" t="n">
        <v>184</v>
      </c>
      <c r="AB8" s="12" t="n">
        <v>155</v>
      </c>
      <c r="AC8" s="12" t="n">
        <v>171</v>
      </c>
      <c r="AD8" s="12" t="n">
        <v>155</v>
      </c>
      <c r="AE8" s="12"/>
      <c r="AF8" s="12" t="n">
        <v>73</v>
      </c>
      <c r="AG8" s="12" t="n">
        <v>223</v>
      </c>
      <c r="AH8" s="12" t="n">
        <v>52</v>
      </c>
      <c r="AI8" s="12" t="n">
        <v>37</v>
      </c>
      <c r="AJ8" s="12" t="n">
        <v>25</v>
      </c>
      <c r="AK8" s="12" t="n">
        <v>23</v>
      </c>
      <c r="AL8" s="12" t="n">
        <v>49</v>
      </c>
      <c r="AM8" s="12" t="n">
        <v>0</v>
      </c>
      <c r="AN8" s="12" t="n">
        <v>62</v>
      </c>
      <c r="AO8" s="12" t="n">
        <v>46</v>
      </c>
      <c r="AP8" s="12" t="n">
        <v>19</v>
      </c>
      <c r="AQ8" s="12" t="n">
        <v>45</v>
      </c>
      <c r="AR8" s="12" t="n">
        <v>4</v>
      </c>
      <c r="AS8" s="12" t="n">
        <v>5</v>
      </c>
      <c r="AT8" s="12" t="n">
        <v>1</v>
      </c>
      <c r="AU8" s="12" t="n">
        <v>1</v>
      </c>
      <c r="AV8" s="12" t="n">
        <v>1</v>
      </c>
      <c r="AW8" s="12" t="n">
        <v>2</v>
      </c>
      <c r="AX8" s="12" t="n">
        <v>1</v>
      </c>
    </row>
    <row r="9">
      <c r="B9" s="20" t="s">
        <v>450</v>
      </c>
      <c r="C9" s="19" t="n">
        <v>0.361808114412541</v>
      </c>
      <c r="D9" s="19" t="n">
        <v>0.26265220788261</v>
      </c>
      <c r="E9" s="19" t="n">
        <v>0.270889094402182</v>
      </c>
      <c r="F9" s="19" t="n">
        <v>0.312029235540142</v>
      </c>
      <c r="G9" s="19" t="n">
        <v>0.31609269267694</v>
      </c>
      <c r="H9" s="19" t="n">
        <v>0.513668605000667</v>
      </c>
      <c r="I9" s="19" t="n">
        <v>0.549496699094709</v>
      </c>
      <c r="J9" s="19"/>
      <c r="K9" s="19" t="n">
        <v>0.372084600597872</v>
      </c>
      <c r="L9" s="19" t="n">
        <v>0.349686077761369</v>
      </c>
      <c r="M9" s="19"/>
      <c r="N9" s="19" t="n">
        <v>0.335636587807011</v>
      </c>
      <c r="O9" s="19" t="n">
        <v>0.451268654141514</v>
      </c>
      <c r="P9" s="19" t="n">
        <v>0.331270773034337</v>
      </c>
      <c r="Q9" s="19" t="n">
        <v>0.336252015327665</v>
      </c>
      <c r="R9" s="19" t="n">
        <v>0.3904694637277</v>
      </c>
      <c r="S9" s="19" t="n">
        <v>0.234556938662318</v>
      </c>
      <c r="T9" s="19" t="n">
        <v>0.340285048726669</v>
      </c>
      <c r="U9" s="19" t="n">
        <v>0.381590093461838</v>
      </c>
      <c r="V9" s="19" t="n">
        <v>0.275637752640377</v>
      </c>
      <c r="W9" s="19" t="n">
        <v>0.481431405301744</v>
      </c>
      <c r="X9" s="19" t="n">
        <v>0.473591838283554</v>
      </c>
      <c r="Y9" s="19" t="n">
        <v>0.314119580294949</v>
      </c>
      <c r="Z9" s="19"/>
      <c r="AA9" s="19" t="n">
        <v>0.378805123732171</v>
      </c>
      <c r="AB9" s="19" t="n">
        <v>0.41199095835496</v>
      </c>
      <c r="AC9" s="19" t="n">
        <v>0.276992281527072</v>
      </c>
      <c r="AD9" s="19" t="n">
        <v>0.378961464069122</v>
      </c>
      <c r="AE9" s="19"/>
      <c r="AF9" s="19" t="n">
        <v>0.292990324704846</v>
      </c>
      <c r="AG9" s="19" t="n">
        <v>0.4872236102915</v>
      </c>
      <c r="AH9" s="19" t="n">
        <v>0.405475270130755</v>
      </c>
      <c r="AI9" s="19" t="n">
        <v>0.0920657103897137</v>
      </c>
      <c r="AJ9" s="19" t="n">
        <v>0.239472268411159</v>
      </c>
      <c r="AK9" s="19" t="n">
        <v>0.22154669949037</v>
      </c>
      <c r="AL9" s="19" t="n">
        <v>0.237024881609667</v>
      </c>
      <c r="AM9" s="19" t="n">
        <v>0</v>
      </c>
      <c r="AN9" s="19" t="n">
        <v>0.317799824596785</v>
      </c>
      <c r="AO9" s="19" t="n">
        <v>0.392206195463591</v>
      </c>
      <c r="AP9" s="19" t="n">
        <v>0.25715543835993</v>
      </c>
      <c r="AQ9" s="19" t="n">
        <v>0.335093831715666</v>
      </c>
      <c r="AR9" s="19" t="n">
        <v>0.523653298921081</v>
      </c>
      <c r="AS9" s="19" t="n">
        <v>0.608815348543573</v>
      </c>
      <c r="AT9" s="19" t="n">
        <v>1</v>
      </c>
      <c r="AU9" s="19" t="n">
        <v>0</v>
      </c>
      <c r="AV9" s="19" t="n">
        <v>0</v>
      </c>
      <c r="AW9" s="19" t="n">
        <v>0</v>
      </c>
      <c r="AX9" s="19" t="n">
        <v>1</v>
      </c>
    </row>
    <row r="10">
      <c r="B10" s="20" t="s">
        <v>451</v>
      </c>
      <c r="C10" s="19" t="n">
        <v>0.323678102494026</v>
      </c>
      <c r="D10" s="19" t="n">
        <v>0.261908172135289</v>
      </c>
      <c r="E10" s="19" t="n">
        <v>0.264741536582678</v>
      </c>
      <c r="F10" s="19" t="n">
        <v>0.263835932313882</v>
      </c>
      <c r="G10" s="19" t="n">
        <v>0.242997223267873</v>
      </c>
      <c r="H10" s="19" t="n">
        <v>0.464934587929958</v>
      </c>
      <c r="I10" s="19" t="n">
        <v>0.492341027648051</v>
      </c>
      <c r="J10" s="19"/>
      <c r="K10" s="19" t="n">
        <v>0.333250542530151</v>
      </c>
      <c r="L10" s="19" t="n">
        <v>0.312340501743104</v>
      </c>
      <c r="M10" s="19"/>
      <c r="N10" s="19" t="n">
        <v>0.215977635797671</v>
      </c>
      <c r="O10" s="19" t="n">
        <v>0.382672069718115</v>
      </c>
      <c r="P10" s="19" t="n">
        <v>0.393272507555089</v>
      </c>
      <c r="Q10" s="19" t="n">
        <v>0.321410052883973</v>
      </c>
      <c r="R10" s="19" t="n">
        <v>0.376765360008696</v>
      </c>
      <c r="S10" s="19" t="n">
        <v>0.317656273660326</v>
      </c>
      <c r="T10" s="19" t="n">
        <v>0.375008729951511</v>
      </c>
      <c r="U10" s="19" t="n">
        <v>0.215709771806405</v>
      </c>
      <c r="V10" s="19" t="n">
        <v>0.324247356331579</v>
      </c>
      <c r="W10" s="19" t="n">
        <v>0.348021550713657</v>
      </c>
      <c r="X10" s="19" t="n">
        <v>0.269003037800944</v>
      </c>
      <c r="Y10" s="19" t="n">
        <v>0.262872751542246</v>
      </c>
      <c r="Z10" s="19"/>
      <c r="AA10" s="19" t="n">
        <v>0.350074045120356</v>
      </c>
      <c r="AB10" s="19" t="n">
        <v>0.340930911894432</v>
      </c>
      <c r="AC10" s="19" t="n">
        <v>0.278194362169246</v>
      </c>
      <c r="AD10" s="19" t="n">
        <v>0.318612721750841</v>
      </c>
      <c r="AE10" s="19"/>
      <c r="AF10" s="19" t="n">
        <v>0.138374785988951</v>
      </c>
      <c r="AG10" s="19" t="n">
        <v>0.424923746270643</v>
      </c>
      <c r="AH10" s="19" t="n">
        <v>0.34416548474719</v>
      </c>
      <c r="AI10" s="19" t="n">
        <v>0.173118821999678</v>
      </c>
      <c r="AJ10" s="19" t="n">
        <v>0.223554758543391</v>
      </c>
      <c r="AK10" s="19" t="n">
        <v>0.258650267139051</v>
      </c>
      <c r="AL10" s="19" t="n">
        <v>0.33927165567224</v>
      </c>
      <c r="AM10" s="19" t="n">
        <v>0</v>
      </c>
      <c r="AN10" s="19" t="n">
        <v>0.207175385064292</v>
      </c>
      <c r="AO10" s="19" t="n">
        <v>0.429963469541183</v>
      </c>
      <c r="AP10" s="19" t="n">
        <v>0.25715543835993</v>
      </c>
      <c r="AQ10" s="19" t="n">
        <v>0.302507590887106</v>
      </c>
      <c r="AR10" s="19" t="n">
        <v>0.743185426374005</v>
      </c>
      <c r="AS10" s="19" t="n">
        <v>0.197173385337837</v>
      </c>
      <c r="AT10" s="19" t="n">
        <v>0</v>
      </c>
      <c r="AU10" s="19" t="n">
        <v>1</v>
      </c>
      <c r="AV10" s="19" t="n">
        <v>1</v>
      </c>
      <c r="AW10" s="19" t="n">
        <v>0.476499561567896</v>
      </c>
      <c r="AX10" s="19" t="n">
        <v>1</v>
      </c>
    </row>
    <row r="11">
      <c r="B11" s="20" t="s">
        <v>452</v>
      </c>
      <c r="C11" s="19" t="n">
        <v>0.305498336347638</v>
      </c>
      <c r="D11" s="19" t="n">
        <v>0.237890095626478</v>
      </c>
      <c r="E11" s="19" t="n">
        <v>0.32822539364953</v>
      </c>
      <c r="F11" s="19" t="n">
        <v>0.289374355376296</v>
      </c>
      <c r="G11" s="19" t="n">
        <v>0.265332880495327</v>
      </c>
      <c r="H11" s="19" t="n">
        <v>0.379983567188395</v>
      </c>
      <c r="I11" s="19" t="n">
        <v>0.346579421067675</v>
      </c>
      <c r="J11" s="19"/>
      <c r="K11" s="19" t="n">
        <v>0.285010972597768</v>
      </c>
      <c r="L11" s="19" t="n">
        <v>0.333208909248953</v>
      </c>
      <c r="M11" s="19"/>
      <c r="N11" s="19" t="n">
        <v>0.261017675180329</v>
      </c>
      <c r="O11" s="19" t="n">
        <v>0.319257297022708</v>
      </c>
      <c r="P11" s="19" t="n">
        <v>0.245058348532141</v>
      </c>
      <c r="Q11" s="19" t="n">
        <v>0.230226102904415</v>
      </c>
      <c r="R11" s="19" t="n">
        <v>0.341003132627044</v>
      </c>
      <c r="S11" s="19" t="n">
        <v>0.254218912421482</v>
      </c>
      <c r="T11" s="19" t="n">
        <v>0.341130160774542</v>
      </c>
      <c r="U11" s="19" t="n">
        <v>0.330383899327478</v>
      </c>
      <c r="V11" s="19" t="n">
        <v>0.401614774107247</v>
      </c>
      <c r="W11" s="19" t="n">
        <v>0.451550624169529</v>
      </c>
      <c r="X11" s="19" t="n">
        <v>0.216097883360652</v>
      </c>
      <c r="Y11" s="19" t="n">
        <v>0.10820339251223</v>
      </c>
      <c r="Z11" s="19"/>
      <c r="AA11" s="19" t="n">
        <v>0.312129330730711</v>
      </c>
      <c r="AB11" s="19" t="n">
        <v>0.251014120274547</v>
      </c>
      <c r="AC11" s="19" t="n">
        <v>0.263841696188257</v>
      </c>
      <c r="AD11" s="19" t="n">
        <v>0.39120569087797</v>
      </c>
      <c r="AE11" s="19"/>
      <c r="AF11" s="19" t="n">
        <v>0.252849240599429</v>
      </c>
      <c r="AG11" s="19" t="n">
        <v>0.325597299893624</v>
      </c>
      <c r="AH11" s="19" t="n">
        <v>0.35829855170974</v>
      </c>
      <c r="AI11" s="19" t="n">
        <v>0.246768208062234</v>
      </c>
      <c r="AJ11" s="19" t="n">
        <v>0.232489651680267</v>
      </c>
      <c r="AK11" s="19" t="n">
        <v>0.249898642911903</v>
      </c>
      <c r="AL11" s="19" t="n">
        <v>0.392317694396024</v>
      </c>
      <c r="AM11" s="19" t="n">
        <v>0</v>
      </c>
      <c r="AN11" s="19" t="n">
        <v>0.310545398469317</v>
      </c>
      <c r="AO11" s="19" t="n">
        <v>0.235093691749893</v>
      </c>
      <c r="AP11" s="19" t="n">
        <v>0.426103909417275</v>
      </c>
      <c r="AQ11" s="19" t="n">
        <v>0.275749025748865</v>
      </c>
      <c r="AR11" s="19" t="n">
        <v>0</v>
      </c>
      <c r="AS11" s="19" t="n">
        <v>0.406451561319307</v>
      </c>
      <c r="AT11" s="19" t="n">
        <v>0</v>
      </c>
      <c r="AU11" s="19" t="n">
        <v>0</v>
      </c>
      <c r="AV11" s="19" t="n">
        <v>1</v>
      </c>
      <c r="AW11" s="19" t="n">
        <v>0</v>
      </c>
      <c r="AX11" s="19" t="n">
        <v>1</v>
      </c>
    </row>
    <row r="12">
      <c r="B12" s="20" t="s">
        <v>453</v>
      </c>
      <c r="C12" s="19" t="n">
        <v>0.278611431539976</v>
      </c>
      <c r="D12" s="19" t="n">
        <v>0.224398199484364</v>
      </c>
      <c r="E12" s="19" t="n">
        <v>0.251170108388857</v>
      </c>
      <c r="F12" s="19" t="n">
        <v>0.2416719908268</v>
      </c>
      <c r="G12" s="19" t="n">
        <v>0.239905645785832</v>
      </c>
      <c r="H12" s="19" t="n">
        <v>0.230081192253534</v>
      </c>
      <c r="I12" s="19" t="n">
        <v>0.460843321571089</v>
      </c>
      <c r="J12" s="19"/>
      <c r="K12" s="19" t="n">
        <v>0.27910071379598</v>
      </c>
      <c r="L12" s="19" t="n">
        <v>0.278936417958274</v>
      </c>
      <c r="M12" s="19"/>
      <c r="N12" s="19" t="n">
        <v>0.270714036505115</v>
      </c>
      <c r="O12" s="19" t="n">
        <v>0.305626652749139</v>
      </c>
      <c r="P12" s="19" t="n">
        <v>0.285589486185157</v>
      </c>
      <c r="Q12" s="19" t="n">
        <v>0.10714252629684</v>
      </c>
      <c r="R12" s="19" t="n">
        <v>0.339242804667869</v>
      </c>
      <c r="S12" s="19" t="n">
        <v>0.228154442951518</v>
      </c>
      <c r="T12" s="19" t="n">
        <v>0.28935335401968</v>
      </c>
      <c r="U12" s="19" t="n">
        <v>0.459745436152092</v>
      </c>
      <c r="V12" s="19" t="n">
        <v>0.252642428271789</v>
      </c>
      <c r="W12" s="19" t="n">
        <v>0.350517236211797</v>
      </c>
      <c r="X12" s="19" t="n">
        <v>0.273957900874203</v>
      </c>
      <c r="Y12" s="19" t="n">
        <v>0.259426277060532</v>
      </c>
      <c r="Z12" s="19"/>
      <c r="AA12" s="19" t="n">
        <v>0.346692866576765</v>
      </c>
      <c r="AB12" s="19" t="n">
        <v>0.323237949352738</v>
      </c>
      <c r="AC12" s="19" t="n">
        <v>0.219592353535521</v>
      </c>
      <c r="AD12" s="19" t="n">
        <v>0.216962205260155</v>
      </c>
      <c r="AE12" s="19"/>
      <c r="AF12" s="19" t="n">
        <v>0.206639441251717</v>
      </c>
      <c r="AG12" s="19" t="n">
        <v>0.336114606859313</v>
      </c>
      <c r="AH12" s="19" t="n">
        <v>0.295296185746925</v>
      </c>
      <c r="AI12" s="19" t="n">
        <v>0.20643490062608</v>
      </c>
      <c r="AJ12" s="19" t="n">
        <v>0.218000615441731</v>
      </c>
      <c r="AK12" s="19" t="n">
        <v>0.350693614290519</v>
      </c>
      <c r="AL12" s="19" t="n">
        <v>0.279215900149609</v>
      </c>
      <c r="AM12" s="19" t="n">
        <v>0</v>
      </c>
      <c r="AN12" s="19" t="n">
        <v>0.213661959366759</v>
      </c>
      <c r="AO12" s="19" t="n">
        <v>0.299198132866368</v>
      </c>
      <c r="AP12" s="19" t="n">
        <v>0.150126315017334</v>
      </c>
      <c r="AQ12" s="19" t="n">
        <v>0.248357034679304</v>
      </c>
      <c r="AR12" s="19" t="n">
        <v>0.236764549183135</v>
      </c>
      <c r="AS12" s="19" t="n">
        <v>0.405986114587605</v>
      </c>
      <c r="AT12" s="19" t="n">
        <v>0</v>
      </c>
      <c r="AU12" s="19" t="n">
        <v>1</v>
      </c>
      <c r="AV12" s="19" t="n">
        <v>0</v>
      </c>
      <c r="AW12" s="19" t="n">
        <v>0</v>
      </c>
      <c r="AX12" s="19" t="n">
        <v>1</v>
      </c>
    </row>
    <row r="13">
      <c r="B13" s="20" t="s">
        <v>454</v>
      </c>
      <c r="C13" s="19" t="n">
        <v>0.252208641036155</v>
      </c>
      <c r="D13" s="19" t="n">
        <v>0.281722986049824</v>
      </c>
      <c r="E13" s="19" t="n">
        <v>0.185685048900571</v>
      </c>
      <c r="F13" s="19" t="n">
        <v>0.260603367203891</v>
      </c>
      <c r="G13" s="19" t="n">
        <v>0.198970405782063</v>
      </c>
      <c r="H13" s="19" t="n">
        <v>0.344084979893827</v>
      </c>
      <c r="I13" s="19" t="n">
        <v>0.291876021946206</v>
      </c>
      <c r="J13" s="19"/>
      <c r="K13" s="19" t="n">
        <v>0.25590618919353</v>
      </c>
      <c r="L13" s="19" t="n">
        <v>0.248268215137064</v>
      </c>
      <c r="M13" s="19"/>
      <c r="N13" s="19" t="n">
        <v>0.262785042483469</v>
      </c>
      <c r="O13" s="19" t="n">
        <v>0.258950512285425</v>
      </c>
      <c r="P13" s="19" t="n">
        <v>0.234215050700155</v>
      </c>
      <c r="Q13" s="19" t="n">
        <v>0.23018776366581</v>
      </c>
      <c r="R13" s="19" t="n">
        <v>0.192275803525245</v>
      </c>
      <c r="S13" s="19" t="n">
        <v>0.197767991104406</v>
      </c>
      <c r="T13" s="19" t="n">
        <v>0.354171868046454</v>
      </c>
      <c r="U13" s="19" t="n">
        <v>0.299766015167098</v>
      </c>
      <c r="V13" s="19" t="n">
        <v>0.23645330636759</v>
      </c>
      <c r="W13" s="19" t="n">
        <v>0.310995089175838</v>
      </c>
      <c r="X13" s="19" t="n">
        <v>0.21278933760458</v>
      </c>
      <c r="Y13" s="19" t="n">
        <v>0.208545545419876</v>
      </c>
      <c r="Z13" s="19"/>
      <c r="AA13" s="19" t="n">
        <v>0.240359665028643</v>
      </c>
      <c r="AB13" s="19" t="n">
        <v>0.289535105293467</v>
      </c>
      <c r="AC13" s="19" t="n">
        <v>0.268159400089681</v>
      </c>
      <c r="AD13" s="19" t="n">
        <v>0.216106621151485</v>
      </c>
      <c r="AE13" s="19"/>
      <c r="AF13" s="19" t="n">
        <v>0.12574112348299</v>
      </c>
      <c r="AG13" s="19" t="n">
        <v>0.287733278606001</v>
      </c>
      <c r="AH13" s="19" t="n">
        <v>0.234027670974463</v>
      </c>
      <c r="AI13" s="19" t="n">
        <v>0.272493031750077</v>
      </c>
      <c r="AJ13" s="19" t="n">
        <v>0.307692166190857</v>
      </c>
      <c r="AK13" s="19" t="n">
        <v>0.34844660778579</v>
      </c>
      <c r="AL13" s="19" t="n">
        <v>0.325179220503703</v>
      </c>
      <c r="AM13" s="19" t="n">
        <v>0</v>
      </c>
      <c r="AN13" s="19" t="n">
        <v>0.215396758697472</v>
      </c>
      <c r="AO13" s="19" t="n">
        <v>0.255671311352292</v>
      </c>
      <c r="AP13" s="19" t="n">
        <v>0.20337886032137</v>
      </c>
      <c r="AQ13" s="19" t="n">
        <v>0.206698378399758</v>
      </c>
      <c r="AR13" s="19" t="n">
        <v>0</v>
      </c>
      <c r="AS13" s="19" t="n">
        <v>0.422815860385964</v>
      </c>
      <c r="AT13" s="19" t="n">
        <v>0</v>
      </c>
      <c r="AU13" s="19" t="n">
        <v>0</v>
      </c>
      <c r="AV13" s="19" t="n">
        <v>0</v>
      </c>
      <c r="AW13" s="19" t="n">
        <v>0</v>
      </c>
      <c r="AX13" s="19" t="n">
        <v>1</v>
      </c>
    </row>
    <row r="14">
      <c r="B14" s="20" t="s">
        <v>455</v>
      </c>
      <c r="C14" s="19" t="n">
        <v>0.247763783600178</v>
      </c>
      <c r="D14" s="19" t="n">
        <v>0.315049466628362</v>
      </c>
      <c r="E14" s="19" t="n">
        <v>0.205414902811032</v>
      </c>
      <c r="F14" s="19" t="n">
        <v>0.273152246415785</v>
      </c>
      <c r="G14" s="19" t="n">
        <v>0.179665419753111</v>
      </c>
      <c r="H14" s="19" t="n">
        <v>0.28114198796166</v>
      </c>
      <c r="I14" s="19" t="n">
        <v>0.262855430264602</v>
      </c>
      <c r="J14" s="19"/>
      <c r="K14" s="19" t="n">
        <v>0.224876029343397</v>
      </c>
      <c r="L14" s="19" t="n">
        <v>0.278398249472971</v>
      </c>
      <c r="M14" s="19"/>
      <c r="N14" s="19" t="n">
        <v>0.188992324845645</v>
      </c>
      <c r="O14" s="19" t="n">
        <v>0.298240689028418</v>
      </c>
      <c r="P14" s="19" t="n">
        <v>0.257125221051898</v>
      </c>
      <c r="Q14" s="19" t="n">
        <v>0.227748003573658</v>
      </c>
      <c r="R14" s="19" t="n">
        <v>0.230854112826927</v>
      </c>
      <c r="S14" s="19" t="n">
        <v>0.249408613165337</v>
      </c>
      <c r="T14" s="19" t="n">
        <v>0.319551852759219</v>
      </c>
      <c r="U14" s="19" t="n">
        <v>0.293506041555657</v>
      </c>
      <c r="V14" s="19" t="n">
        <v>0.270869408472567</v>
      </c>
      <c r="W14" s="19" t="n">
        <v>0.216502813869616</v>
      </c>
      <c r="X14" s="19" t="n">
        <v>0.156071648889138</v>
      </c>
      <c r="Y14" s="19" t="n">
        <v>0.269865953823645</v>
      </c>
      <c r="Z14" s="19"/>
      <c r="AA14" s="19" t="n">
        <v>0.267572434062612</v>
      </c>
      <c r="AB14" s="19" t="n">
        <v>0.255880626819877</v>
      </c>
      <c r="AC14" s="19" t="n">
        <v>0.21694896289943</v>
      </c>
      <c r="AD14" s="19" t="n">
        <v>0.254676466948281</v>
      </c>
      <c r="AE14" s="19"/>
      <c r="AF14" s="19" t="n">
        <v>0.175839598739802</v>
      </c>
      <c r="AG14" s="19" t="n">
        <v>0.26158006732695</v>
      </c>
      <c r="AH14" s="19" t="n">
        <v>0.177177119321085</v>
      </c>
      <c r="AI14" s="19" t="n">
        <v>0.234438636675367</v>
      </c>
      <c r="AJ14" s="19" t="n">
        <v>0.137141337586022</v>
      </c>
      <c r="AK14" s="19" t="n">
        <v>0.226040665419677</v>
      </c>
      <c r="AL14" s="19" t="n">
        <v>0.33250302322416</v>
      </c>
      <c r="AM14" s="19" t="n">
        <v>0</v>
      </c>
      <c r="AN14" s="19" t="n">
        <v>0.261851391607158</v>
      </c>
      <c r="AO14" s="19" t="n">
        <v>0.307642346216317</v>
      </c>
      <c r="AP14" s="19" t="n">
        <v>0.559079893588226</v>
      </c>
      <c r="AQ14" s="19" t="n">
        <v>0.15502537420588</v>
      </c>
      <c r="AR14" s="19" t="n">
        <v>0.256814573625995</v>
      </c>
      <c r="AS14" s="19" t="n">
        <v>0.182371922206659</v>
      </c>
      <c r="AT14" s="19" t="n">
        <v>0</v>
      </c>
      <c r="AU14" s="19" t="n">
        <v>0</v>
      </c>
      <c r="AV14" s="19" t="n">
        <v>0</v>
      </c>
      <c r="AW14" s="19" t="n">
        <v>0.523500438432104</v>
      </c>
      <c r="AX14" s="19" t="n">
        <v>1</v>
      </c>
    </row>
    <row r="15">
      <c r="B15" s="20" t="s">
        <v>456</v>
      </c>
      <c r="C15" s="19" t="n">
        <v>0.245016129555036</v>
      </c>
      <c r="D15" s="19" t="n">
        <v>0.150019616540168</v>
      </c>
      <c r="E15" s="19" t="n">
        <v>0.197539626347521</v>
      </c>
      <c r="F15" s="19" t="n">
        <v>0.278702080023173</v>
      </c>
      <c r="G15" s="19" t="n">
        <v>0.241607196697949</v>
      </c>
      <c r="H15" s="19" t="n">
        <v>0.305256409849724</v>
      </c>
      <c r="I15" s="19" t="n">
        <v>0.319082181607888</v>
      </c>
      <c r="J15" s="19"/>
      <c r="K15" s="19" t="n">
        <v>0.266100742340617</v>
      </c>
      <c r="L15" s="19" t="n">
        <v>0.218428507215516</v>
      </c>
      <c r="M15" s="19"/>
      <c r="N15" s="19" t="n">
        <v>0.188930754952925</v>
      </c>
      <c r="O15" s="19" t="n">
        <v>0.348414496639154</v>
      </c>
      <c r="P15" s="19" t="n">
        <v>0.171469546681666</v>
      </c>
      <c r="Q15" s="19" t="n">
        <v>0.194482322652696</v>
      </c>
      <c r="R15" s="19" t="n">
        <v>0.171532294304776</v>
      </c>
      <c r="S15" s="19" t="n">
        <v>0.194310446295078</v>
      </c>
      <c r="T15" s="19" t="n">
        <v>0.284532424757708</v>
      </c>
      <c r="U15" s="19" t="n">
        <v>0.315818953557999</v>
      </c>
      <c r="V15" s="19" t="n">
        <v>0.294682092946821</v>
      </c>
      <c r="W15" s="19" t="n">
        <v>0.27789656739912</v>
      </c>
      <c r="X15" s="19" t="n">
        <v>0.300565322816813</v>
      </c>
      <c r="Y15" s="19" t="n">
        <v>0.146881973051057</v>
      </c>
      <c r="Z15" s="19"/>
      <c r="AA15" s="19" t="n">
        <v>0.238780430681707</v>
      </c>
      <c r="AB15" s="19" t="n">
        <v>0.302578508923356</v>
      </c>
      <c r="AC15" s="19" t="n">
        <v>0.166887448485856</v>
      </c>
      <c r="AD15" s="19" t="n">
        <v>0.279087046541594</v>
      </c>
      <c r="AE15" s="19"/>
      <c r="AF15" s="19" t="n">
        <v>0.127410625656023</v>
      </c>
      <c r="AG15" s="19" t="n">
        <v>0.299411441754401</v>
      </c>
      <c r="AH15" s="19" t="n">
        <v>0.254098839247851</v>
      </c>
      <c r="AI15" s="19" t="n">
        <v>0.116281619095791</v>
      </c>
      <c r="AJ15" s="19" t="n">
        <v>0.2489551098804</v>
      </c>
      <c r="AK15" s="19" t="n">
        <v>0.276047138732289</v>
      </c>
      <c r="AL15" s="19" t="n">
        <v>0.239908558347719</v>
      </c>
      <c r="AM15" s="19" t="n">
        <v>0</v>
      </c>
      <c r="AN15" s="19" t="n">
        <v>0.162645666473523</v>
      </c>
      <c r="AO15" s="19" t="n">
        <v>0.2572185496907</v>
      </c>
      <c r="AP15" s="19" t="n">
        <v>0.217046371347404</v>
      </c>
      <c r="AQ15" s="19" t="n">
        <v>0.358033332379484</v>
      </c>
      <c r="AR15" s="19" t="n">
        <v>0.503603274478221</v>
      </c>
      <c r="AS15" s="19" t="n">
        <v>0</v>
      </c>
      <c r="AT15" s="19" t="n">
        <v>0</v>
      </c>
      <c r="AU15" s="19" t="n">
        <v>0</v>
      </c>
      <c r="AV15" s="19" t="n">
        <v>0</v>
      </c>
      <c r="AW15" s="19" t="n">
        <v>0.476499561567896</v>
      </c>
      <c r="AX15" s="19" t="n">
        <v>1</v>
      </c>
    </row>
    <row r="16">
      <c r="B16" s="20" t="s">
        <v>457</v>
      </c>
      <c r="C16" s="19" t="n">
        <v>0.229310403136688</v>
      </c>
      <c r="D16" s="19" t="n">
        <v>0.140083563111645</v>
      </c>
      <c r="E16" s="19" t="n">
        <v>0.181588829870378</v>
      </c>
      <c r="F16" s="19" t="n">
        <v>0.214924979548996</v>
      </c>
      <c r="G16" s="19" t="n">
        <v>0.192621931789264</v>
      </c>
      <c r="H16" s="19" t="n">
        <v>0.345815924340749</v>
      </c>
      <c r="I16" s="19" t="n">
        <v>0.339663189809296</v>
      </c>
      <c r="J16" s="19"/>
      <c r="K16" s="19" t="n">
        <v>0.236921120957627</v>
      </c>
      <c r="L16" s="19" t="n">
        <v>0.220199507633415</v>
      </c>
      <c r="M16" s="19"/>
      <c r="N16" s="19" t="n">
        <v>0.163626563092495</v>
      </c>
      <c r="O16" s="19" t="n">
        <v>0.286334699343418</v>
      </c>
      <c r="P16" s="19" t="n">
        <v>0.248291037158412</v>
      </c>
      <c r="Q16" s="19" t="n">
        <v>0.202312987009053</v>
      </c>
      <c r="R16" s="19" t="n">
        <v>0.235030052409821</v>
      </c>
      <c r="S16" s="19" t="n">
        <v>0.183439326785166</v>
      </c>
      <c r="T16" s="19" t="n">
        <v>0.285903905590432</v>
      </c>
      <c r="U16" s="19" t="n">
        <v>0.211509760866635</v>
      </c>
      <c r="V16" s="19" t="n">
        <v>0.231075980145799</v>
      </c>
      <c r="W16" s="19" t="n">
        <v>0.213416171518918</v>
      </c>
      <c r="X16" s="19" t="n">
        <v>0.328186739605907</v>
      </c>
      <c r="Y16" s="19" t="n">
        <v>0.165023844582999</v>
      </c>
      <c r="Z16" s="19"/>
      <c r="AA16" s="19" t="n">
        <v>0.269025366183348</v>
      </c>
      <c r="AB16" s="19" t="n">
        <v>0.280438663977475</v>
      </c>
      <c r="AC16" s="19" t="n">
        <v>0.143719088764003</v>
      </c>
      <c r="AD16" s="19" t="n">
        <v>0.22944680753005</v>
      </c>
      <c r="AE16" s="19"/>
      <c r="AF16" s="19" t="n">
        <v>0.099012590576636</v>
      </c>
      <c r="AG16" s="19" t="n">
        <v>0.325525777523648</v>
      </c>
      <c r="AH16" s="19" t="n">
        <v>0.247455983414703</v>
      </c>
      <c r="AI16" s="19" t="n">
        <v>0.0306374325921853</v>
      </c>
      <c r="AJ16" s="19" t="n">
        <v>0.130683985287479</v>
      </c>
      <c r="AK16" s="19" t="n">
        <v>0.211820315712381</v>
      </c>
      <c r="AL16" s="19" t="n">
        <v>0.204209522827908</v>
      </c>
      <c r="AM16" s="19" t="n">
        <v>0</v>
      </c>
      <c r="AN16" s="19" t="n">
        <v>0.112496568482877</v>
      </c>
      <c r="AO16" s="19" t="n">
        <v>0.384366335503609</v>
      </c>
      <c r="AP16" s="19" t="n">
        <v>0.153087552198145</v>
      </c>
      <c r="AQ16" s="19" t="n">
        <v>0.25990636191954</v>
      </c>
      <c r="AR16" s="19" t="n">
        <v>0.266838725295086</v>
      </c>
      <c r="AS16" s="19" t="n">
        <v>0.214003131136197</v>
      </c>
      <c r="AT16" s="19" t="n">
        <v>0</v>
      </c>
      <c r="AU16" s="19" t="n">
        <v>0</v>
      </c>
      <c r="AV16" s="19" t="n">
        <v>0</v>
      </c>
      <c r="AW16" s="19" t="n">
        <v>0</v>
      </c>
      <c r="AX16" s="19" t="n">
        <v>0</v>
      </c>
    </row>
    <row r="17">
      <c r="B17" s="20" t="s">
        <v>458</v>
      </c>
      <c r="C17" s="19" t="n">
        <v>0.188216165826767</v>
      </c>
      <c r="D17" s="19" t="n">
        <v>0.146884561574605</v>
      </c>
      <c r="E17" s="19" t="n">
        <v>0.14798261212373</v>
      </c>
      <c r="F17" s="19" t="n">
        <v>0.193910241114523</v>
      </c>
      <c r="G17" s="19" t="n">
        <v>0.128598505652574</v>
      </c>
      <c r="H17" s="19" t="n">
        <v>0.23163526606218</v>
      </c>
      <c r="I17" s="19" t="n">
        <v>0.29906255642403</v>
      </c>
      <c r="J17" s="19"/>
      <c r="K17" s="19" t="n">
        <v>0.192653199760977</v>
      </c>
      <c r="L17" s="19" t="n">
        <v>0.183092730110676</v>
      </c>
      <c r="M17" s="19"/>
      <c r="N17" s="19" t="n">
        <v>0.103295466438274</v>
      </c>
      <c r="O17" s="19" t="n">
        <v>0.3363454058132</v>
      </c>
      <c r="P17" s="19" t="n">
        <v>0.134285610946191</v>
      </c>
      <c r="Q17" s="19" t="n">
        <v>0.196524555166707</v>
      </c>
      <c r="R17" s="19" t="n">
        <v>0.152996679375897</v>
      </c>
      <c r="S17" s="19" t="n">
        <v>0.156463913378543</v>
      </c>
      <c r="T17" s="19" t="n">
        <v>0.195716375081483</v>
      </c>
      <c r="U17" s="19" t="n">
        <v>0.144726559657056</v>
      </c>
      <c r="V17" s="19" t="n">
        <v>0.156905092324113</v>
      </c>
      <c r="W17" s="19" t="n">
        <v>0.220609437029762</v>
      </c>
      <c r="X17" s="19" t="n">
        <v>0.244047763451576</v>
      </c>
      <c r="Y17" s="19" t="n">
        <v>0.159684380295343</v>
      </c>
      <c r="Z17" s="19"/>
      <c r="AA17" s="19" t="n">
        <v>0.215599500276813</v>
      </c>
      <c r="AB17" s="19" t="n">
        <v>0.188345830567838</v>
      </c>
      <c r="AC17" s="19" t="n">
        <v>0.148761751919745</v>
      </c>
      <c r="AD17" s="19" t="n">
        <v>0.18993480761173</v>
      </c>
      <c r="AE17" s="19"/>
      <c r="AF17" s="19" t="n">
        <v>0.116152352429658</v>
      </c>
      <c r="AG17" s="19" t="n">
        <v>0.257675536449956</v>
      </c>
      <c r="AH17" s="19" t="n">
        <v>0.232580195363248</v>
      </c>
      <c r="AI17" s="19" t="n">
        <v>0.0785521154961958</v>
      </c>
      <c r="AJ17" s="19" t="n">
        <v>0.121501391314089</v>
      </c>
      <c r="AK17" s="19" t="n">
        <v>0.174073878059509</v>
      </c>
      <c r="AL17" s="19" t="n">
        <v>0.249253848799826</v>
      </c>
      <c r="AM17" s="19" t="n">
        <v>0</v>
      </c>
      <c r="AN17" s="19" t="n">
        <v>0.104993202019238</v>
      </c>
      <c r="AO17" s="19" t="n">
        <v>0.200316612636011</v>
      </c>
      <c r="AP17" s="19" t="n">
        <v>0.223861518509928</v>
      </c>
      <c r="AQ17" s="19" t="n">
        <v>0.128678297845672</v>
      </c>
      <c r="AR17" s="19" t="n">
        <v>0</v>
      </c>
      <c r="AS17" s="19" t="n">
        <v>0</v>
      </c>
      <c r="AT17" s="19" t="n">
        <v>0</v>
      </c>
      <c r="AU17" s="19" t="n">
        <v>0</v>
      </c>
      <c r="AV17" s="19" t="n">
        <v>0</v>
      </c>
      <c r="AW17" s="19" t="n">
        <v>0</v>
      </c>
      <c r="AX17" s="19" t="n">
        <v>0</v>
      </c>
    </row>
    <row r="18">
      <c r="B18" s="20" t="s">
        <v>459</v>
      </c>
      <c r="C18" s="19" t="n">
        <v>0.178846425345013</v>
      </c>
      <c r="D18" s="19" t="n">
        <v>0.196714084211838</v>
      </c>
      <c r="E18" s="19" t="n">
        <v>0.195452016920287</v>
      </c>
      <c r="F18" s="19" t="n">
        <v>0.177782822279766</v>
      </c>
      <c r="G18" s="19" t="n">
        <v>0.170027608749411</v>
      </c>
      <c r="H18" s="19" t="n">
        <v>0.216884585266865</v>
      </c>
      <c r="I18" s="19" t="n">
        <v>0.129726075864243</v>
      </c>
      <c r="J18" s="19"/>
      <c r="K18" s="19" t="n">
        <v>0.17256822077068</v>
      </c>
      <c r="L18" s="19" t="n">
        <v>0.187632286502937</v>
      </c>
      <c r="M18" s="19"/>
      <c r="N18" s="19" t="n">
        <v>0.174836341983672</v>
      </c>
      <c r="O18" s="19" t="n">
        <v>0.208628714617228</v>
      </c>
      <c r="P18" s="19" t="n">
        <v>0.0782918359315981</v>
      </c>
      <c r="Q18" s="19" t="n">
        <v>0.123060042934194</v>
      </c>
      <c r="R18" s="19" t="n">
        <v>0.258259566172884</v>
      </c>
      <c r="S18" s="19" t="n">
        <v>0.20157323796284</v>
      </c>
      <c r="T18" s="19" t="n">
        <v>0.165521799565168</v>
      </c>
      <c r="U18" s="19" t="n">
        <v>0.172404837305207</v>
      </c>
      <c r="V18" s="19" t="n">
        <v>0.175951804486595</v>
      </c>
      <c r="W18" s="19" t="n">
        <v>0.181544828489947</v>
      </c>
      <c r="X18" s="19" t="n">
        <v>0.118587672679533</v>
      </c>
      <c r="Y18" s="19" t="n">
        <v>0.331841292893202</v>
      </c>
      <c r="Z18" s="19"/>
      <c r="AA18" s="19" t="n">
        <v>0.204812316229502</v>
      </c>
      <c r="AB18" s="19" t="n">
        <v>0.185870202007197</v>
      </c>
      <c r="AC18" s="19" t="n">
        <v>0.201473174238416</v>
      </c>
      <c r="AD18" s="19" t="n">
        <v>0.113153642624765</v>
      </c>
      <c r="AE18" s="19"/>
      <c r="AF18" s="19" t="n">
        <v>0.182606255828306</v>
      </c>
      <c r="AG18" s="19" t="n">
        <v>0.147839316946296</v>
      </c>
      <c r="AH18" s="19" t="n">
        <v>0.148122345669197</v>
      </c>
      <c r="AI18" s="19" t="n">
        <v>0.145981237768061</v>
      </c>
      <c r="AJ18" s="19" t="n">
        <v>0.1704906709738</v>
      </c>
      <c r="AK18" s="19" t="n">
        <v>0.250240663065948</v>
      </c>
      <c r="AL18" s="19" t="n">
        <v>0.264982979088692</v>
      </c>
      <c r="AM18" s="19" t="n">
        <v>0</v>
      </c>
      <c r="AN18" s="19" t="n">
        <v>0.280384476079706</v>
      </c>
      <c r="AO18" s="19" t="n">
        <v>0.0820119157566642</v>
      </c>
      <c r="AP18" s="19" t="n">
        <v>0.372626834074772</v>
      </c>
      <c r="AQ18" s="19" t="n">
        <v>0.109347711737393</v>
      </c>
      <c r="AR18" s="19" t="n">
        <v>0</v>
      </c>
      <c r="AS18" s="19" t="n">
        <v>0.208812729249768</v>
      </c>
      <c r="AT18" s="19" t="n">
        <v>0</v>
      </c>
      <c r="AU18" s="19" t="n">
        <v>1</v>
      </c>
      <c r="AV18" s="19" t="n">
        <v>0</v>
      </c>
      <c r="AW18" s="19" t="n">
        <v>0.523500438432104</v>
      </c>
      <c r="AX18" s="19" t="n">
        <v>1</v>
      </c>
    </row>
    <row r="19">
      <c r="B19" s="20" t="s">
        <v>460</v>
      </c>
      <c r="C19" s="19" t="n">
        <v>0.167717868263953</v>
      </c>
      <c r="D19" s="19" t="n">
        <v>0.150250181031994</v>
      </c>
      <c r="E19" s="19" t="n">
        <v>0.19074024490803</v>
      </c>
      <c r="F19" s="19" t="n">
        <v>0.192633372199991</v>
      </c>
      <c r="G19" s="19" t="n">
        <v>0.142963277554641</v>
      </c>
      <c r="H19" s="19" t="n">
        <v>0.249013694450216</v>
      </c>
      <c r="I19" s="19" t="n">
        <v>0.107849814685757</v>
      </c>
      <c r="J19" s="19"/>
      <c r="K19" s="19" t="n">
        <v>0.157218626388626</v>
      </c>
      <c r="L19" s="19" t="n">
        <v>0.181957327390788</v>
      </c>
      <c r="M19" s="19"/>
      <c r="N19" s="19" t="n">
        <v>0.180337546066485</v>
      </c>
      <c r="O19" s="19" t="n">
        <v>0.211180504727319</v>
      </c>
      <c r="P19" s="19" t="n">
        <v>0.148958566400288</v>
      </c>
      <c r="Q19" s="19" t="n">
        <v>0.144729957911821</v>
      </c>
      <c r="R19" s="19" t="n">
        <v>0.18490603592332</v>
      </c>
      <c r="S19" s="19" t="n">
        <v>0.144824671102028</v>
      </c>
      <c r="T19" s="19" t="n">
        <v>0.177727892737446</v>
      </c>
      <c r="U19" s="19" t="n">
        <v>0.102880454247142</v>
      </c>
      <c r="V19" s="19" t="n">
        <v>0.204988921756433</v>
      </c>
      <c r="W19" s="19" t="n">
        <v>0.122022651409181</v>
      </c>
      <c r="X19" s="19" t="n">
        <v>0.11696041848445</v>
      </c>
      <c r="Y19" s="19" t="n">
        <v>0.220689879912229</v>
      </c>
      <c r="Z19" s="19"/>
      <c r="AA19" s="19" t="n">
        <v>0.177509739455396</v>
      </c>
      <c r="AB19" s="19" t="n">
        <v>0.185842982585012</v>
      </c>
      <c r="AC19" s="19" t="n">
        <v>0.162805546242018</v>
      </c>
      <c r="AD19" s="19" t="n">
        <v>0.140164940859516</v>
      </c>
      <c r="AE19" s="19"/>
      <c r="AF19" s="19" t="n">
        <v>0.155091317782824</v>
      </c>
      <c r="AG19" s="19" t="n">
        <v>0.151584972663199</v>
      </c>
      <c r="AH19" s="19" t="n">
        <v>0.139282895666963</v>
      </c>
      <c r="AI19" s="19" t="n">
        <v>0.132043501381673</v>
      </c>
      <c r="AJ19" s="19" t="n">
        <v>0.13262932800318</v>
      </c>
      <c r="AK19" s="19" t="n">
        <v>0.121054618613859</v>
      </c>
      <c r="AL19" s="19" t="n">
        <v>0.178781897201554</v>
      </c>
      <c r="AM19" s="19" t="n">
        <v>0</v>
      </c>
      <c r="AN19" s="19" t="n">
        <v>0.212580970633852</v>
      </c>
      <c r="AO19" s="19" t="n">
        <v>0.215997824253879</v>
      </c>
      <c r="AP19" s="19" t="n">
        <v>0.330416305624871</v>
      </c>
      <c r="AQ19" s="19" t="n">
        <v>0.17361095813615</v>
      </c>
      <c r="AR19" s="19" t="n">
        <v>0.256814573625995</v>
      </c>
      <c r="AS19" s="19" t="n">
        <v>0.197638832069539</v>
      </c>
      <c r="AT19" s="19" t="n">
        <v>0</v>
      </c>
      <c r="AU19" s="19" t="n">
        <v>0</v>
      </c>
      <c r="AV19" s="19" t="n">
        <v>0</v>
      </c>
      <c r="AW19" s="19" t="n">
        <v>0</v>
      </c>
      <c r="AX19" s="19" t="n">
        <v>1</v>
      </c>
    </row>
    <row r="20">
      <c r="B20" s="20" t="s">
        <v>102</v>
      </c>
      <c r="C20" s="19" t="n">
        <v>0.00991989029618808</v>
      </c>
      <c r="D20" s="19" t="n">
        <v>0</v>
      </c>
      <c r="E20" s="19" t="n">
        <v>0.0128722513031614</v>
      </c>
      <c r="F20" s="19" t="n">
        <v>0.00957813727985118</v>
      </c>
      <c r="G20" s="19" t="n">
        <v>0</v>
      </c>
      <c r="H20" s="19" t="n">
        <v>0.0132479971728693</v>
      </c>
      <c r="I20" s="19" t="n">
        <v>0.0234439110964134</v>
      </c>
      <c r="J20" s="19"/>
      <c r="K20" s="19" t="n">
        <v>0.0175704168127829</v>
      </c>
      <c r="L20" s="19" t="n">
        <v>0</v>
      </c>
      <c r="M20" s="19"/>
      <c r="N20" s="19" t="n">
        <v>0.0205719812225877</v>
      </c>
      <c r="O20" s="19" t="n">
        <v>0.0109955496455261</v>
      </c>
      <c r="P20" s="19" t="n">
        <v>0</v>
      </c>
      <c r="Q20" s="19" t="n">
        <v>0.0171454821457736</v>
      </c>
      <c r="R20" s="19" t="n">
        <v>0.0165192852455793</v>
      </c>
      <c r="S20" s="19" t="n">
        <v>0</v>
      </c>
      <c r="T20" s="19" t="n">
        <v>0</v>
      </c>
      <c r="U20" s="19" t="n">
        <v>0</v>
      </c>
      <c r="V20" s="19" t="n">
        <v>0.014767036496565</v>
      </c>
      <c r="W20" s="19" t="n">
        <v>0</v>
      </c>
      <c r="X20" s="19" t="n">
        <v>0.0288348291867833</v>
      </c>
      <c r="Y20" s="19" t="n">
        <v>0</v>
      </c>
      <c r="Z20" s="19"/>
      <c r="AA20" s="19" t="n">
        <v>0.0254979567111522</v>
      </c>
      <c r="AB20" s="19" t="n">
        <v>0.00660399841909676</v>
      </c>
      <c r="AC20" s="19" t="n">
        <v>0</v>
      </c>
      <c r="AD20" s="19" t="n">
        <v>0.00582867018376163</v>
      </c>
      <c r="AE20" s="19"/>
      <c r="AF20" s="19" t="n">
        <v>0</v>
      </c>
      <c r="AG20" s="19" t="n">
        <v>0.00819507427814122</v>
      </c>
      <c r="AH20" s="19" t="n">
        <v>0.0198244025946364</v>
      </c>
      <c r="AI20" s="19" t="n">
        <v>0.0241557521445986</v>
      </c>
      <c r="AJ20" s="19" t="n">
        <v>0</v>
      </c>
      <c r="AK20" s="19" t="n">
        <v>0</v>
      </c>
      <c r="AL20" s="19" t="n">
        <v>0</v>
      </c>
      <c r="AM20" s="19" t="n">
        <v>0</v>
      </c>
      <c r="AN20" s="19" t="n">
        <v>0.015968978059291</v>
      </c>
      <c r="AO20" s="19" t="n">
        <v>0.0198014005230839</v>
      </c>
      <c r="AP20" s="19" t="n">
        <v>0</v>
      </c>
      <c r="AQ20" s="19" t="n">
        <v>0.0221997312212247</v>
      </c>
      <c r="AR20" s="19" t="n">
        <v>0</v>
      </c>
      <c r="AS20" s="19" t="n">
        <v>0</v>
      </c>
      <c r="AT20" s="19" t="n">
        <v>0</v>
      </c>
      <c r="AU20" s="19" t="n">
        <v>0</v>
      </c>
      <c r="AV20" s="19" t="n">
        <v>0</v>
      </c>
      <c r="AW20" s="19" t="n">
        <v>0</v>
      </c>
      <c r="AX20" s="19" t="n">
        <v>0</v>
      </c>
    </row>
    <row r="21">
      <c r="B21" s="20" t="s">
        <v>77</v>
      </c>
      <c r="C21" s="21" t="n">
        <v>0.024314420715567</v>
      </c>
      <c r="D21" s="21" t="n">
        <v>0.0373828297407865</v>
      </c>
      <c r="E21" s="21" t="n">
        <v>0.0133641922385258</v>
      </c>
      <c r="F21" s="21" t="n">
        <v>0.0262029176137601</v>
      </c>
      <c r="G21" s="21" t="n">
        <v>0.031078492937397</v>
      </c>
      <c r="H21" s="21" t="n">
        <v>0.0256252740206333</v>
      </c>
      <c r="I21" s="21" t="n">
        <v>0.0161922557816686</v>
      </c>
      <c r="J21" s="21"/>
      <c r="K21" s="21" t="n">
        <v>0.0276965349611102</v>
      </c>
      <c r="L21" s="21" t="n">
        <v>0.0165464801047394</v>
      </c>
      <c r="M21" s="21"/>
      <c r="N21" s="21" t="n">
        <v>0.0446263345629456</v>
      </c>
      <c r="O21" s="21" t="n">
        <v>0.0331074920702362</v>
      </c>
      <c r="P21" s="21" t="n">
        <v>0</v>
      </c>
      <c r="Q21" s="21" t="n">
        <v>0.0181923650206743</v>
      </c>
      <c r="R21" s="21" t="n">
        <v>0.0324446382297769</v>
      </c>
      <c r="S21" s="21" t="n">
        <v>0.0168304506887309</v>
      </c>
      <c r="T21" s="21" t="n">
        <v>0.0355787578270379</v>
      </c>
      <c r="U21" s="21" t="n">
        <v>0.102479229924165</v>
      </c>
      <c r="V21" s="21" t="n">
        <v>0</v>
      </c>
      <c r="W21" s="21" t="n">
        <v>0.0146781752072671</v>
      </c>
      <c r="X21" s="21" t="n">
        <v>0</v>
      </c>
      <c r="Y21" s="21" t="n">
        <v>0</v>
      </c>
      <c r="Z21" s="21"/>
      <c r="AA21" s="21" t="n">
        <v>0.0252162016409946</v>
      </c>
      <c r="AB21" s="21" t="n">
        <v>0.0351001798740225</v>
      </c>
      <c r="AC21" s="21" t="n">
        <v>0.0185922234722923</v>
      </c>
      <c r="AD21" s="21" t="n">
        <v>0.0191997363893314</v>
      </c>
      <c r="AE21" s="21"/>
      <c r="AF21" s="21" t="n">
        <v>0</v>
      </c>
      <c r="AG21" s="21" t="n">
        <v>0.0256941963036598</v>
      </c>
      <c r="AH21" s="21" t="n">
        <v>0</v>
      </c>
      <c r="AI21" s="21" t="n">
        <v>0.0505933868909346</v>
      </c>
      <c r="AJ21" s="21" t="n">
        <v>0.0762005219379458</v>
      </c>
      <c r="AK21" s="21" t="n">
        <v>0.0451855170686543</v>
      </c>
      <c r="AL21" s="21" t="n">
        <v>0.0411929069561372</v>
      </c>
      <c r="AM21" s="21" t="n">
        <v>0</v>
      </c>
      <c r="AN21" s="21" t="n">
        <v>0.0162193500467353</v>
      </c>
      <c r="AO21" s="21" t="n">
        <v>0</v>
      </c>
      <c r="AP21" s="21" t="n">
        <v>0</v>
      </c>
      <c r="AQ21" s="21" t="n">
        <v>0.0593274800715884</v>
      </c>
      <c r="AR21" s="21" t="n">
        <v>0</v>
      </c>
      <c r="AS21" s="21" t="n">
        <v>0</v>
      </c>
      <c r="AT21" s="21" t="n">
        <v>0</v>
      </c>
      <c r="AU21" s="21" t="n">
        <v>0</v>
      </c>
      <c r="AV21" s="21" t="n">
        <v>0</v>
      </c>
      <c r="AW21" s="21" t="n">
        <v>0</v>
      </c>
      <c r="AX21" s="21" t="n">
        <v>0</v>
      </c>
    </row>
    <row r="22">
      <c r="B22" s="18" t="s">
        <v>462</v>
      </c>
    </row>
    <row r="23">
      <c r="B23" t="s">
        <v>80</v>
      </c>
    </row>
    <row r="24">
      <c r="B24" t="s">
        <v>81</v>
      </c>
    </row>
    <row r="26">
      <c r="B26" s="9" t="str">
        <f>=HYPERLINK("#'Contents'!A1", "Return to Contents")</f>
      </c>
    </row>
  </sheetData>
  <mergeCells count="6">
    <mergeCell ref="D5:I5"/>
    <mergeCell ref="K5:L5"/>
    <mergeCell ref="N5:Y5"/>
    <mergeCell ref="AA5:AD5"/>
    <mergeCell ref="AF5:AX5"/>
    <mergeCell ref="D2:AU2"/>
  </mergeCells>
  <pageMargins left="0.7" right="0.7" top="0.75" bottom="0.75" header="0.3" footer="0.3"/>
  <pageSetup paperSize="9" orientation="portrait" horizontalDpi="300" verticalDpi="300" r:id="rId2"/>
  <drawing r:id="rId1"/>
</worksheet>
</file>

<file path=xl/worksheets/sheet1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10.71" hidden="0" customWidth="1"/>
    <col min="8" max="8" width="10.71" hidden="0" customWidth="1"/>
    <col min="9" max="9" width="10.71" hidden="0" customWidth="1"/>
    <col min="10" max="10" width="2.2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10.71" hidden="0" customWidth="1"/>
    <col min="19" max="19" width="10.71" hidden="0" customWidth="1"/>
    <col min="20" max="20" width="10.71" hidden="0" customWidth="1"/>
    <col min="21" max="21" width="10.71" hidden="0" customWidth="1"/>
    <col min="22" max="22" width="10.71" hidden="0" customWidth="1"/>
    <col min="23" max="23" width="10.71" hidden="0" customWidth="1"/>
    <col min="24" max="24" width="10.71" hidden="0" customWidth="1"/>
    <col min="25" max="25" width="10.71" hidden="0" customWidth="1"/>
    <col min="26" max="26" width="2.2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10.71" hidden="0" customWidth="1"/>
    <col min="34" max="34" width="10.71" hidden="0" customWidth="1"/>
    <col min="35" max="35" width="10.7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10.71" hidden="0" customWidth="1"/>
    <col min="44" max="44" width="10.71" hidden="0" customWidth="1"/>
    <col min="45" max="45" width="10.71" hidden="0" customWidth="1"/>
    <col min="46" max="46" width="10.71" hidden="0" customWidth="1"/>
    <col min="47" max="47" width="10.71" hidden="0" customWidth="1"/>
    <col min="48" max="48" width="10.71" hidden="0" customWidth="1"/>
    <col min="49" max="49" width="10.71" hidden="0" customWidth="1"/>
    <col min="50" max="50" width="10.71" hidden="0" customWidth="1"/>
    <col min="51" max="51" width="2.21" hidden="0" customWidth="1"/>
  </cols>
  <sheetData>
    <row r="2" ht="40" customHeight="1">
      <c r="D2" s="16" t="s">
        <v>475</v>
      </c>
    </row>
    <row r="5" ht="30" customHeight="1">
      <c r="B5" s="17"/>
      <c r="C5" s="17"/>
      <c r="D5" s="17" t="s">
        <v>62</v>
      </c>
      <c r="E5" s="17"/>
      <c r="F5" s="17"/>
      <c r="G5" s="17"/>
      <c r="H5" s="17"/>
      <c r="I5" s="17"/>
      <c r="J5" s="17"/>
      <c r="K5" s="17" t="s">
        <v>63</v>
      </c>
      <c r="L5" s="17"/>
      <c r="M5" s="17"/>
      <c r="N5" s="17" t="s">
        <v>64</v>
      </c>
      <c r="O5" s="17"/>
      <c r="P5" s="17"/>
      <c r="Q5" s="17"/>
      <c r="R5" s="17"/>
      <c r="S5" s="17"/>
      <c r="T5" s="17"/>
      <c r="U5" s="17"/>
      <c r="V5" s="17"/>
      <c r="W5" s="17"/>
      <c r="X5" s="17"/>
      <c r="Y5" s="17"/>
      <c r="Z5" s="17"/>
      <c r="AA5" s="17" t="s">
        <v>65</v>
      </c>
      <c r="AB5" s="17"/>
      <c r="AC5" s="17"/>
      <c r="AD5" s="17"/>
      <c r="AE5" s="17"/>
      <c r="AF5" s="17" t="s">
        <v>66</v>
      </c>
      <c r="AG5" s="17"/>
      <c r="AH5" s="17"/>
      <c r="AI5" s="17"/>
      <c r="AJ5" s="17"/>
      <c r="AK5" s="17"/>
      <c r="AL5" s="17"/>
      <c r="AM5" s="17"/>
      <c r="AN5" s="17"/>
      <c r="AO5" s="17"/>
      <c r="AP5" s="17"/>
      <c r="AQ5" s="17"/>
      <c r="AR5" s="17"/>
      <c r="AS5" s="17"/>
      <c r="AT5" s="17"/>
      <c r="AU5" s="17"/>
      <c r="AV5" s="17"/>
      <c r="AW5" s="17"/>
      <c r="AX5" s="17"/>
    </row>
    <row r="6">
      <c r="B6" t="s">
        <v>15</v>
      </c>
      <c r="C6" s="10" t="s">
        <v>16</v>
      </c>
      <c r="D6" s="13" t="s">
        <v>17</v>
      </c>
      <c r="E6" s="13" t="s">
        <v>18</v>
      </c>
      <c r="F6" s="13" t="s">
        <v>19</v>
      </c>
      <c r="G6" s="13" t="s">
        <v>20</v>
      </c>
      <c r="H6" s="13" t="s">
        <v>21</v>
      </c>
      <c r="I6" s="13" t="s">
        <v>22</v>
      </c>
      <c r="K6" s="13" t="s">
        <v>25</v>
      </c>
      <c r="L6" s="13" t="s">
        <v>26</v>
      </c>
      <c r="N6" s="13" t="s">
        <v>27</v>
      </c>
      <c r="O6" s="13" t="s">
        <v>28</v>
      </c>
      <c r="P6" s="13" t="s">
        <v>29</v>
      </c>
      <c r="Q6" s="13" t="s">
        <v>30</v>
      </c>
      <c r="R6" s="13" t="s">
        <v>31</v>
      </c>
      <c r="S6" s="13" t="s">
        <v>32</v>
      </c>
      <c r="T6" s="13" t="s">
        <v>33</v>
      </c>
      <c r="U6" s="13" t="s">
        <v>34</v>
      </c>
      <c r="V6" s="13" t="s">
        <v>35</v>
      </c>
      <c r="W6" s="13" t="s">
        <v>36</v>
      </c>
      <c r="X6" s="13" t="s">
        <v>37</v>
      </c>
      <c r="Y6" s="13" t="s">
        <v>38</v>
      </c>
      <c r="AA6" s="13" t="s">
        <v>39</v>
      </c>
      <c r="AB6" s="13" t="s">
        <v>40</v>
      </c>
      <c r="AC6" s="13" t="s">
        <v>41</v>
      </c>
      <c r="AD6" s="13" t="s">
        <v>42</v>
      </c>
      <c r="AF6" s="13" t="s">
        <v>43</v>
      </c>
      <c r="AG6" s="13" t="s">
        <v>44</v>
      </c>
      <c r="AH6" s="13" t="s">
        <v>45</v>
      </c>
      <c r="AI6" s="13" t="s">
        <v>46</v>
      </c>
      <c r="AJ6" s="13" t="s">
        <v>47</v>
      </c>
      <c r="AK6" s="13" t="s">
        <v>48</v>
      </c>
      <c r="AL6" s="13" t="s">
        <v>49</v>
      </c>
      <c r="AM6" s="13" t="s">
        <v>50</v>
      </c>
      <c r="AN6" s="13" t="s">
        <v>51</v>
      </c>
      <c r="AO6" s="13" t="s">
        <v>52</v>
      </c>
      <c r="AP6" s="13" t="s">
        <v>53</v>
      </c>
      <c r="AQ6" s="13" t="s">
        <v>54</v>
      </c>
      <c r="AR6" s="13" t="s">
        <v>55</v>
      </c>
      <c r="AS6" s="13" t="s">
        <v>56</v>
      </c>
      <c r="AT6" s="13" t="s">
        <v>57</v>
      </c>
      <c r="AU6" s="13" t="s">
        <v>58</v>
      </c>
      <c r="AV6" s="13" t="s">
        <v>59</v>
      </c>
      <c r="AW6" s="13" t="s">
        <v>60</v>
      </c>
      <c r="AX6" s="13" t="s">
        <v>61</v>
      </c>
    </row>
    <row r="7" ht="30" customHeight="1">
      <c r="B7" s="11" t="s">
        <v>23</v>
      </c>
      <c r="C7" s="11" t="n">
        <v>2053</v>
      </c>
      <c r="D7" s="11" t="n">
        <v>282</v>
      </c>
      <c r="E7" s="11" t="n">
        <v>347</v>
      </c>
      <c r="F7" s="11" t="n">
        <v>347</v>
      </c>
      <c r="G7" s="11" t="n">
        <v>347</v>
      </c>
      <c r="H7" s="11" t="n">
        <v>295</v>
      </c>
      <c r="I7" s="11" t="n">
        <v>435</v>
      </c>
      <c r="J7" s="11"/>
      <c r="K7" s="11" t="n">
        <v>1018</v>
      </c>
      <c r="L7" s="11" t="n">
        <v>1034</v>
      </c>
      <c r="M7" s="11"/>
      <c r="N7" s="11" t="n">
        <v>284</v>
      </c>
      <c r="O7" s="11" t="n">
        <v>278</v>
      </c>
      <c r="P7" s="11" t="n">
        <v>169</v>
      </c>
      <c r="Q7" s="11" t="n">
        <v>188</v>
      </c>
      <c r="R7" s="11" t="n">
        <v>160</v>
      </c>
      <c r="S7" s="11" t="n">
        <v>187</v>
      </c>
      <c r="T7" s="11" t="n">
        <v>166</v>
      </c>
      <c r="U7" s="11" t="n">
        <v>87</v>
      </c>
      <c r="V7" s="11" t="n">
        <v>211</v>
      </c>
      <c r="W7" s="11" t="n">
        <v>174</v>
      </c>
      <c r="X7" s="11" t="n">
        <v>98</v>
      </c>
      <c r="Y7" s="11" t="n">
        <v>51</v>
      </c>
      <c r="Z7" s="11"/>
      <c r="AA7" s="11" t="n">
        <v>570</v>
      </c>
      <c r="AB7" s="11" t="n">
        <v>547</v>
      </c>
      <c r="AC7" s="11" t="n">
        <v>406</v>
      </c>
      <c r="AD7" s="11" t="n">
        <v>517</v>
      </c>
      <c r="AE7" s="11"/>
      <c r="AF7" s="11" t="n">
        <v>148</v>
      </c>
      <c r="AG7" s="11" t="n">
        <v>872</v>
      </c>
      <c r="AH7" s="11" t="n">
        <v>132</v>
      </c>
      <c r="AI7" s="11" t="n">
        <v>108</v>
      </c>
      <c r="AJ7" s="11" t="n">
        <v>65</v>
      </c>
      <c r="AK7" s="11" t="n">
        <v>65</v>
      </c>
      <c r="AL7" s="11" t="n">
        <v>139</v>
      </c>
      <c r="AM7" s="11" t="n">
        <v>2</v>
      </c>
      <c r="AN7" s="11" t="n">
        <v>139</v>
      </c>
      <c r="AO7" s="11" t="n">
        <v>159</v>
      </c>
      <c r="AP7" s="11" t="n">
        <v>39</v>
      </c>
      <c r="AQ7" s="11" t="n">
        <v>148</v>
      </c>
      <c r="AR7" s="11" t="n">
        <v>10</v>
      </c>
      <c r="AS7" s="11" t="n">
        <v>10</v>
      </c>
      <c r="AT7" s="11" t="n">
        <v>3</v>
      </c>
      <c r="AU7" s="11" t="n">
        <v>2</v>
      </c>
      <c r="AV7" s="11" t="n">
        <v>5</v>
      </c>
      <c r="AW7" s="11" t="n">
        <v>3</v>
      </c>
      <c r="AX7" s="11" t="n">
        <v>4</v>
      </c>
    </row>
    <row r="8" ht="30" customHeight="1">
      <c r="B8" s="12" t="s">
        <v>24</v>
      </c>
      <c r="C8" s="12" t="n">
        <v>2053</v>
      </c>
      <c r="D8" s="12" t="n">
        <v>284</v>
      </c>
      <c r="E8" s="12" t="n">
        <v>350</v>
      </c>
      <c r="F8" s="12" t="n">
        <v>349</v>
      </c>
      <c r="G8" s="12" t="n">
        <v>350</v>
      </c>
      <c r="H8" s="12" t="n">
        <v>289</v>
      </c>
      <c r="I8" s="12" t="n">
        <v>431</v>
      </c>
      <c r="J8" s="12"/>
      <c r="K8" s="12" t="n">
        <v>1013</v>
      </c>
      <c r="L8" s="12" t="n">
        <v>1039</v>
      </c>
      <c r="M8" s="12"/>
      <c r="N8" s="12" t="n">
        <v>287</v>
      </c>
      <c r="O8" s="12" t="n">
        <v>267</v>
      </c>
      <c r="P8" s="12" t="n">
        <v>164</v>
      </c>
      <c r="Q8" s="12" t="n">
        <v>185</v>
      </c>
      <c r="R8" s="12" t="n">
        <v>144</v>
      </c>
      <c r="S8" s="12" t="n">
        <v>185</v>
      </c>
      <c r="T8" s="12" t="n">
        <v>164</v>
      </c>
      <c r="U8" s="12" t="n">
        <v>82</v>
      </c>
      <c r="V8" s="12" t="n">
        <v>226</v>
      </c>
      <c r="W8" s="12" t="n">
        <v>185</v>
      </c>
      <c r="X8" s="12" t="n">
        <v>103</v>
      </c>
      <c r="Y8" s="12" t="n">
        <v>61</v>
      </c>
      <c r="Z8" s="12"/>
      <c r="AA8" s="12" t="n">
        <v>551</v>
      </c>
      <c r="AB8" s="12" t="n">
        <v>530</v>
      </c>
      <c r="AC8" s="12" t="n">
        <v>449</v>
      </c>
      <c r="AD8" s="12" t="n">
        <v>510</v>
      </c>
      <c r="AE8" s="12"/>
      <c r="AF8" s="12" t="n">
        <v>150</v>
      </c>
      <c r="AG8" s="12" t="n">
        <v>866</v>
      </c>
      <c r="AH8" s="12" t="n">
        <v>133</v>
      </c>
      <c r="AI8" s="12" t="n">
        <v>107</v>
      </c>
      <c r="AJ8" s="12" t="n">
        <v>66</v>
      </c>
      <c r="AK8" s="12" t="n">
        <v>64</v>
      </c>
      <c r="AL8" s="12" t="n">
        <v>140</v>
      </c>
      <c r="AM8" s="12" t="n">
        <v>2</v>
      </c>
      <c r="AN8" s="12" t="n">
        <v>140</v>
      </c>
      <c r="AO8" s="12" t="n">
        <v>160</v>
      </c>
      <c r="AP8" s="12" t="n">
        <v>39</v>
      </c>
      <c r="AQ8" s="12" t="n">
        <v>149</v>
      </c>
      <c r="AR8" s="12" t="n">
        <v>10</v>
      </c>
      <c r="AS8" s="12" t="n">
        <v>11</v>
      </c>
      <c r="AT8" s="12" t="n">
        <v>3</v>
      </c>
      <c r="AU8" s="12" t="n">
        <v>2</v>
      </c>
      <c r="AV8" s="12" t="n">
        <v>5</v>
      </c>
      <c r="AW8" s="12" t="n">
        <v>3</v>
      </c>
      <c r="AX8" s="12" t="n">
        <v>3</v>
      </c>
    </row>
    <row r="9">
      <c r="B9" s="20" t="s">
        <v>463</v>
      </c>
      <c r="C9" s="19" t="n">
        <v>0.301400526966101</v>
      </c>
      <c r="D9" s="19" t="n">
        <v>0.347554189427777</v>
      </c>
      <c r="E9" s="19" t="n">
        <v>0.300408302745048</v>
      </c>
      <c r="F9" s="19" t="n">
        <v>0.325827272731595</v>
      </c>
      <c r="G9" s="19" t="n">
        <v>0.297160988088005</v>
      </c>
      <c r="H9" s="19" t="n">
        <v>0.384112459465656</v>
      </c>
      <c r="I9" s="19" t="n">
        <v>0.19995408920412</v>
      </c>
      <c r="J9" s="19"/>
      <c r="K9" s="19" t="n">
        <v>0.324074972254635</v>
      </c>
      <c r="L9" s="19" t="n">
        <v>0.279625568853251</v>
      </c>
      <c r="M9" s="19"/>
      <c r="N9" s="19" t="n">
        <v>0.301314678415918</v>
      </c>
      <c r="O9" s="19" t="n">
        <v>0.306518327468901</v>
      </c>
      <c r="P9" s="19" t="n">
        <v>0.213549700248481</v>
      </c>
      <c r="Q9" s="19" t="n">
        <v>0.297312622757321</v>
      </c>
      <c r="R9" s="19" t="n">
        <v>0.331010345454687</v>
      </c>
      <c r="S9" s="19" t="n">
        <v>0.26085390104833</v>
      </c>
      <c r="T9" s="19" t="n">
        <v>0.28325259834936</v>
      </c>
      <c r="U9" s="19" t="n">
        <v>0.316468684539589</v>
      </c>
      <c r="V9" s="19" t="n">
        <v>0.329811272675636</v>
      </c>
      <c r="W9" s="19" t="n">
        <v>0.363321653335701</v>
      </c>
      <c r="X9" s="19" t="n">
        <v>0.325261584269249</v>
      </c>
      <c r="Y9" s="19" t="n">
        <v>0.277145315304522</v>
      </c>
      <c r="Z9" s="19"/>
      <c r="AA9" s="19" t="n">
        <v>0.354504337925054</v>
      </c>
      <c r="AB9" s="19" t="n">
        <v>0.302681660215526</v>
      </c>
      <c r="AC9" s="19" t="n">
        <v>0.264869665743366</v>
      </c>
      <c r="AD9" s="19" t="n">
        <v>0.276654103286943</v>
      </c>
      <c r="AE9" s="19"/>
      <c r="AF9" s="19" t="n">
        <v>0.287838933518658</v>
      </c>
      <c r="AG9" s="19" t="n">
        <v>0.275544730802826</v>
      </c>
      <c r="AH9" s="19" t="n">
        <v>0.36552265071959</v>
      </c>
      <c r="AI9" s="19" t="n">
        <v>0.204649553502368</v>
      </c>
      <c r="AJ9" s="19" t="n">
        <v>0.206238458649955</v>
      </c>
      <c r="AK9" s="19" t="n">
        <v>0.273503411028606</v>
      </c>
      <c r="AL9" s="19" t="n">
        <v>0.390762895256351</v>
      </c>
      <c r="AM9" s="19" t="n">
        <v>0.534445761093102</v>
      </c>
      <c r="AN9" s="19" t="n">
        <v>0.333721760995956</v>
      </c>
      <c r="AO9" s="19" t="n">
        <v>0.411169174845432</v>
      </c>
      <c r="AP9" s="19" t="n">
        <v>0.393262101706008</v>
      </c>
      <c r="AQ9" s="19" t="n">
        <v>0.268463072950244</v>
      </c>
      <c r="AR9" s="19" t="n">
        <v>0.513666833329152</v>
      </c>
      <c r="AS9" s="19" t="n">
        <v>0.220368965213002</v>
      </c>
      <c r="AT9" s="19" t="n">
        <v>0</v>
      </c>
      <c r="AU9" s="19" t="n">
        <v>0.495619982425437</v>
      </c>
      <c r="AV9" s="19" t="n">
        <v>0.356434625555682</v>
      </c>
      <c r="AW9" s="19" t="n">
        <v>0</v>
      </c>
      <c r="AX9" s="19" t="n">
        <v>0.479792883083338</v>
      </c>
    </row>
    <row r="10">
      <c r="B10" s="20" t="s">
        <v>464</v>
      </c>
      <c r="C10" s="19" t="n">
        <v>0.260116476190379</v>
      </c>
      <c r="D10" s="19" t="n">
        <v>0.30615900540972</v>
      </c>
      <c r="E10" s="19" t="n">
        <v>0.305863321297384</v>
      </c>
      <c r="F10" s="19" t="n">
        <v>0.299401369811448</v>
      </c>
      <c r="G10" s="19" t="n">
        <v>0.288766661159045</v>
      </c>
      <c r="H10" s="19" t="n">
        <v>0.268823619561404</v>
      </c>
      <c r="I10" s="19" t="n">
        <v>0.131831927190109</v>
      </c>
      <c r="J10" s="19"/>
      <c r="K10" s="19" t="n">
        <v>0.247696397477021</v>
      </c>
      <c r="L10" s="19" t="n">
        <v>0.271490402434268</v>
      </c>
      <c r="M10" s="19"/>
      <c r="N10" s="19" t="n">
        <v>0.30495687263492</v>
      </c>
      <c r="O10" s="19" t="n">
        <v>0.253752844853769</v>
      </c>
      <c r="P10" s="19" t="n">
        <v>0.293643519723822</v>
      </c>
      <c r="Q10" s="19" t="n">
        <v>0.199197463262024</v>
      </c>
      <c r="R10" s="19" t="n">
        <v>0.288332974332242</v>
      </c>
      <c r="S10" s="19" t="n">
        <v>0.263140761652058</v>
      </c>
      <c r="T10" s="19" t="n">
        <v>0.215979690127081</v>
      </c>
      <c r="U10" s="19" t="n">
        <v>0.222019307419523</v>
      </c>
      <c r="V10" s="19" t="n">
        <v>0.279841004610148</v>
      </c>
      <c r="W10" s="19" t="n">
        <v>0.247276340268867</v>
      </c>
      <c r="X10" s="19" t="n">
        <v>0.201345873883337</v>
      </c>
      <c r="Y10" s="19" t="n">
        <v>0.33013120606757</v>
      </c>
      <c r="Z10" s="19"/>
      <c r="AA10" s="19" t="n">
        <v>0.293005991851881</v>
      </c>
      <c r="AB10" s="19" t="n">
        <v>0.263436574781708</v>
      </c>
      <c r="AC10" s="19" t="n">
        <v>0.250599694681624</v>
      </c>
      <c r="AD10" s="19" t="n">
        <v>0.230260319258934</v>
      </c>
      <c r="AE10" s="19"/>
      <c r="AF10" s="19" t="n">
        <v>0.229844972038017</v>
      </c>
      <c r="AG10" s="19" t="n">
        <v>0.206676743093695</v>
      </c>
      <c r="AH10" s="19" t="n">
        <v>0.234835903089645</v>
      </c>
      <c r="AI10" s="19" t="n">
        <v>0.266817236237532</v>
      </c>
      <c r="AJ10" s="19" t="n">
        <v>0.236557840947607</v>
      </c>
      <c r="AK10" s="19" t="n">
        <v>0.342013231341891</v>
      </c>
      <c r="AL10" s="19" t="n">
        <v>0.368106703710219</v>
      </c>
      <c r="AM10" s="19" t="n">
        <v>0.534445761093102</v>
      </c>
      <c r="AN10" s="19" t="n">
        <v>0.329976494245784</v>
      </c>
      <c r="AO10" s="19" t="n">
        <v>0.344740255556413</v>
      </c>
      <c r="AP10" s="19" t="n">
        <v>0.459712963249729</v>
      </c>
      <c r="AQ10" s="19" t="n">
        <v>0.261192530617401</v>
      </c>
      <c r="AR10" s="19" t="n">
        <v>0.413479621338129</v>
      </c>
      <c r="AS10" s="19" t="n">
        <v>0.307525432608353</v>
      </c>
      <c r="AT10" s="19" t="n">
        <v>0.389102592068026</v>
      </c>
      <c r="AU10" s="19" t="n">
        <v>0.504380017574563</v>
      </c>
      <c r="AV10" s="19" t="n">
        <v>0.425333372107052</v>
      </c>
      <c r="AW10" s="19" t="n">
        <v>0</v>
      </c>
      <c r="AX10" s="19" t="n">
        <v>0.259244151683178</v>
      </c>
    </row>
    <row r="11">
      <c r="B11" s="20" t="s">
        <v>465</v>
      </c>
      <c r="C11" s="19" t="n">
        <v>0.241102923212987</v>
      </c>
      <c r="D11" s="19" t="n">
        <v>0.344151702138255</v>
      </c>
      <c r="E11" s="19" t="n">
        <v>0.332660191490461</v>
      </c>
      <c r="F11" s="19" t="n">
        <v>0.31330906077756</v>
      </c>
      <c r="G11" s="19" t="n">
        <v>0.254408957184884</v>
      </c>
      <c r="H11" s="19" t="n">
        <v>0.14471646597642</v>
      </c>
      <c r="I11" s="19" t="n">
        <v>0.0943709730528163</v>
      </c>
      <c r="J11" s="19"/>
      <c r="K11" s="19" t="n">
        <v>0.243399968415504</v>
      </c>
      <c r="L11" s="19" t="n">
        <v>0.239099753740479</v>
      </c>
      <c r="M11" s="19"/>
      <c r="N11" s="19" t="n">
        <v>0.284350562661423</v>
      </c>
      <c r="O11" s="19" t="n">
        <v>0.186189125469068</v>
      </c>
      <c r="P11" s="19" t="n">
        <v>0.207307558208352</v>
      </c>
      <c r="Q11" s="19" t="n">
        <v>0.205277570313742</v>
      </c>
      <c r="R11" s="19" t="n">
        <v>0.320696021381923</v>
      </c>
      <c r="S11" s="19" t="n">
        <v>0.23212031975297</v>
      </c>
      <c r="T11" s="19" t="n">
        <v>0.203360429895723</v>
      </c>
      <c r="U11" s="19" t="n">
        <v>0.267639510911748</v>
      </c>
      <c r="V11" s="19" t="n">
        <v>0.23643973621102</v>
      </c>
      <c r="W11" s="19" t="n">
        <v>0.210484966642398</v>
      </c>
      <c r="X11" s="19" t="n">
        <v>0.288508893978622</v>
      </c>
      <c r="Y11" s="19" t="n">
        <v>0.414697044866273</v>
      </c>
      <c r="Z11" s="19"/>
      <c r="AA11" s="19" t="n">
        <v>0.275432352189833</v>
      </c>
      <c r="AB11" s="19" t="n">
        <v>0.230594211125009</v>
      </c>
      <c r="AC11" s="19" t="n">
        <v>0.215692122350237</v>
      </c>
      <c r="AD11" s="19" t="n">
        <v>0.237434377213299</v>
      </c>
      <c r="AE11" s="19"/>
      <c r="AF11" s="19" t="n">
        <v>0.336609089216725</v>
      </c>
      <c r="AG11" s="19" t="n">
        <v>0.155589879792795</v>
      </c>
      <c r="AH11" s="19" t="n">
        <v>0.293467287742346</v>
      </c>
      <c r="AI11" s="19" t="n">
        <v>0.318079684672865</v>
      </c>
      <c r="AJ11" s="19" t="n">
        <v>0.274009965249602</v>
      </c>
      <c r="AK11" s="19" t="n">
        <v>0.256917137594631</v>
      </c>
      <c r="AL11" s="19" t="n">
        <v>0.39726244464891</v>
      </c>
      <c r="AM11" s="19" t="n">
        <v>0</v>
      </c>
      <c r="AN11" s="19" t="n">
        <v>0.247101838537721</v>
      </c>
      <c r="AO11" s="19" t="n">
        <v>0.351145169248525</v>
      </c>
      <c r="AP11" s="19" t="n">
        <v>0.407883905985014</v>
      </c>
      <c r="AQ11" s="19" t="n">
        <v>0.179086054314185</v>
      </c>
      <c r="AR11" s="19" t="n">
        <v>0.216476166745407</v>
      </c>
      <c r="AS11" s="19" t="n">
        <v>0.418862544594001</v>
      </c>
      <c r="AT11" s="19" t="n">
        <v>0.314801217298716</v>
      </c>
      <c r="AU11" s="19" t="n">
        <v>0</v>
      </c>
      <c r="AV11" s="19" t="n">
        <v>0.354825079797889</v>
      </c>
      <c r="AW11" s="19" t="n">
        <v>1</v>
      </c>
      <c r="AX11" s="19" t="n">
        <v>0.242293032388405</v>
      </c>
    </row>
    <row r="12">
      <c r="B12" s="20" t="s">
        <v>466</v>
      </c>
      <c r="C12" s="19" t="n">
        <v>0.230715310957862</v>
      </c>
      <c r="D12" s="19" t="n">
        <v>0.0243013676181319</v>
      </c>
      <c r="E12" s="19" t="n">
        <v>0.0441057778041123</v>
      </c>
      <c r="F12" s="19" t="n">
        <v>0.112324195877361</v>
      </c>
      <c r="G12" s="19" t="n">
        <v>0.165053766082095</v>
      </c>
      <c r="H12" s="19" t="n">
        <v>0.329864339166264</v>
      </c>
      <c r="I12" s="19" t="n">
        <v>0.600564087829904</v>
      </c>
      <c r="J12" s="19"/>
      <c r="K12" s="19" t="n">
        <v>0.207384398708518</v>
      </c>
      <c r="L12" s="19" t="n">
        <v>0.253641459329563</v>
      </c>
      <c r="M12" s="19"/>
      <c r="N12" s="19" t="n">
        <v>0.138585620559624</v>
      </c>
      <c r="O12" s="19" t="n">
        <v>0.302883882887933</v>
      </c>
      <c r="P12" s="19" t="n">
        <v>0.342502467295315</v>
      </c>
      <c r="Q12" s="19" t="n">
        <v>0.220767697516347</v>
      </c>
      <c r="R12" s="19" t="n">
        <v>0.244490585056759</v>
      </c>
      <c r="S12" s="19" t="n">
        <v>0.180458190172303</v>
      </c>
      <c r="T12" s="19" t="n">
        <v>0.260652559907733</v>
      </c>
      <c r="U12" s="19" t="n">
        <v>0.232960224543213</v>
      </c>
      <c r="V12" s="19" t="n">
        <v>0.191069810608375</v>
      </c>
      <c r="W12" s="19" t="n">
        <v>0.231837724702825</v>
      </c>
      <c r="X12" s="19" t="n">
        <v>0.305411367434586</v>
      </c>
      <c r="Y12" s="19" t="n">
        <v>0.133283846834487</v>
      </c>
      <c r="Z12" s="19"/>
      <c r="AA12" s="19" t="n">
        <v>0.225632138289702</v>
      </c>
      <c r="AB12" s="19" t="n">
        <v>0.284778014570144</v>
      </c>
      <c r="AC12" s="19" t="n">
        <v>0.167144633799281</v>
      </c>
      <c r="AD12" s="19" t="n">
        <v>0.240061372832108</v>
      </c>
      <c r="AE12" s="19"/>
      <c r="AF12" s="19" t="n">
        <v>0.0342661876887915</v>
      </c>
      <c r="AG12" s="19" t="n">
        <v>0.443627855964208</v>
      </c>
      <c r="AH12" s="19" t="n">
        <v>0.105491070580794</v>
      </c>
      <c r="AI12" s="19" t="n">
        <v>0</v>
      </c>
      <c r="AJ12" s="19" t="n">
        <v>0.0878752583001263</v>
      </c>
      <c r="AK12" s="19" t="n">
        <v>0.136813805174204</v>
      </c>
      <c r="AL12" s="19" t="n">
        <v>0.0271141882342822</v>
      </c>
      <c r="AM12" s="19" t="n">
        <v>0</v>
      </c>
      <c r="AN12" s="19" t="n">
        <v>0.0487330056117203</v>
      </c>
      <c r="AO12" s="19" t="n">
        <v>0.030562853805606</v>
      </c>
      <c r="AP12" s="19" t="n">
        <v>0.0749093877793484</v>
      </c>
      <c r="AQ12" s="19" t="n">
        <v>0.239313784767152</v>
      </c>
      <c r="AR12" s="19" t="n">
        <v>0</v>
      </c>
      <c r="AS12" s="19" t="n">
        <v>0.0877207170025964</v>
      </c>
      <c r="AT12" s="19" t="n">
        <v>0</v>
      </c>
      <c r="AU12" s="19" t="n">
        <v>0</v>
      </c>
      <c r="AV12" s="19" t="n">
        <v>0</v>
      </c>
      <c r="AW12" s="19" t="n">
        <v>0</v>
      </c>
      <c r="AX12" s="19" t="n">
        <v>0.277914084528257</v>
      </c>
    </row>
    <row r="13">
      <c r="B13" s="20" t="s">
        <v>467</v>
      </c>
      <c r="C13" s="19" t="n">
        <v>0.191764541936365</v>
      </c>
      <c r="D13" s="19" t="n">
        <v>0.299201464938246</v>
      </c>
      <c r="E13" s="19" t="n">
        <v>0.278267105889658</v>
      </c>
      <c r="F13" s="19" t="n">
        <v>0.269392512740252</v>
      </c>
      <c r="G13" s="19" t="n">
        <v>0.166092561972036</v>
      </c>
      <c r="H13" s="19" t="n">
        <v>0.124869012448925</v>
      </c>
      <c r="I13" s="19" t="n">
        <v>0.0536456011310646</v>
      </c>
      <c r="J13" s="19"/>
      <c r="K13" s="19" t="n">
        <v>0.202078652320123</v>
      </c>
      <c r="L13" s="19" t="n">
        <v>0.18094934488975</v>
      </c>
      <c r="M13" s="19"/>
      <c r="N13" s="19" t="n">
        <v>0.262953191402672</v>
      </c>
      <c r="O13" s="19" t="n">
        <v>0.208957055767053</v>
      </c>
      <c r="P13" s="19" t="n">
        <v>0.126753194865121</v>
      </c>
      <c r="Q13" s="19" t="n">
        <v>0.143569935584359</v>
      </c>
      <c r="R13" s="19" t="n">
        <v>0.183494323045202</v>
      </c>
      <c r="S13" s="19" t="n">
        <v>0.199921230941539</v>
      </c>
      <c r="T13" s="19" t="n">
        <v>0.174316903716513</v>
      </c>
      <c r="U13" s="19" t="n">
        <v>0.237390005290573</v>
      </c>
      <c r="V13" s="19" t="n">
        <v>0.206187946679735</v>
      </c>
      <c r="W13" s="19" t="n">
        <v>0.139840921512962</v>
      </c>
      <c r="X13" s="19" t="n">
        <v>0.111822869108218</v>
      </c>
      <c r="Y13" s="19" t="n">
        <v>0.32030507816578</v>
      </c>
      <c r="Z13" s="19"/>
      <c r="AA13" s="19" t="n">
        <v>0.208226969483281</v>
      </c>
      <c r="AB13" s="19" t="n">
        <v>0.166043193142876</v>
      </c>
      <c r="AC13" s="19" t="n">
        <v>0.207436642051027</v>
      </c>
      <c r="AD13" s="19" t="n">
        <v>0.185827518339865</v>
      </c>
      <c r="AE13" s="19"/>
      <c r="AF13" s="19" t="n">
        <v>0.256478570545241</v>
      </c>
      <c r="AG13" s="19" t="n">
        <v>0.104122519306845</v>
      </c>
      <c r="AH13" s="19" t="n">
        <v>0.214872956076178</v>
      </c>
      <c r="AI13" s="19" t="n">
        <v>0.353187384019649</v>
      </c>
      <c r="AJ13" s="19" t="n">
        <v>0.144214655634091</v>
      </c>
      <c r="AK13" s="19" t="n">
        <v>0.317383426606854</v>
      </c>
      <c r="AL13" s="19" t="n">
        <v>0.305157602017107</v>
      </c>
      <c r="AM13" s="19" t="n">
        <v>0.534445761093102</v>
      </c>
      <c r="AN13" s="19" t="n">
        <v>0.257090975659835</v>
      </c>
      <c r="AO13" s="19" t="n">
        <v>0.322148764891838</v>
      </c>
      <c r="AP13" s="19" t="n">
        <v>0.326256133024592</v>
      </c>
      <c r="AQ13" s="19" t="n">
        <v>0.113336266625123</v>
      </c>
      <c r="AR13" s="19" t="n">
        <v>0.0902426648588534</v>
      </c>
      <c r="AS13" s="19" t="n">
        <v>0.32038667295033</v>
      </c>
      <c r="AT13" s="19" t="n">
        <v>0</v>
      </c>
      <c r="AU13" s="19" t="n">
        <v>0.504380017574563</v>
      </c>
      <c r="AV13" s="19" t="n">
        <v>0.159333969142837</v>
      </c>
      <c r="AW13" s="19" t="n">
        <v>0.294727388085214</v>
      </c>
      <c r="AX13" s="19" t="n">
        <v>0.242293032388405</v>
      </c>
    </row>
    <row r="14">
      <c r="B14" s="20" t="s">
        <v>468</v>
      </c>
      <c r="C14" s="19" t="n">
        <v>0.180700786056205</v>
      </c>
      <c r="D14" s="19" t="n">
        <v>0.285177602836828</v>
      </c>
      <c r="E14" s="19" t="n">
        <v>0.24563395656267</v>
      </c>
      <c r="F14" s="19" t="n">
        <v>0.207351743547373</v>
      </c>
      <c r="G14" s="19" t="n">
        <v>0.185079466018969</v>
      </c>
      <c r="H14" s="19" t="n">
        <v>0.12556154969369</v>
      </c>
      <c r="I14" s="19" t="n">
        <v>0.0710664948011919</v>
      </c>
      <c r="J14" s="19"/>
      <c r="K14" s="19" t="n">
        <v>0.162709678296565</v>
      </c>
      <c r="L14" s="19" t="n">
        <v>0.198382455567507</v>
      </c>
      <c r="M14" s="19"/>
      <c r="N14" s="19" t="n">
        <v>0.230589863372673</v>
      </c>
      <c r="O14" s="19" t="n">
        <v>0.182779040374456</v>
      </c>
      <c r="P14" s="19" t="n">
        <v>0.168043063929514</v>
      </c>
      <c r="Q14" s="19" t="n">
        <v>0.170392891758928</v>
      </c>
      <c r="R14" s="19" t="n">
        <v>0.200843464159129</v>
      </c>
      <c r="S14" s="19" t="n">
        <v>0.165978040532013</v>
      </c>
      <c r="T14" s="19" t="n">
        <v>0.194242477561408</v>
      </c>
      <c r="U14" s="19" t="n">
        <v>0.184862327258456</v>
      </c>
      <c r="V14" s="19" t="n">
        <v>0.123452317041827</v>
      </c>
      <c r="W14" s="19" t="n">
        <v>0.167227612652979</v>
      </c>
      <c r="X14" s="19" t="n">
        <v>0.131401538684486</v>
      </c>
      <c r="Y14" s="19" t="n">
        <v>0.292850073391525</v>
      </c>
      <c r="Z14" s="19"/>
      <c r="AA14" s="19" t="n">
        <v>0.189736473409288</v>
      </c>
      <c r="AB14" s="19" t="n">
        <v>0.158127052915472</v>
      </c>
      <c r="AC14" s="19" t="n">
        <v>0.174682829308018</v>
      </c>
      <c r="AD14" s="19" t="n">
        <v>0.200302497153849</v>
      </c>
      <c r="AE14" s="19"/>
      <c r="AF14" s="19" t="n">
        <v>0.218229912418648</v>
      </c>
      <c r="AG14" s="19" t="n">
        <v>0.109986966644424</v>
      </c>
      <c r="AH14" s="19" t="n">
        <v>0.227951787019479</v>
      </c>
      <c r="AI14" s="19" t="n">
        <v>0.299757071242018</v>
      </c>
      <c r="AJ14" s="19" t="n">
        <v>0.204987979991721</v>
      </c>
      <c r="AK14" s="19" t="n">
        <v>0.216193871453134</v>
      </c>
      <c r="AL14" s="19" t="n">
        <v>0.321732537838907</v>
      </c>
      <c r="AM14" s="19" t="n">
        <v>0</v>
      </c>
      <c r="AN14" s="19" t="n">
        <v>0.200376058222205</v>
      </c>
      <c r="AO14" s="19" t="n">
        <v>0.263330719257004</v>
      </c>
      <c r="AP14" s="19" t="n">
        <v>0.222979490848151</v>
      </c>
      <c r="AQ14" s="19" t="n">
        <v>0.148557551649509</v>
      </c>
      <c r="AR14" s="19" t="n">
        <v>0.214838918078015</v>
      </c>
      <c r="AS14" s="19" t="n">
        <v>0.205773642748626</v>
      </c>
      <c r="AT14" s="19" t="n">
        <v>0</v>
      </c>
      <c r="AU14" s="19" t="n">
        <v>0.504380017574563</v>
      </c>
      <c r="AV14" s="19" t="n">
        <v>0.195491110655052</v>
      </c>
      <c r="AW14" s="19" t="n">
        <v>0</v>
      </c>
      <c r="AX14" s="19" t="n">
        <v>0.259244151683178</v>
      </c>
    </row>
    <row r="15">
      <c r="B15" s="20" t="s">
        <v>469</v>
      </c>
      <c r="C15" s="19" t="n">
        <v>0.166326865866618</v>
      </c>
      <c r="D15" s="19" t="n">
        <v>0.27411958868424</v>
      </c>
      <c r="E15" s="19" t="n">
        <v>0.210736941951804</v>
      </c>
      <c r="F15" s="19" t="n">
        <v>0.238838934411328</v>
      </c>
      <c r="G15" s="19" t="n">
        <v>0.162869140748782</v>
      </c>
      <c r="H15" s="19" t="n">
        <v>0.0867636640894918</v>
      </c>
      <c r="I15" s="19" t="n">
        <v>0.0567059315558728</v>
      </c>
      <c r="J15" s="19"/>
      <c r="K15" s="19" t="n">
        <v>0.182948555125176</v>
      </c>
      <c r="L15" s="19" t="n">
        <v>0.150311963299791</v>
      </c>
      <c r="M15" s="19"/>
      <c r="N15" s="19" t="n">
        <v>0.189531835533869</v>
      </c>
      <c r="O15" s="19" t="n">
        <v>0.146197149676629</v>
      </c>
      <c r="P15" s="19" t="n">
        <v>0.136790406900762</v>
      </c>
      <c r="Q15" s="19" t="n">
        <v>0.181084419025766</v>
      </c>
      <c r="R15" s="19" t="n">
        <v>0.15104734627558</v>
      </c>
      <c r="S15" s="19" t="n">
        <v>0.133171094314489</v>
      </c>
      <c r="T15" s="19" t="n">
        <v>0.149106305575096</v>
      </c>
      <c r="U15" s="19" t="n">
        <v>0.211911397561481</v>
      </c>
      <c r="V15" s="19" t="n">
        <v>0.186815612876813</v>
      </c>
      <c r="W15" s="19" t="n">
        <v>0.160991248112957</v>
      </c>
      <c r="X15" s="19" t="n">
        <v>0.179528100732682</v>
      </c>
      <c r="Y15" s="19" t="n">
        <v>0.219561066172405</v>
      </c>
      <c r="Z15" s="19"/>
      <c r="AA15" s="19" t="n">
        <v>0.17287903541816</v>
      </c>
      <c r="AB15" s="19" t="n">
        <v>0.154439491752376</v>
      </c>
      <c r="AC15" s="19" t="n">
        <v>0.195605142706933</v>
      </c>
      <c r="AD15" s="19" t="n">
        <v>0.143916368803286</v>
      </c>
      <c r="AE15" s="19"/>
      <c r="AF15" s="19" t="n">
        <v>0.278595592846334</v>
      </c>
      <c r="AG15" s="19" t="n">
        <v>0.0904381067541768</v>
      </c>
      <c r="AH15" s="19" t="n">
        <v>0.192866655978814</v>
      </c>
      <c r="AI15" s="19" t="n">
        <v>0.188412994987259</v>
      </c>
      <c r="AJ15" s="19" t="n">
        <v>0.157390261299323</v>
      </c>
      <c r="AK15" s="19" t="n">
        <v>0.171202365156358</v>
      </c>
      <c r="AL15" s="19" t="n">
        <v>0.281315015133584</v>
      </c>
      <c r="AM15" s="19" t="n">
        <v>0.534445761093102</v>
      </c>
      <c r="AN15" s="19" t="n">
        <v>0.268569046275838</v>
      </c>
      <c r="AO15" s="19" t="n">
        <v>0.242728395113421</v>
      </c>
      <c r="AP15" s="19" t="n">
        <v>0.13303717969722</v>
      </c>
      <c r="AQ15" s="19" t="n">
        <v>0.155707879555448</v>
      </c>
      <c r="AR15" s="19" t="n">
        <v>0.298746174827577</v>
      </c>
      <c r="AS15" s="19" t="n">
        <v>0.292324194768704</v>
      </c>
      <c r="AT15" s="19" t="n">
        <v>0</v>
      </c>
      <c r="AU15" s="19" t="n">
        <v>0</v>
      </c>
      <c r="AV15" s="19" t="n">
        <v>0.416942204507905</v>
      </c>
      <c r="AW15" s="19" t="n">
        <v>0</v>
      </c>
      <c r="AX15" s="19" t="n">
        <v>0.22054873140016</v>
      </c>
    </row>
    <row r="16">
      <c r="B16" s="20" t="s">
        <v>470</v>
      </c>
      <c r="C16" s="19" t="n">
        <v>0.148929912537634</v>
      </c>
      <c r="D16" s="19" t="n">
        <v>0.243714489831415</v>
      </c>
      <c r="E16" s="19" t="n">
        <v>0.253557612327839</v>
      </c>
      <c r="F16" s="19" t="n">
        <v>0.212308138799099</v>
      </c>
      <c r="G16" s="19" t="n">
        <v>0.12394652943964</v>
      </c>
      <c r="H16" s="19" t="n">
        <v>0.0586147248199354</v>
      </c>
      <c r="I16" s="19" t="n">
        <v>0.0311637776319803</v>
      </c>
      <c r="J16" s="19"/>
      <c r="K16" s="19" t="n">
        <v>0.160747427045006</v>
      </c>
      <c r="L16" s="19" t="n">
        <v>0.137573342697018</v>
      </c>
      <c r="M16" s="19"/>
      <c r="N16" s="19" t="n">
        <v>0.246463586577616</v>
      </c>
      <c r="O16" s="19" t="n">
        <v>0.11816729873946</v>
      </c>
      <c r="P16" s="19" t="n">
        <v>0.0984860652218131</v>
      </c>
      <c r="Q16" s="19" t="n">
        <v>0.11641064346462</v>
      </c>
      <c r="R16" s="19" t="n">
        <v>0.146665461298796</v>
      </c>
      <c r="S16" s="19" t="n">
        <v>0.183040929707848</v>
      </c>
      <c r="T16" s="19" t="n">
        <v>0.0747671004259664</v>
      </c>
      <c r="U16" s="19" t="n">
        <v>0.150914607257585</v>
      </c>
      <c r="V16" s="19" t="n">
        <v>0.14302693743554</v>
      </c>
      <c r="W16" s="19" t="n">
        <v>0.115391546903425</v>
      </c>
      <c r="X16" s="19" t="n">
        <v>0.175667005260832</v>
      </c>
      <c r="Y16" s="19" t="n">
        <v>0.236410062092802</v>
      </c>
      <c r="Z16" s="19"/>
      <c r="AA16" s="19" t="n">
        <v>0.188373902610727</v>
      </c>
      <c r="AB16" s="19" t="n">
        <v>0.0898359944413064</v>
      </c>
      <c r="AC16" s="19" t="n">
        <v>0.192639048626259</v>
      </c>
      <c r="AD16" s="19" t="n">
        <v>0.129065980538746</v>
      </c>
      <c r="AE16" s="19"/>
      <c r="AF16" s="19" t="n">
        <v>0.249184586267715</v>
      </c>
      <c r="AG16" s="19" t="n">
        <v>0.0563653713134711</v>
      </c>
      <c r="AH16" s="19" t="n">
        <v>0.137801370176455</v>
      </c>
      <c r="AI16" s="19" t="n">
        <v>0.233275487650303</v>
      </c>
      <c r="AJ16" s="19" t="n">
        <v>0.193354973323101</v>
      </c>
      <c r="AK16" s="19" t="n">
        <v>0.214350754247079</v>
      </c>
      <c r="AL16" s="19" t="n">
        <v>0.341390289138283</v>
      </c>
      <c r="AM16" s="19" t="n">
        <v>0.534445761093102</v>
      </c>
      <c r="AN16" s="19" t="n">
        <v>0.227114571177566</v>
      </c>
      <c r="AO16" s="19" t="n">
        <v>0.183466088767548</v>
      </c>
      <c r="AP16" s="19" t="n">
        <v>0.260715801043752</v>
      </c>
      <c r="AQ16" s="19" t="n">
        <v>0.123343549768253</v>
      </c>
      <c r="AR16" s="19" t="n">
        <v>0.0927815251128634</v>
      </c>
      <c r="AS16" s="19" t="n">
        <v>0.405324350289667</v>
      </c>
      <c r="AT16" s="19" t="n">
        <v>0.314801217298716</v>
      </c>
      <c r="AU16" s="19" t="n">
        <v>0</v>
      </c>
      <c r="AV16" s="19" t="n">
        <v>0.607408232932103</v>
      </c>
      <c r="AW16" s="19" t="n">
        <v>0.381473957467181</v>
      </c>
      <c r="AX16" s="19" t="n">
        <v>0.259244151683178</v>
      </c>
    </row>
    <row r="17">
      <c r="B17" s="20" t="s">
        <v>471</v>
      </c>
      <c r="C17" s="19" t="n">
        <v>0.139700936613087</v>
      </c>
      <c r="D17" s="19" t="n">
        <v>0.227034921780139</v>
      </c>
      <c r="E17" s="19" t="n">
        <v>0.253957103740422</v>
      </c>
      <c r="F17" s="19" t="n">
        <v>0.181325500975768</v>
      </c>
      <c r="G17" s="19" t="n">
        <v>0.124051150296913</v>
      </c>
      <c r="H17" s="19" t="n">
        <v>0.0649754370286665</v>
      </c>
      <c r="I17" s="19" t="n">
        <v>0.0186537866068682</v>
      </c>
      <c r="J17" s="19"/>
      <c r="K17" s="19" t="n">
        <v>0.179357392383105</v>
      </c>
      <c r="L17" s="19" t="n">
        <v>0.101244587100971</v>
      </c>
      <c r="M17" s="19"/>
      <c r="N17" s="19" t="n">
        <v>0.247592855016257</v>
      </c>
      <c r="O17" s="19" t="n">
        <v>0.0678588954343858</v>
      </c>
      <c r="P17" s="19" t="n">
        <v>0.142005481124169</v>
      </c>
      <c r="Q17" s="19" t="n">
        <v>0.132536251718778</v>
      </c>
      <c r="R17" s="19" t="n">
        <v>0.165044327533439</v>
      </c>
      <c r="S17" s="19" t="n">
        <v>0.13904518769294</v>
      </c>
      <c r="T17" s="19" t="n">
        <v>0.0841418622265674</v>
      </c>
      <c r="U17" s="19" t="n">
        <v>0.15281380515517</v>
      </c>
      <c r="V17" s="19" t="n">
        <v>0.157011102416401</v>
      </c>
      <c r="W17" s="19" t="n">
        <v>0.107964200436308</v>
      </c>
      <c r="X17" s="19" t="n">
        <v>0.0636821175473227</v>
      </c>
      <c r="Y17" s="19" t="n">
        <v>0.195404571183307</v>
      </c>
      <c r="Z17" s="19"/>
      <c r="AA17" s="19" t="n">
        <v>0.190342932523709</v>
      </c>
      <c r="AB17" s="19" t="n">
        <v>0.0920554683412454</v>
      </c>
      <c r="AC17" s="19" t="n">
        <v>0.159914359794418</v>
      </c>
      <c r="AD17" s="19" t="n">
        <v>0.120143462592148</v>
      </c>
      <c r="AE17" s="19"/>
      <c r="AF17" s="19" t="n">
        <v>0.254152551505189</v>
      </c>
      <c r="AG17" s="19" t="n">
        <v>0.0500676272812597</v>
      </c>
      <c r="AH17" s="19" t="n">
        <v>0.201347391875774</v>
      </c>
      <c r="AI17" s="19" t="n">
        <v>0.311429906232526</v>
      </c>
      <c r="AJ17" s="19" t="n">
        <v>0.114018472583542</v>
      </c>
      <c r="AK17" s="19" t="n">
        <v>0.243465987563498</v>
      </c>
      <c r="AL17" s="19" t="n">
        <v>0.217035602093796</v>
      </c>
      <c r="AM17" s="19" t="n">
        <v>0.534445761093102</v>
      </c>
      <c r="AN17" s="19" t="n">
        <v>0.172247458217122</v>
      </c>
      <c r="AO17" s="19" t="n">
        <v>0.203041418856608</v>
      </c>
      <c r="AP17" s="19" t="n">
        <v>0.336774503294187</v>
      </c>
      <c r="AQ17" s="19" t="n">
        <v>0.0680662844817257</v>
      </c>
      <c r="AR17" s="19" t="n">
        <v>0.184128331101559</v>
      </c>
      <c r="AS17" s="19" t="n">
        <v>0.385304427045428</v>
      </c>
      <c r="AT17" s="19" t="n">
        <v>0</v>
      </c>
      <c r="AU17" s="19" t="n">
        <v>0</v>
      </c>
      <c r="AV17" s="19" t="n">
        <v>0.551925736210734</v>
      </c>
      <c r="AW17" s="19" t="n">
        <v>0.381473957467181</v>
      </c>
      <c r="AX17" s="19" t="n">
        <v>0.22054873140016</v>
      </c>
    </row>
    <row r="18">
      <c r="B18" s="20" t="s">
        <v>472</v>
      </c>
      <c r="C18" s="19" t="n">
        <v>0.123480126155687</v>
      </c>
      <c r="D18" s="19" t="n">
        <v>0.190939491882015</v>
      </c>
      <c r="E18" s="19" t="n">
        <v>0.171569214873963</v>
      </c>
      <c r="F18" s="19" t="n">
        <v>0.186858369922683</v>
      </c>
      <c r="G18" s="19" t="n">
        <v>0.145531375320348</v>
      </c>
      <c r="H18" s="19" t="n">
        <v>0.0338436699723926</v>
      </c>
      <c r="I18" s="19" t="n">
        <v>0.030957900217456</v>
      </c>
      <c r="J18" s="19"/>
      <c r="K18" s="19" t="n">
        <v>0.129637697200019</v>
      </c>
      <c r="L18" s="19" t="n">
        <v>0.11760690886729</v>
      </c>
      <c r="M18" s="19"/>
      <c r="N18" s="19" t="n">
        <v>0.178085010997642</v>
      </c>
      <c r="O18" s="19" t="n">
        <v>0.0965578653308433</v>
      </c>
      <c r="P18" s="19" t="n">
        <v>0.137615537069988</v>
      </c>
      <c r="Q18" s="19" t="n">
        <v>0.0871411181687956</v>
      </c>
      <c r="R18" s="19" t="n">
        <v>0.121406702218442</v>
      </c>
      <c r="S18" s="19" t="n">
        <v>0.11801110742908</v>
      </c>
      <c r="T18" s="19" t="n">
        <v>0.0920840823717021</v>
      </c>
      <c r="U18" s="19" t="n">
        <v>0.0925396020193108</v>
      </c>
      <c r="V18" s="19" t="n">
        <v>0.145231592314449</v>
      </c>
      <c r="W18" s="19" t="n">
        <v>0.115430233386712</v>
      </c>
      <c r="X18" s="19" t="n">
        <v>0.132005501556129</v>
      </c>
      <c r="Y18" s="19" t="n">
        <v>0.133638122103147</v>
      </c>
      <c r="Z18" s="19"/>
      <c r="AA18" s="19" t="n">
        <v>0.129689606205862</v>
      </c>
      <c r="AB18" s="19" t="n">
        <v>0.0934190134739579</v>
      </c>
      <c r="AC18" s="19" t="n">
        <v>0.157165079466253</v>
      </c>
      <c r="AD18" s="19" t="n">
        <v>0.117394863060752</v>
      </c>
      <c r="AE18" s="19"/>
      <c r="AF18" s="19" t="n">
        <v>0.211232505822166</v>
      </c>
      <c r="AG18" s="19" t="n">
        <v>0.0498535251290441</v>
      </c>
      <c r="AH18" s="19" t="n">
        <v>0.113058688974353</v>
      </c>
      <c r="AI18" s="19" t="n">
        <v>0.183481230188395</v>
      </c>
      <c r="AJ18" s="19" t="n">
        <v>0.0586668301075185</v>
      </c>
      <c r="AK18" s="19" t="n">
        <v>0.216607925325295</v>
      </c>
      <c r="AL18" s="19" t="n">
        <v>0.220369580155845</v>
      </c>
      <c r="AM18" s="19" t="n">
        <v>0</v>
      </c>
      <c r="AN18" s="19" t="n">
        <v>0.197015158112164</v>
      </c>
      <c r="AO18" s="19" t="n">
        <v>0.190737691746022</v>
      </c>
      <c r="AP18" s="19" t="n">
        <v>0.20744442924368</v>
      </c>
      <c r="AQ18" s="19" t="n">
        <v>0.119419202361072</v>
      </c>
      <c r="AR18" s="19" t="n">
        <v>0.193420104217876</v>
      </c>
      <c r="AS18" s="19" t="n">
        <v>0.419062517612157</v>
      </c>
      <c r="AT18" s="19" t="n">
        <v>0</v>
      </c>
      <c r="AU18" s="19" t="n">
        <v>0</v>
      </c>
      <c r="AV18" s="19" t="n">
        <v>0.423723826349258</v>
      </c>
      <c r="AW18" s="19" t="n">
        <v>0.618526042532819</v>
      </c>
      <c r="AX18" s="19" t="n">
        <v>0.259244151683178</v>
      </c>
    </row>
    <row r="19">
      <c r="B19" s="20" t="s">
        <v>473</v>
      </c>
      <c r="C19" s="19" t="n">
        <v>0.123394159547005</v>
      </c>
      <c r="D19" s="19" t="n">
        <v>0.258494451738263</v>
      </c>
      <c r="E19" s="19" t="n">
        <v>0.219585122660618</v>
      </c>
      <c r="F19" s="19" t="n">
        <v>0.163737663261276</v>
      </c>
      <c r="G19" s="19" t="n">
        <v>0.0908578445406464</v>
      </c>
      <c r="H19" s="19" t="n">
        <v>0.035045420128528</v>
      </c>
      <c r="I19" s="19" t="n">
        <v>0.00934132004604163</v>
      </c>
      <c r="J19" s="19"/>
      <c r="K19" s="19" t="n">
        <v>0.112970205288035</v>
      </c>
      <c r="L19" s="19" t="n">
        <v>0.133656829896477</v>
      </c>
      <c r="M19" s="19"/>
      <c r="N19" s="19" t="n">
        <v>0.209411170424191</v>
      </c>
      <c r="O19" s="19" t="n">
        <v>0.0787195876111865</v>
      </c>
      <c r="P19" s="19" t="n">
        <v>0.10292723526477</v>
      </c>
      <c r="Q19" s="19" t="n">
        <v>0.0899024710907645</v>
      </c>
      <c r="R19" s="19" t="n">
        <v>0.124286923763689</v>
      </c>
      <c r="S19" s="19" t="n">
        <v>0.0964261106338271</v>
      </c>
      <c r="T19" s="19" t="n">
        <v>0.120181244000723</v>
      </c>
      <c r="U19" s="19" t="n">
        <v>0.131594323898829</v>
      </c>
      <c r="V19" s="19" t="n">
        <v>0.148251785293363</v>
      </c>
      <c r="W19" s="19" t="n">
        <v>0.115916408259671</v>
      </c>
      <c r="X19" s="19" t="n">
        <v>0.0953656855358096</v>
      </c>
      <c r="Y19" s="19" t="n">
        <v>0.125523240911033</v>
      </c>
      <c r="Z19" s="19"/>
      <c r="AA19" s="19" t="n">
        <v>0.13197953096703</v>
      </c>
      <c r="AB19" s="19" t="n">
        <v>0.114868346122635</v>
      </c>
      <c r="AC19" s="19" t="n">
        <v>0.129953841244256</v>
      </c>
      <c r="AD19" s="19" t="n">
        <v>0.114381395920431</v>
      </c>
      <c r="AE19" s="19"/>
      <c r="AF19" s="19" t="n">
        <v>0.284066596804271</v>
      </c>
      <c r="AG19" s="19" t="n">
        <v>0.0452212526088201</v>
      </c>
      <c r="AH19" s="19" t="n">
        <v>0.0905172908568252</v>
      </c>
      <c r="AI19" s="19" t="n">
        <v>0.203527630100978</v>
      </c>
      <c r="AJ19" s="19" t="n">
        <v>0.200834343367075</v>
      </c>
      <c r="AK19" s="19" t="n">
        <v>0.174874444697755</v>
      </c>
      <c r="AL19" s="19" t="n">
        <v>0.26570156051287</v>
      </c>
      <c r="AM19" s="19" t="n">
        <v>0.534445761093102</v>
      </c>
      <c r="AN19" s="19" t="n">
        <v>0.140690350199075</v>
      </c>
      <c r="AO19" s="19" t="n">
        <v>0.195216696377168</v>
      </c>
      <c r="AP19" s="19" t="n">
        <v>0.206360911014291</v>
      </c>
      <c r="AQ19" s="19" t="n">
        <v>0.0686869677745385</v>
      </c>
      <c r="AR19" s="19" t="n">
        <v>0.100638579105013</v>
      </c>
      <c r="AS19" s="19" t="n">
        <v>0.207265136964002</v>
      </c>
      <c r="AT19" s="19" t="n">
        <v>0.296096190633258</v>
      </c>
      <c r="AU19" s="19" t="n">
        <v>0</v>
      </c>
      <c r="AV19" s="19" t="n">
        <v>0.195491110655052</v>
      </c>
      <c r="AW19" s="19" t="n">
        <v>0</v>
      </c>
      <c r="AX19" s="19" t="n">
        <v>0.242293032388405</v>
      </c>
    </row>
    <row r="20">
      <c r="B20" s="20" t="s">
        <v>474</v>
      </c>
      <c r="C20" s="19" t="n">
        <v>0.0285378924721223</v>
      </c>
      <c r="D20" s="19" t="n">
        <v>0.0207388604978383</v>
      </c>
      <c r="E20" s="19" t="n">
        <v>0.008418019957074</v>
      </c>
      <c r="F20" s="19" t="n">
        <v>0.00935994687742989</v>
      </c>
      <c r="G20" s="19" t="n">
        <v>0.0467159421807109</v>
      </c>
      <c r="H20" s="19" t="n">
        <v>0.0333289527799309</v>
      </c>
      <c r="I20" s="19" t="n">
        <v>0.047569770437412</v>
      </c>
      <c r="J20" s="19"/>
      <c r="K20" s="19" t="n">
        <v>0.0331225905260993</v>
      </c>
      <c r="L20" s="19" t="n">
        <v>0.0241038663525816</v>
      </c>
      <c r="M20" s="19"/>
      <c r="N20" s="19" t="n">
        <v>0.0175806265111688</v>
      </c>
      <c r="O20" s="19" t="n">
        <v>0.0171655763371234</v>
      </c>
      <c r="P20" s="19" t="n">
        <v>0.0191649345871981</v>
      </c>
      <c r="Q20" s="19" t="n">
        <v>0.0436908164608386</v>
      </c>
      <c r="R20" s="19" t="n">
        <v>0.0494400635316335</v>
      </c>
      <c r="S20" s="19" t="n">
        <v>0.032460257953552</v>
      </c>
      <c r="T20" s="19" t="n">
        <v>0.0109217602340212</v>
      </c>
      <c r="U20" s="19" t="n">
        <v>0.0115940502993904</v>
      </c>
      <c r="V20" s="19" t="n">
        <v>0.0243782443234883</v>
      </c>
      <c r="W20" s="19" t="n">
        <v>0.0629529872133937</v>
      </c>
      <c r="X20" s="19" t="n">
        <v>0.0226121671780205</v>
      </c>
      <c r="Y20" s="19" t="n">
        <v>0.0392535368508936</v>
      </c>
      <c r="Z20" s="19"/>
      <c r="AA20" s="19" t="n">
        <v>0.0249342357180505</v>
      </c>
      <c r="AB20" s="19" t="n">
        <v>0.0295746586731304</v>
      </c>
      <c r="AC20" s="19" t="n">
        <v>0.0319375044734151</v>
      </c>
      <c r="AD20" s="19" t="n">
        <v>0.0269792421946782</v>
      </c>
      <c r="AE20" s="19"/>
      <c r="AF20" s="19" t="n">
        <v>0.0187700671442966</v>
      </c>
      <c r="AG20" s="19" t="n">
        <v>0.039005067583607</v>
      </c>
      <c r="AH20" s="19" t="n">
        <v>0.0226338533497862</v>
      </c>
      <c r="AI20" s="19" t="n">
        <v>0.00762329155504228</v>
      </c>
      <c r="AJ20" s="19" t="n">
        <v>0.0168755658181287</v>
      </c>
      <c r="AK20" s="19" t="n">
        <v>0.0451109819099535</v>
      </c>
      <c r="AL20" s="19" t="n">
        <v>0.00813752776315005</v>
      </c>
      <c r="AM20" s="19" t="n">
        <v>0.465554238906898</v>
      </c>
      <c r="AN20" s="19" t="n">
        <v>0.0144763572478237</v>
      </c>
      <c r="AO20" s="19" t="n">
        <v>0.0126790646500062</v>
      </c>
      <c r="AP20" s="19" t="n">
        <v>0</v>
      </c>
      <c r="AQ20" s="19" t="n">
        <v>0.0539914207441378</v>
      </c>
      <c r="AR20" s="19" t="n">
        <v>0</v>
      </c>
      <c r="AS20" s="19" t="n">
        <v>0</v>
      </c>
      <c r="AT20" s="19" t="n">
        <v>0</v>
      </c>
      <c r="AU20" s="19" t="n">
        <v>0</v>
      </c>
      <c r="AV20" s="19" t="n">
        <v>0</v>
      </c>
      <c r="AW20" s="19" t="n">
        <v>0</v>
      </c>
      <c r="AX20" s="19" t="n">
        <v>0</v>
      </c>
    </row>
    <row r="21">
      <c r="B21" s="20" t="s">
        <v>77</v>
      </c>
      <c r="C21" s="21" t="n">
        <v>0.0581261281991737</v>
      </c>
      <c r="D21" s="21" t="n">
        <v>0.0559917446456838</v>
      </c>
      <c r="E21" s="21" t="n">
        <v>0.0687211655235593</v>
      </c>
      <c r="F21" s="21" t="n">
        <v>0.0931761629562074</v>
      </c>
      <c r="G21" s="21" t="n">
        <v>0.0429089153716101</v>
      </c>
      <c r="H21" s="21" t="n">
        <v>0.0538095571000507</v>
      </c>
      <c r="I21" s="21" t="n">
        <v>0.0377831364060851</v>
      </c>
      <c r="J21" s="21"/>
      <c r="K21" s="21" t="n">
        <v>0.0563251438466995</v>
      </c>
      <c r="L21" s="21" t="n">
        <v>0.0599346874942567</v>
      </c>
      <c r="M21" s="21"/>
      <c r="N21" s="21" t="n">
        <v>0.0640822116689794</v>
      </c>
      <c r="O21" s="21" t="n">
        <v>0.0404854200538072</v>
      </c>
      <c r="P21" s="21" t="n">
        <v>0.0647502910545359</v>
      </c>
      <c r="Q21" s="21" t="n">
        <v>0.0538036232860621</v>
      </c>
      <c r="R21" s="21" t="n">
        <v>0.03175012190474</v>
      </c>
      <c r="S21" s="21" t="n">
        <v>0.0430981797734672</v>
      </c>
      <c r="T21" s="21" t="n">
        <v>0.117244584380756</v>
      </c>
      <c r="U21" s="21" t="n">
        <v>0.0443435543321933</v>
      </c>
      <c r="V21" s="21" t="n">
        <v>0.0749343990303135</v>
      </c>
      <c r="W21" s="21" t="n">
        <v>0.0449402701936438</v>
      </c>
      <c r="X21" s="21" t="n">
        <v>0.0650636629398823</v>
      </c>
      <c r="Y21" s="21" t="n">
        <v>0.0357701131249072</v>
      </c>
      <c r="Z21" s="21"/>
      <c r="AA21" s="21" t="n">
        <v>0.0291532225558055</v>
      </c>
      <c r="AB21" s="21" t="n">
        <v>0.0624088723666376</v>
      </c>
      <c r="AC21" s="21" t="n">
        <v>0.0657889034153446</v>
      </c>
      <c r="AD21" s="21" t="n">
        <v>0.0738336667360411</v>
      </c>
      <c r="AE21" s="21"/>
      <c r="AF21" s="21" t="n">
        <v>0.0416359608549331</v>
      </c>
      <c r="AG21" s="21" t="n">
        <v>0.0400676279300554</v>
      </c>
      <c r="AH21" s="21" t="n">
        <v>0.084487304668821</v>
      </c>
      <c r="AI21" s="21" t="n">
        <v>0.0702207099011748</v>
      </c>
      <c r="AJ21" s="21" t="n">
        <v>0.154356865017912</v>
      </c>
      <c r="AK21" s="21" t="n">
        <v>0.0521699060034394</v>
      </c>
      <c r="AL21" s="21" t="n">
        <v>0.0452264757441635</v>
      </c>
      <c r="AM21" s="21" t="n">
        <v>0</v>
      </c>
      <c r="AN21" s="21" t="n">
        <v>0.0498689921480615</v>
      </c>
      <c r="AO21" s="21" t="n">
        <v>0.0816127963991743</v>
      </c>
      <c r="AP21" s="21" t="n">
        <v>0</v>
      </c>
      <c r="AQ21" s="21" t="n">
        <v>0.12050973758791</v>
      </c>
      <c r="AR21" s="21" t="n">
        <v>0.0931682180630158</v>
      </c>
      <c r="AS21" s="21" t="n">
        <v>0</v>
      </c>
      <c r="AT21" s="21" t="n">
        <v>0.296096190633258</v>
      </c>
      <c r="AU21" s="21" t="n">
        <v>0</v>
      </c>
      <c r="AV21" s="21" t="n">
        <v>0</v>
      </c>
      <c r="AW21" s="21" t="n">
        <v>0</v>
      </c>
      <c r="AX21" s="21" t="n">
        <v>0</v>
      </c>
    </row>
    <row r="22">
      <c r="B22" s="18"/>
    </row>
    <row r="23">
      <c r="B23" t="s">
        <v>80</v>
      </c>
    </row>
    <row r="24">
      <c r="B24" t="s">
        <v>81</v>
      </c>
    </row>
    <row r="26">
      <c r="B26" s="9" t="str">
        <f>=HYPERLINK("#'Contents'!A1", "Return to Contents")</f>
      </c>
    </row>
  </sheetData>
  <mergeCells count="6">
    <mergeCell ref="D5:I5"/>
    <mergeCell ref="K5:L5"/>
    <mergeCell ref="N5:Y5"/>
    <mergeCell ref="AA5:AD5"/>
    <mergeCell ref="AF5:AX5"/>
    <mergeCell ref="D2:AU2"/>
  </mergeCells>
  <pageMargins left="0.7" right="0.7" top="0.75" bottom="0.75" header="0.3" footer="0.3"/>
  <pageSetup paperSize="9" orientation="portrait" horizontalDpi="300" verticalDpi="300" r:id="rId2"/>
  <drawing r:id="rId1"/>
</worksheet>
</file>

<file path=xl/worksheets/sheet1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10.71" hidden="0" customWidth="1"/>
    <col min="8" max="8" width="10.71" hidden="0" customWidth="1"/>
    <col min="9" max="9" width="10.71" hidden="0" customWidth="1"/>
    <col min="10" max="10" width="2.2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10.71" hidden="0" customWidth="1"/>
    <col min="19" max="19" width="10.71" hidden="0" customWidth="1"/>
    <col min="20" max="20" width="10.71" hidden="0" customWidth="1"/>
    <col min="21" max="21" width="10.71" hidden="0" customWidth="1"/>
    <col min="22" max="22" width="10.71" hidden="0" customWidth="1"/>
    <col min="23" max="23" width="10.71" hidden="0" customWidth="1"/>
    <col min="24" max="24" width="10.71" hidden="0" customWidth="1"/>
    <col min="25" max="25" width="10.71" hidden="0" customWidth="1"/>
    <col min="26" max="26" width="2.2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10.71" hidden="0" customWidth="1"/>
    <col min="34" max="34" width="10.71" hidden="0" customWidth="1"/>
    <col min="35" max="35" width="10.7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10.71" hidden="0" customWidth="1"/>
    <col min="44" max="44" width="10.71" hidden="0" customWidth="1"/>
    <col min="45" max="45" width="10.71" hidden="0" customWidth="1"/>
    <col min="46" max="46" width="10.71" hidden="0" customWidth="1"/>
    <col min="47" max="47" width="10.71" hidden="0" customWidth="1"/>
    <col min="48" max="48" width="10.71" hidden="0" customWidth="1"/>
    <col min="49" max="49" width="10.71" hidden="0" customWidth="1"/>
    <col min="50" max="50" width="10.71" hidden="0" customWidth="1"/>
    <col min="51" max="51" width="2.21" hidden="0" customWidth="1"/>
  </cols>
  <sheetData>
    <row r="2" ht="40" customHeight="1">
      <c r="D2" s="16" t="s">
        <v>490</v>
      </c>
    </row>
    <row r="5" ht="30" customHeight="1">
      <c r="B5" s="17"/>
      <c r="C5" s="17"/>
      <c r="D5" s="17" t="s">
        <v>62</v>
      </c>
      <c r="E5" s="17"/>
      <c r="F5" s="17"/>
      <c r="G5" s="17"/>
      <c r="H5" s="17"/>
      <c r="I5" s="17"/>
      <c r="J5" s="17"/>
      <c r="K5" s="17" t="s">
        <v>63</v>
      </c>
      <c r="L5" s="17"/>
      <c r="M5" s="17"/>
      <c r="N5" s="17" t="s">
        <v>64</v>
      </c>
      <c r="O5" s="17"/>
      <c r="P5" s="17"/>
      <c r="Q5" s="17"/>
      <c r="R5" s="17"/>
      <c r="S5" s="17"/>
      <c r="T5" s="17"/>
      <c r="U5" s="17"/>
      <c r="V5" s="17"/>
      <c r="W5" s="17"/>
      <c r="X5" s="17"/>
      <c r="Y5" s="17"/>
      <c r="Z5" s="17"/>
      <c r="AA5" s="17" t="s">
        <v>65</v>
      </c>
      <c r="AB5" s="17"/>
      <c r="AC5" s="17"/>
      <c r="AD5" s="17"/>
      <c r="AE5" s="17"/>
      <c r="AF5" s="17" t="s">
        <v>66</v>
      </c>
      <c r="AG5" s="17"/>
      <c r="AH5" s="17"/>
      <c r="AI5" s="17"/>
      <c r="AJ5" s="17"/>
      <c r="AK5" s="17"/>
      <c r="AL5" s="17"/>
      <c r="AM5" s="17"/>
      <c r="AN5" s="17"/>
      <c r="AO5" s="17"/>
      <c r="AP5" s="17"/>
      <c r="AQ5" s="17"/>
      <c r="AR5" s="17"/>
      <c r="AS5" s="17"/>
      <c r="AT5" s="17"/>
      <c r="AU5" s="17"/>
      <c r="AV5" s="17"/>
      <c r="AW5" s="17"/>
      <c r="AX5" s="17"/>
    </row>
    <row r="6">
      <c r="B6" t="s">
        <v>15</v>
      </c>
      <c r="C6" s="10" t="s">
        <v>16</v>
      </c>
      <c r="D6" s="13" t="s">
        <v>17</v>
      </c>
      <c r="E6" s="13" t="s">
        <v>18</v>
      </c>
      <c r="F6" s="13" t="s">
        <v>19</v>
      </c>
      <c r="G6" s="13" t="s">
        <v>20</v>
      </c>
      <c r="H6" s="13" t="s">
        <v>21</v>
      </c>
      <c r="I6" s="13" t="s">
        <v>22</v>
      </c>
      <c r="K6" s="13" t="s">
        <v>25</v>
      </c>
      <c r="L6" s="13" t="s">
        <v>26</v>
      </c>
      <c r="N6" s="13" t="s">
        <v>27</v>
      </c>
      <c r="O6" s="13" t="s">
        <v>28</v>
      </c>
      <c r="P6" s="13" t="s">
        <v>29</v>
      </c>
      <c r="Q6" s="13" t="s">
        <v>30</v>
      </c>
      <c r="R6" s="13" t="s">
        <v>31</v>
      </c>
      <c r="S6" s="13" t="s">
        <v>32</v>
      </c>
      <c r="T6" s="13" t="s">
        <v>33</v>
      </c>
      <c r="U6" s="13" t="s">
        <v>34</v>
      </c>
      <c r="V6" s="13" t="s">
        <v>35</v>
      </c>
      <c r="W6" s="13" t="s">
        <v>36</v>
      </c>
      <c r="X6" s="13" t="s">
        <v>37</v>
      </c>
      <c r="Y6" s="13" t="s">
        <v>38</v>
      </c>
      <c r="AA6" s="13" t="s">
        <v>39</v>
      </c>
      <c r="AB6" s="13" t="s">
        <v>40</v>
      </c>
      <c r="AC6" s="13" t="s">
        <v>41</v>
      </c>
      <c r="AD6" s="13" t="s">
        <v>42</v>
      </c>
      <c r="AF6" s="13" t="s">
        <v>43</v>
      </c>
      <c r="AG6" s="13" t="s">
        <v>44</v>
      </c>
      <c r="AH6" s="13" t="s">
        <v>45</v>
      </c>
      <c r="AI6" s="13" t="s">
        <v>46</v>
      </c>
      <c r="AJ6" s="13" t="s">
        <v>47</v>
      </c>
      <c r="AK6" s="13" t="s">
        <v>48</v>
      </c>
      <c r="AL6" s="13" t="s">
        <v>49</v>
      </c>
      <c r="AM6" s="13" t="s">
        <v>50</v>
      </c>
      <c r="AN6" s="13" t="s">
        <v>51</v>
      </c>
      <c r="AO6" s="13" t="s">
        <v>52</v>
      </c>
      <c r="AP6" s="13" t="s">
        <v>53</v>
      </c>
      <c r="AQ6" s="13" t="s">
        <v>54</v>
      </c>
      <c r="AR6" s="13" t="s">
        <v>55</v>
      </c>
      <c r="AS6" s="13" t="s">
        <v>56</v>
      </c>
      <c r="AT6" s="13" t="s">
        <v>57</v>
      </c>
      <c r="AU6" s="13" t="s">
        <v>58</v>
      </c>
      <c r="AV6" s="13" t="s">
        <v>59</v>
      </c>
      <c r="AW6" s="13" t="s">
        <v>60</v>
      </c>
      <c r="AX6" s="13" t="s">
        <v>61</v>
      </c>
    </row>
    <row r="7" ht="30" customHeight="1">
      <c r="B7" s="11" t="s">
        <v>23</v>
      </c>
      <c r="C7" s="11" t="s">
        <v>476</v>
      </c>
      <c r="D7" s="11" t="n">
        <v>0</v>
      </c>
      <c r="E7" s="11" t="n">
        <v>0</v>
      </c>
      <c r="F7" s="11" t="n">
        <v>0</v>
      </c>
      <c r="G7" s="11" t="n">
        <v>0</v>
      </c>
      <c r="H7" s="11" t="n">
        <v>0</v>
      </c>
      <c r="I7" s="11" t="n">
        <v>0</v>
      </c>
      <c r="J7" s="11"/>
      <c r="K7" s="11" t="n">
        <v>0</v>
      </c>
      <c r="L7" s="11" t="n">
        <v>0</v>
      </c>
      <c r="M7" s="11"/>
      <c r="N7" s="11" t="n">
        <v>0</v>
      </c>
      <c r="O7" s="11" t="n">
        <v>0</v>
      </c>
      <c r="P7" s="11" t="n">
        <v>0</v>
      </c>
      <c r="Q7" s="11" t="n">
        <v>0</v>
      </c>
      <c r="R7" s="11" t="n">
        <v>0</v>
      </c>
      <c r="S7" s="11" t="n">
        <v>0</v>
      </c>
      <c r="T7" s="11" t="n">
        <v>0</v>
      </c>
      <c r="U7" s="11" t="n">
        <v>0</v>
      </c>
      <c r="V7" s="11" t="n">
        <v>0</v>
      </c>
      <c r="W7" s="11" t="n">
        <v>0</v>
      </c>
      <c r="X7" s="11" t="n">
        <v>0</v>
      </c>
      <c r="Y7" s="11" t="n">
        <v>0</v>
      </c>
      <c r="Z7" s="11"/>
      <c r="AA7" s="11" t="n">
        <v>0</v>
      </c>
      <c r="AB7" s="11" t="n">
        <v>0</v>
      </c>
      <c r="AC7" s="11" t="n">
        <v>0</v>
      </c>
      <c r="AD7" s="11" t="n">
        <v>0</v>
      </c>
      <c r="AE7" s="11"/>
      <c r="AF7" s="11" t="n">
        <v>0</v>
      </c>
      <c r="AG7" s="11" t="n">
        <v>0</v>
      </c>
      <c r="AH7" s="11" t="n">
        <v>0</v>
      </c>
      <c r="AI7" s="11" t="n">
        <v>0</v>
      </c>
      <c r="AJ7" s="11" t="n">
        <v>0</v>
      </c>
      <c r="AK7" s="11" t="n">
        <v>0</v>
      </c>
      <c r="AL7" s="11" t="n">
        <v>0</v>
      </c>
      <c r="AM7" s="11" t="n">
        <v>0</v>
      </c>
      <c r="AN7" s="11" t="n">
        <v>0</v>
      </c>
      <c r="AO7" s="11" t="n">
        <v>0</v>
      </c>
      <c r="AP7" s="11" t="n">
        <v>0</v>
      </c>
      <c r="AQ7" s="11" t="n">
        <v>0</v>
      </c>
      <c r="AR7" s="11" t="n">
        <v>0</v>
      </c>
      <c r="AS7" s="11" t="n">
        <v>0</v>
      </c>
      <c r="AT7" s="11" t="n">
        <v>0</v>
      </c>
      <c r="AU7" s="11" t="n">
        <v>0</v>
      </c>
      <c r="AV7" s="11" t="n">
        <v>0</v>
      </c>
      <c r="AW7" s="11" t="n">
        <v>0</v>
      </c>
      <c r="AX7" s="11" t="n">
        <v>0</v>
      </c>
    </row>
    <row r="8" ht="30" customHeight="1">
      <c r="B8" s="12" t="s">
        <v>24</v>
      </c>
      <c r="C8" s="12" t="s">
        <v>476</v>
      </c>
      <c r="D8" s="12" t="n">
        <v>0</v>
      </c>
      <c r="E8" s="12" t="n">
        <v>0</v>
      </c>
      <c r="F8" s="12" t="n">
        <v>0</v>
      </c>
      <c r="G8" s="12" t="n">
        <v>0</v>
      </c>
      <c r="H8" s="12" t="n">
        <v>0</v>
      </c>
      <c r="I8" s="12" t="n">
        <v>0</v>
      </c>
      <c r="J8" s="12"/>
      <c r="K8" s="12" t="n">
        <v>0</v>
      </c>
      <c r="L8" s="12" t="n">
        <v>0</v>
      </c>
      <c r="M8" s="12"/>
      <c r="N8" s="12" t="n">
        <v>0</v>
      </c>
      <c r="O8" s="12" t="n">
        <v>0</v>
      </c>
      <c r="P8" s="12" t="n">
        <v>0</v>
      </c>
      <c r="Q8" s="12" t="n">
        <v>0</v>
      </c>
      <c r="R8" s="12" t="n">
        <v>0</v>
      </c>
      <c r="S8" s="12" t="n">
        <v>0</v>
      </c>
      <c r="T8" s="12" t="n">
        <v>0</v>
      </c>
      <c r="U8" s="12" t="n">
        <v>0</v>
      </c>
      <c r="V8" s="12" t="n">
        <v>0</v>
      </c>
      <c r="W8" s="12" t="n">
        <v>0</v>
      </c>
      <c r="X8" s="12" t="n">
        <v>0</v>
      </c>
      <c r="Y8" s="12" t="n">
        <v>0</v>
      </c>
      <c r="Z8" s="12"/>
      <c r="AA8" s="12" t="n">
        <v>0</v>
      </c>
      <c r="AB8" s="12" t="n">
        <v>0</v>
      </c>
      <c r="AC8" s="12" t="n">
        <v>0</v>
      </c>
      <c r="AD8" s="12" t="n">
        <v>0</v>
      </c>
      <c r="AE8" s="12"/>
      <c r="AF8" s="12" t="n">
        <v>0</v>
      </c>
      <c r="AG8" s="12" t="n">
        <v>0</v>
      </c>
      <c r="AH8" s="12" t="n">
        <v>0</v>
      </c>
      <c r="AI8" s="12" t="n">
        <v>0</v>
      </c>
      <c r="AJ8" s="12" t="n">
        <v>0</v>
      </c>
      <c r="AK8" s="12" t="n">
        <v>0</v>
      </c>
      <c r="AL8" s="12" t="n">
        <v>0</v>
      </c>
      <c r="AM8" s="12" t="n">
        <v>0</v>
      </c>
      <c r="AN8" s="12" t="n">
        <v>0</v>
      </c>
      <c r="AO8" s="12" t="n">
        <v>0</v>
      </c>
      <c r="AP8" s="12" t="n">
        <v>0</v>
      </c>
      <c r="AQ8" s="12" t="n">
        <v>0</v>
      </c>
      <c r="AR8" s="12" t="n">
        <v>0</v>
      </c>
      <c r="AS8" s="12" t="n">
        <v>0</v>
      </c>
      <c r="AT8" s="12" t="n">
        <v>0</v>
      </c>
      <c r="AU8" s="12" t="n">
        <v>0</v>
      </c>
      <c r="AV8" s="12" t="n">
        <v>0</v>
      </c>
      <c r="AW8" s="12" t="n">
        <v>0</v>
      </c>
      <c r="AX8" s="12" t="n">
        <v>0</v>
      </c>
    </row>
    <row r="9">
      <c r="B9" s="20" t="s">
        <v>477</v>
      </c>
      <c r="C9" s="19" t="s">
        <v>478</v>
      </c>
      <c r="D9" s="19" t="n">
        <v>0</v>
      </c>
      <c r="E9" s="19" t="n">
        <v>0</v>
      </c>
      <c r="F9" s="19" t="n">
        <v>0</v>
      </c>
      <c r="G9" s="19" t="n">
        <v>0</v>
      </c>
      <c r="H9" s="19" t="n">
        <v>0</v>
      </c>
      <c r="I9" s="19" t="n">
        <v>0</v>
      </c>
      <c r="J9" s="19"/>
      <c r="K9" s="19" t="n">
        <v>0</v>
      </c>
      <c r="L9" s="19" t="n">
        <v>0</v>
      </c>
      <c r="M9" s="19"/>
      <c r="N9" s="19" t="n">
        <v>0</v>
      </c>
      <c r="O9" s="19" t="n">
        <v>0</v>
      </c>
      <c r="P9" s="19" t="n">
        <v>0</v>
      </c>
      <c r="Q9" s="19" t="n">
        <v>0</v>
      </c>
      <c r="R9" s="19" t="n">
        <v>0</v>
      </c>
      <c r="S9" s="19" t="n">
        <v>0</v>
      </c>
      <c r="T9" s="19" t="n">
        <v>0</v>
      </c>
      <c r="U9" s="19" t="n">
        <v>0</v>
      </c>
      <c r="V9" s="19" t="n">
        <v>0</v>
      </c>
      <c r="W9" s="19" t="n">
        <v>0</v>
      </c>
      <c r="X9" s="19" t="n">
        <v>0</v>
      </c>
      <c r="Y9" s="19" t="n">
        <v>0</v>
      </c>
      <c r="Z9" s="19"/>
      <c r="AA9" s="19" t="n">
        <v>0</v>
      </c>
      <c r="AB9" s="19" t="n">
        <v>0</v>
      </c>
      <c r="AC9" s="19" t="n">
        <v>0</v>
      </c>
      <c r="AD9" s="19" t="n">
        <v>0</v>
      </c>
      <c r="AE9" s="19"/>
      <c r="AF9" s="19" t="n">
        <v>0</v>
      </c>
      <c r="AG9" s="19" t="n">
        <v>0</v>
      </c>
      <c r="AH9" s="19" t="n">
        <v>0</v>
      </c>
      <c r="AI9" s="19" t="n">
        <v>0</v>
      </c>
      <c r="AJ9" s="19" t="n">
        <v>0</v>
      </c>
      <c r="AK9" s="19" t="n">
        <v>0</v>
      </c>
      <c r="AL9" s="19" t="n">
        <v>0</v>
      </c>
      <c r="AM9" s="19" t="n">
        <v>0</v>
      </c>
      <c r="AN9" s="19" t="n">
        <v>0</v>
      </c>
      <c r="AO9" s="19" t="n">
        <v>0</v>
      </c>
      <c r="AP9" s="19" t="n">
        <v>0</v>
      </c>
      <c r="AQ9" s="19" t="n">
        <v>0</v>
      </c>
      <c r="AR9" s="19" t="n">
        <v>0</v>
      </c>
      <c r="AS9" s="19" t="n">
        <v>0</v>
      </c>
      <c r="AT9" s="19" t="n">
        <v>0</v>
      </c>
      <c r="AU9" s="19" t="n">
        <v>0</v>
      </c>
      <c r="AV9" s="19" t="n">
        <v>0</v>
      </c>
      <c r="AW9" s="19" t="n">
        <v>0</v>
      </c>
      <c r="AX9" s="19" t="n">
        <v>0</v>
      </c>
    </row>
    <row r="10">
      <c r="B10" s="20" t="s">
        <v>479</v>
      </c>
      <c r="C10" s="19" t="s">
        <v>478</v>
      </c>
      <c r="D10" s="19" t="n">
        <v>0</v>
      </c>
      <c r="E10" s="19" t="n">
        <v>0</v>
      </c>
      <c r="F10" s="19" t="n">
        <v>0</v>
      </c>
      <c r="G10" s="19" t="n">
        <v>0</v>
      </c>
      <c r="H10" s="19" t="n">
        <v>0</v>
      </c>
      <c r="I10" s="19" t="n">
        <v>0</v>
      </c>
      <c r="J10" s="19"/>
      <c r="K10" s="19" t="n">
        <v>0</v>
      </c>
      <c r="L10" s="19" t="n">
        <v>0</v>
      </c>
      <c r="M10" s="19"/>
      <c r="N10" s="19" t="n">
        <v>0</v>
      </c>
      <c r="O10" s="19" t="n">
        <v>0</v>
      </c>
      <c r="P10" s="19" t="n">
        <v>0</v>
      </c>
      <c r="Q10" s="19" t="n">
        <v>0</v>
      </c>
      <c r="R10" s="19" t="n">
        <v>0</v>
      </c>
      <c r="S10" s="19" t="n">
        <v>0</v>
      </c>
      <c r="T10" s="19" t="n">
        <v>0</v>
      </c>
      <c r="U10" s="19" t="n">
        <v>0</v>
      </c>
      <c r="V10" s="19" t="n">
        <v>0</v>
      </c>
      <c r="W10" s="19" t="n">
        <v>0</v>
      </c>
      <c r="X10" s="19" t="n">
        <v>0</v>
      </c>
      <c r="Y10" s="19" t="n">
        <v>0</v>
      </c>
      <c r="Z10" s="19"/>
      <c r="AA10" s="19" t="n">
        <v>0</v>
      </c>
      <c r="AB10" s="19" t="n">
        <v>0</v>
      </c>
      <c r="AC10" s="19" t="n">
        <v>0</v>
      </c>
      <c r="AD10" s="19" t="n">
        <v>0</v>
      </c>
      <c r="AE10" s="19"/>
      <c r="AF10" s="19" t="n">
        <v>0</v>
      </c>
      <c r="AG10" s="19" t="n">
        <v>0</v>
      </c>
      <c r="AH10" s="19" t="n">
        <v>0</v>
      </c>
      <c r="AI10" s="19" t="n">
        <v>0</v>
      </c>
      <c r="AJ10" s="19" t="n">
        <v>0</v>
      </c>
      <c r="AK10" s="19" t="n">
        <v>0</v>
      </c>
      <c r="AL10" s="19" t="n">
        <v>0</v>
      </c>
      <c r="AM10" s="19" t="n">
        <v>0</v>
      </c>
      <c r="AN10" s="19" t="n">
        <v>0</v>
      </c>
      <c r="AO10" s="19" t="n">
        <v>0</v>
      </c>
      <c r="AP10" s="19" t="n">
        <v>0</v>
      </c>
      <c r="AQ10" s="19" t="n">
        <v>0</v>
      </c>
      <c r="AR10" s="19" t="n">
        <v>0</v>
      </c>
      <c r="AS10" s="19" t="n">
        <v>0</v>
      </c>
      <c r="AT10" s="19" t="n">
        <v>0</v>
      </c>
      <c r="AU10" s="19" t="n">
        <v>0</v>
      </c>
      <c r="AV10" s="19" t="n">
        <v>0</v>
      </c>
      <c r="AW10" s="19" t="n">
        <v>0</v>
      </c>
      <c r="AX10" s="19" t="n">
        <v>0</v>
      </c>
    </row>
    <row r="11">
      <c r="B11" s="20" t="s">
        <v>480</v>
      </c>
      <c r="C11" s="19" t="s">
        <v>478</v>
      </c>
      <c r="D11" s="19" t="n">
        <v>0</v>
      </c>
      <c r="E11" s="19" t="n">
        <v>0</v>
      </c>
      <c r="F11" s="19" t="n">
        <v>0</v>
      </c>
      <c r="G11" s="19" t="n">
        <v>0</v>
      </c>
      <c r="H11" s="19" t="n">
        <v>0</v>
      </c>
      <c r="I11" s="19" t="n">
        <v>0</v>
      </c>
      <c r="J11" s="19"/>
      <c r="K11" s="19" t="n">
        <v>0</v>
      </c>
      <c r="L11" s="19" t="n">
        <v>0</v>
      </c>
      <c r="M11" s="19"/>
      <c r="N11" s="19" t="n">
        <v>0</v>
      </c>
      <c r="O11" s="19" t="n">
        <v>0</v>
      </c>
      <c r="P11" s="19" t="n">
        <v>0</v>
      </c>
      <c r="Q11" s="19" t="n">
        <v>0</v>
      </c>
      <c r="R11" s="19" t="n">
        <v>0</v>
      </c>
      <c r="S11" s="19" t="n">
        <v>0</v>
      </c>
      <c r="T11" s="19" t="n">
        <v>0</v>
      </c>
      <c r="U11" s="19" t="n">
        <v>0</v>
      </c>
      <c r="V11" s="19" t="n">
        <v>0</v>
      </c>
      <c r="W11" s="19" t="n">
        <v>0</v>
      </c>
      <c r="X11" s="19" t="n">
        <v>0</v>
      </c>
      <c r="Y11" s="19" t="n">
        <v>0</v>
      </c>
      <c r="Z11" s="19"/>
      <c r="AA11" s="19" t="n">
        <v>0</v>
      </c>
      <c r="AB11" s="19" t="n">
        <v>0</v>
      </c>
      <c r="AC11" s="19" t="n">
        <v>0</v>
      </c>
      <c r="AD11" s="19" t="n">
        <v>0</v>
      </c>
      <c r="AE11" s="19"/>
      <c r="AF11" s="19" t="n">
        <v>0</v>
      </c>
      <c r="AG11" s="19" t="n">
        <v>0</v>
      </c>
      <c r="AH11" s="19" t="n">
        <v>0</v>
      </c>
      <c r="AI11" s="19" t="n">
        <v>0</v>
      </c>
      <c r="AJ11" s="19" t="n">
        <v>0</v>
      </c>
      <c r="AK11" s="19" t="n">
        <v>0</v>
      </c>
      <c r="AL11" s="19" t="n">
        <v>0</v>
      </c>
      <c r="AM11" s="19" t="n">
        <v>0</v>
      </c>
      <c r="AN11" s="19" t="n">
        <v>0</v>
      </c>
      <c r="AO11" s="19" t="n">
        <v>0</v>
      </c>
      <c r="AP11" s="19" t="n">
        <v>0</v>
      </c>
      <c r="AQ11" s="19" t="n">
        <v>0</v>
      </c>
      <c r="AR11" s="19" t="n">
        <v>0</v>
      </c>
      <c r="AS11" s="19" t="n">
        <v>0</v>
      </c>
      <c r="AT11" s="19" t="n">
        <v>0</v>
      </c>
      <c r="AU11" s="19" t="n">
        <v>0</v>
      </c>
      <c r="AV11" s="19" t="n">
        <v>0</v>
      </c>
      <c r="AW11" s="19" t="n">
        <v>0</v>
      </c>
      <c r="AX11" s="19" t="n">
        <v>0</v>
      </c>
    </row>
    <row r="12">
      <c r="B12" s="20" t="s">
        <v>481</v>
      </c>
      <c r="C12" s="19" t="s">
        <v>478</v>
      </c>
      <c r="D12" s="19" t="n">
        <v>0</v>
      </c>
      <c r="E12" s="19" t="n">
        <v>0</v>
      </c>
      <c r="F12" s="19" t="n">
        <v>0</v>
      </c>
      <c r="G12" s="19" t="n">
        <v>0</v>
      </c>
      <c r="H12" s="19" t="n">
        <v>0</v>
      </c>
      <c r="I12" s="19" t="n">
        <v>0</v>
      </c>
      <c r="J12" s="19"/>
      <c r="K12" s="19" t="n">
        <v>0</v>
      </c>
      <c r="L12" s="19" t="n">
        <v>0</v>
      </c>
      <c r="M12" s="19"/>
      <c r="N12" s="19" t="n">
        <v>0</v>
      </c>
      <c r="O12" s="19" t="n">
        <v>0</v>
      </c>
      <c r="P12" s="19" t="n">
        <v>0</v>
      </c>
      <c r="Q12" s="19" t="n">
        <v>0</v>
      </c>
      <c r="R12" s="19" t="n">
        <v>0</v>
      </c>
      <c r="S12" s="19" t="n">
        <v>0</v>
      </c>
      <c r="T12" s="19" t="n">
        <v>0</v>
      </c>
      <c r="U12" s="19" t="n">
        <v>0</v>
      </c>
      <c r="V12" s="19" t="n">
        <v>0</v>
      </c>
      <c r="W12" s="19" t="n">
        <v>0</v>
      </c>
      <c r="X12" s="19" t="n">
        <v>0</v>
      </c>
      <c r="Y12" s="19" t="n">
        <v>0</v>
      </c>
      <c r="Z12" s="19"/>
      <c r="AA12" s="19" t="n">
        <v>0</v>
      </c>
      <c r="AB12" s="19" t="n">
        <v>0</v>
      </c>
      <c r="AC12" s="19" t="n">
        <v>0</v>
      </c>
      <c r="AD12" s="19" t="n">
        <v>0</v>
      </c>
      <c r="AE12" s="19"/>
      <c r="AF12" s="19" t="n">
        <v>0</v>
      </c>
      <c r="AG12" s="19" t="n">
        <v>0</v>
      </c>
      <c r="AH12" s="19" t="n">
        <v>0</v>
      </c>
      <c r="AI12" s="19" t="n">
        <v>0</v>
      </c>
      <c r="AJ12" s="19" t="n">
        <v>0</v>
      </c>
      <c r="AK12" s="19" t="n">
        <v>0</v>
      </c>
      <c r="AL12" s="19" t="n">
        <v>0</v>
      </c>
      <c r="AM12" s="19" t="n">
        <v>0</v>
      </c>
      <c r="AN12" s="19" t="n">
        <v>0</v>
      </c>
      <c r="AO12" s="19" t="n">
        <v>0</v>
      </c>
      <c r="AP12" s="19" t="n">
        <v>0</v>
      </c>
      <c r="AQ12" s="19" t="n">
        <v>0</v>
      </c>
      <c r="AR12" s="19" t="n">
        <v>0</v>
      </c>
      <c r="AS12" s="19" t="n">
        <v>0</v>
      </c>
      <c r="AT12" s="19" t="n">
        <v>0</v>
      </c>
      <c r="AU12" s="19" t="n">
        <v>0</v>
      </c>
      <c r="AV12" s="19" t="n">
        <v>0</v>
      </c>
      <c r="AW12" s="19" t="n">
        <v>0</v>
      </c>
      <c r="AX12" s="19" t="n">
        <v>0</v>
      </c>
    </row>
    <row r="13">
      <c r="B13" s="20" t="s">
        <v>482</v>
      </c>
      <c r="C13" s="19" t="s">
        <v>478</v>
      </c>
      <c r="D13" s="19" t="n">
        <v>0</v>
      </c>
      <c r="E13" s="19" t="n">
        <v>0</v>
      </c>
      <c r="F13" s="19" t="n">
        <v>0</v>
      </c>
      <c r="G13" s="19" t="n">
        <v>0</v>
      </c>
      <c r="H13" s="19" t="n">
        <v>0</v>
      </c>
      <c r="I13" s="19" t="n">
        <v>0</v>
      </c>
      <c r="J13" s="19"/>
      <c r="K13" s="19" t="n">
        <v>0</v>
      </c>
      <c r="L13" s="19" t="n">
        <v>0</v>
      </c>
      <c r="M13" s="19"/>
      <c r="N13" s="19" t="n">
        <v>0</v>
      </c>
      <c r="O13" s="19" t="n">
        <v>0</v>
      </c>
      <c r="P13" s="19" t="n">
        <v>0</v>
      </c>
      <c r="Q13" s="19" t="n">
        <v>0</v>
      </c>
      <c r="R13" s="19" t="n">
        <v>0</v>
      </c>
      <c r="S13" s="19" t="n">
        <v>0</v>
      </c>
      <c r="T13" s="19" t="n">
        <v>0</v>
      </c>
      <c r="U13" s="19" t="n">
        <v>0</v>
      </c>
      <c r="V13" s="19" t="n">
        <v>0</v>
      </c>
      <c r="W13" s="19" t="n">
        <v>0</v>
      </c>
      <c r="X13" s="19" t="n">
        <v>0</v>
      </c>
      <c r="Y13" s="19" t="n">
        <v>0</v>
      </c>
      <c r="Z13" s="19"/>
      <c r="AA13" s="19" t="n">
        <v>0</v>
      </c>
      <c r="AB13" s="19" t="n">
        <v>0</v>
      </c>
      <c r="AC13" s="19" t="n">
        <v>0</v>
      </c>
      <c r="AD13" s="19" t="n">
        <v>0</v>
      </c>
      <c r="AE13" s="19"/>
      <c r="AF13" s="19" t="n">
        <v>0</v>
      </c>
      <c r="AG13" s="19" t="n">
        <v>0</v>
      </c>
      <c r="AH13" s="19" t="n">
        <v>0</v>
      </c>
      <c r="AI13" s="19" t="n">
        <v>0</v>
      </c>
      <c r="AJ13" s="19" t="n">
        <v>0</v>
      </c>
      <c r="AK13" s="19" t="n">
        <v>0</v>
      </c>
      <c r="AL13" s="19" t="n">
        <v>0</v>
      </c>
      <c r="AM13" s="19" t="n">
        <v>0</v>
      </c>
      <c r="AN13" s="19" t="n">
        <v>0</v>
      </c>
      <c r="AO13" s="19" t="n">
        <v>0</v>
      </c>
      <c r="AP13" s="19" t="n">
        <v>0</v>
      </c>
      <c r="AQ13" s="19" t="n">
        <v>0</v>
      </c>
      <c r="AR13" s="19" t="n">
        <v>0</v>
      </c>
      <c r="AS13" s="19" t="n">
        <v>0</v>
      </c>
      <c r="AT13" s="19" t="n">
        <v>0</v>
      </c>
      <c r="AU13" s="19" t="n">
        <v>0</v>
      </c>
      <c r="AV13" s="19" t="n">
        <v>0</v>
      </c>
      <c r="AW13" s="19" t="n">
        <v>0</v>
      </c>
      <c r="AX13" s="19" t="n">
        <v>0</v>
      </c>
    </row>
    <row r="14">
      <c r="B14" s="20" t="s">
        <v>483</v>
      </c>
      <c r="C14" s="19" t="s">
        <v>478</v>
      </c>
      <c r="D14" s="19" t="n">
        <v>0</v>
      </c>
      <c r="E14" s="19" t="n">
        <v>0</v>
      </c>
      <c r="F14" s="19" t="n">
        <v>0</v>
      </c>
      <c r="G14" s="19" t="n">
        <v>0</v>
      </c>
      <c r="H14" s="19" t="n">
        <v>0</v>
      </c>
      <c r="I14" s="19" t="n">
        <v>0</v>
      </c>
      <c r="J14" s="19"/>
      <c r="K14" s="19" t="n">
        <v>0</v>
      </c>
      <c r="L14" s="19" t="n">
        <v>0</v>
      </c>
      <c r="M14" s="19"/>
      <c r="N14" s="19" t="n">
        <v>0</v>
      </c>
      <c r="O14" s="19" t="n">
        <v>0</v>
      </c>
      <c r="P14" s="19" t="n">
        <v>0</v>
      </c>
      <c r="Q14" s="19" t="n">
        <v>0</v>
      </c>
      <c r="R14" s="19" t="n">
        <v>0</v>
      </c>
      <c r="S14" s="19" t="n">
        <v>0</v>
      </c>
      <c r="T14" s="19" t="n">
        <v>0</v>
      </c>
      <c r="U14" s="19" t="n">
        <v>0</v>
      </c>
      <c r="V14" s="19" t="n">
        <v>0</v>
      </c>
      <c r="W14" s="19" t="n">
        <v>0</v>
      </c>
      <c r="X14" s="19" t="n">
        <v>0</v>
      </c>
      <c r="Y14" s="19" t="n">
        <v>0</v>
      </c>
      <c r="Z14" s="19"/>
      <c r="AA14" s="19" t="n">
        <v>0</v>
      </c>
      <c r="AB14" s="19" t="n">
        <v>0</v>
      </c>
      <c r="AC14" s="19" t="n">
        <v>0</v>
      </c>
      <c r="AD14" s="19" t="n">
        <v>0</v>
      </c>
      <c r="AE14" s="19"/>
      <c r="AF14" s="19" t="n">
        <v>0</v>
      </c>
      <c r="AG14" s="19" t="n">
        <v>0</v>
      </c>
      <c r="AH14" s="19" t="n">
        <v>0</v>
      </c>
      <c r="AI14" s="19" t="n">
        <v>0</v>
      </c>
      <c r="AJ14" s="19" t="n">
        <v>0</v>
      </c>
      <c r="AK14" s="19" t="n">
        <v>0</v>
      </c>
      <c r="AL14" s="19" t="n">
        <v>0</v>
      </c>
      <c r="AM14" s="19" t="n">
        <v>0</v>
      </c>
      <c r="AN14" s="19" t="n">
        <v>0</v>
      </c>
      <c r="AO14" s="19" t="n">
        <v>0</v>
      </c>
      <c r="AP14" s="19" t="n">
        <v>0</v>
      </c>
      <c r="AQ14" s="19" t="n">
        <v>0</v>
      </c>
      <c r="AR14" s="19" t="n">
        <v>0</v>
      </c>
      <c r="AS14" s="19" t="n">
        <v>0</v>
      </c>
      <c r="AT14" s="19" t="n">
        <v>0</v>
      </c>
      <c r="AU14" s="19" t="n">
        <v>0</v>
      </c>
      <c r="AV14" s="19" t="n">
        <v>0</v>
      </c>
      <c r="AW14" s="19" t="n">
        <v>0</v>
      </c>
      <c r="AX14" s="19" t="n">
        <v>0</v>
      </c>
    </row>
    <row r="15">
      <c r="B15" s="20" t="s">
        <v>484</v>
      </c>
      <c r="C15" s="19" t="s">
        <v>478</v>
      </c>
      <c r="D15" s="19" t="n">
        <v>0</v>
      </c>
      <c r="E15" s="19" t="n">
        <v>0</v>
      </c>
      <c r="F15" s="19" t="n">
        <v>0</v>
      </c>
      <c r="G15" s="19" t="n">
        <v>0</v>
      </c>
      <c r="H15" s="19" t="n">
        <v>0</v>
      </c>
      <c r="I15" s="19" t="n">
        <v>0</v>
      </c>
      <c r="J15" s="19"/>
      <c r="K15" s="19" t="n">
        <v>0</v>
      </c>
      <c r="L15" s="19" t="n">
        <v>0</v>
      </c>
      <c r="M15" s="19"/>
      <c r="N15" s="19" t="n">
        <v>0</v>
      </c>
      <c r="O15" s="19" t="n">
        <v>0</v>
      </c>
      <c r="P15" s="19" t="n">
        <v>0</v>
      </c>
      <c r="Q15" s="19" t="n">
        <v>0</v>
      </c>
      <c r="R15" s="19" t="n">
        <v>0</v>
      </c>
      <c r="S15" s="19" t="n">
        <v>0</v>
      </c>
      <c r="T15" s="19" t="n">
        <v>0</v>
      </c>
      <c r="U15" s="19" t="n">
        <v>0</v>
      </c>
      <c r="V15" s="19" t="n">
        <v>0</v>
      </c>
      <c r="W15" s="19" t="n">
        <v>0</v>
      </c>
      <c r="X15" s="19" t="n">
        <v>0</v>
      </c>
      <c r="Y15" s="19" t="n">
        <v>0</v>
      </c>
      <c r="Z15" s="19"/>
      <c r="AA15" s="19" t="n">
        <v>0</v>
      </c>
      <c r="AB15" s="19" t="n">
        <v>0</v>
      </c>
      <c r="AC15" s="19" t="n">
        <v>0</v>
      </c>
      <c r="AD15" s="19" t="n">
        <v>0</v>
      </c>
      <c r="AE15" s="19"/>
      <c r="AF15" s="19" t="n">
        <v>0</v>
      </c>
      <c r="AG15" s="19" t="n">
        <v>0</v>
      </c>
      <c r="AH15" s="19" t="n">
        <v>0</v>
      </c>
      <c r="AI15" s="19" t="n">
        <v>0</v>
      </c>
      <c r="AJ15" s="19" t="n">
        <v>0</v>
      </c>
      <c r="AK15" s="19" t="n">
        <v>0</v>
      </c>
      <c r="AL15" s="19" t="n">
        <v>0</v>
      </c>
      <c r="AM15" s="19" t="n">
        <v>0</v>
      </c>
      <c r="AN15" s="19" t="n">
        <v>0</v>
      </c>
      <c r="AO15" s="19" t="n">
        <v>0</v>
      </c>
      <c r="AP15" s="19" t="n">
        <v>0</v>
      </c>
      <c r="AQ15" s="19" t="n">
        <v>0</v>
      </c>
      <c r="AR15" s="19" t="n">
        <v>0</v>
      </c>
      <c r="AS15" s="19" t="n">
        <v>0</v>
      </c>
      <c r="AT15" s="19" t="n">
        <v>0</v>
      </c>
      <c r="AU15" s="19" t="n">
        <v>0</v>
      </c>
      <c r="AV15" s="19" t="n">
        <v>0</v>
      </c>
      <c r="AW15" s="19" t="n">
        <v>0</v>
      </c>
      <c r="AX15" s="19" t="n">
        <v>0</v>
      </c>
    </row>
    <row r="16">
      <c r="B16" s="20" t="s">
        <v>485</v>
      </c>
      <c r="C16" s="19" t="s">
        <v>478</v>
      </c>
      <c r="D16" s="19" t="n">
        <v>0</v>
      </c>
      <c r="E16" s="19" t="n">
        <v>0</v>
      </c>
      <c r="F16" s="19" t="n">
        <v>0</v>
      </c>
      <c r="G16" s="19" t="n">
        <v>0</v>
      </c>
      <c r="H16" s="19" t="n">
        <v>0</v>
      </c>
      <c r="I16" s="19" t="n">
        <v>0</v>
      </c>
      <c r="J16" s="19"/>
      <c r="K16" s="19" t="n">
        <v>0</v>
      </c>
      <c r="L16" s="19" t="n">
        <v>0</v>
      </c>
      <c r="M16" s="19"/>
      <c r="N16" s="19" t="n">
        <v>0</v>
      </c>
      <c r="O16" s="19" t="n">
        <v>0</v>
      </c>
      <c r="P16" s="19" t="n">
        <v>0</v>
      </c>
      <c r="Q16" s="19" t="n">
        <v>0</v>
      </c>
      <c r="R16" s="19" t="n">
        <v>0</v>
      </c>
      <c r="S16" s="19" t="n">
        <v>0</v>
      </c>
      <c r="T16" s="19" t="n">
        <v>0</v>
      </c>
      <c r="U16" s="19" t="n">
        <v>0</v>
      </c>
      <c r="V16" s="19" t="n">
        <v>0</v>
      </c>
      <c r="W16" s="19" t="n">
        <v>0</v>
      </c>
      <c r="X16" s="19" t="n">
        <v>0</v>
      </c>
      <c r="Y16" s="19" t="n">
        <v>0</v>
      </c>
      <c r="Z16" s="19"/>
      <c r="AA16" s="19" t="n">
        <v>0</v>
      </c>
      <c r="AB16" s="19" t="n">
        <v>0</v>
      </c>
      <c r="AC16" s="19" t="n">
        <v>0</v>
      </c>
      <c r="AD16" s="19" t="n">
        <v>0</v>
      </c>
      <c r="AE16" s="19"/>
      <c r="AF16" s="19" t="n">
        <v>0</v>
      </c>
      <c r="AG16" s="19" t="n">
        <v>0</v>
      </c>
      <c r="AH16" s="19" t="n">
        <v>0</v>
      </c>
      <c r="AI16" s="19" t="n">
        <v>0</v>
      </c>
      <c r="AJ16" s="19" t="n">
        <v>0</v>
      </c>
      <c r="AK16" s="19" t="n">
        <v>0</v>
      </c>
      <c r="AL16" s="19" t="n">
        <v>0</v>
      </c>
      <c r="AM16" s="19" t="n">
        <v>0</v>
      </c>
      <c r="AN16" s="19" t="n">
        <v>0</v>
      </c>
      <c r="AO16" s="19" t="n">
        <v>0</v>
      </c>
      <c r="AP16" s="19" t="n">
        <v>0</v>
      </c>
      <c r="AQ16" s="19" t="n">
        <v>0</v>
      </c>
      <c r="AR16" s="19" t="n">
        <v>0</v>
      </c>
      <c r="AS16" s="19" t="n">
        <v>0</v>
      </c>
      <c r="AT16" s="19" t="n">
        <v>0</v>
      </c>
      <c r="AU16" s="19" t="n">
        <v>0</v>
      </c>
      <c r="AV16" s="19" t="n">
        <v>0</v>
      </c>
      <c r="AW16" s="19" t="n">
        <v>0</v>
      </c>
      <c r="AX16" s="19" t="n">
        <v>0</v>
      </c>
    </row>
    <row r="17">
      <c r="B17" s="20" t="s">
        <v>486</v>
      </c>
      <c r="C17" s="19" t="s">
        <v>478</v>
      </c>
      <c r="D17" s="19" t="n">
        <v>0</v>
      </c>
      <c r="E17" s="19" t="n">
        <v>0</v>
      </c>
      <c r="F17" s="19" t="n">
        <v>0</v>
      </c>
      <c r="G17" s="19" t="n">
        <v>0</v>
      </c>
      <c r="H17" s="19" t="n">
        <v>0</v>
      </c>
      <c r="I17" s="19" t="n">
        <v>0</v>
      </c>
      <c r="J17" s="19"/>
      <c r="K17" s="19" t="n">
        <v>0</v>
      </c>
      <c r="L17" s="19" t="n">
        <v>0</v>
      </c>
      <c r="M17" s="19"/>
      <c r="N17" s="19" t="n">
        <v>0</v>
      </c>
      <c r="O17" s="19" t="n">
        <v>0</v>
      </c>
      <c r="P17" s="19" t="n">
        <v>0</v>
      </c>
      <c r="Q17" s="19" t="n">
        <v>0</v>
      </c>
      <c r="R17" s="19" t="n">
        <v>0</v>
      </c>
      <c r="S17" s="19" t="n">
        <v>0</v>
      </c>
      <c r="T17" s="19" t="n">
        <v>0</v>
      </c>
      <c r="U17" s="19" t="n">
        <v>0</v>
      </c>
      <c r="V17" s="19" t="n">
        <v>0</v>
      </c>
      <c r="W17" s="19" t="n">
        <v>0</v>
      </c>
      <c r="X17" s="19" t="n">
        <v>0</v>
      </c>
      <c r="Y17" s="19" t="n">
        <v>0</v>
      </c>
      <c r="Z17" s="19"/>
      <c r="AA17" s="19" t="n">
        <v>0</v>
      </c>
      <c r="AB17" s="19" t="n">
        <v>0</v>
      </c>
      <c r="AC17" s="19" t="n">
        <v>0</v>
      </c>
      <c r="AD17" s="19" t="n">
        <v>0</v>
      </c>
      <c r="AE17" s="19"/>
      <c r="AF17" s="19" t="n">
        <v>0</v>
      </c>
      <c r="AG17" s="19" t="n">
        <v>0</v>
      </c>
      <c r="AH17" s="19" t="n">
        <v>0</v>
      </c>
      <c r="AI17" s="19" t="n">
        <v>0</v>
      </c>
      <c r="AJ17" s="19" t="n">
        <v>0</v>
      </c>
      <c r="AK17" s="19" t="n">
        <v>0</v>
      </c>
      <c r="AL17" s="19" t="n">
        <v>0</v>
      </c>
      <c r="AM17" s="19" t="n">
        <v>0</v>
      </c>
      <c r="AN17" s="19" t="n">
        <v>0</v>
      </c>
      <c r="AO17" s="19" t="n">
        <v>0</v>
      </c>
      <c r="AP17" s="19" t="n">
        <v>0</v>
      </c>
      <c r="AQ17" s="19" t="n">
        <v>0</v>
      </c>
      <c r="AR17" s="19" t="n">
        <v>0</v>
      </c>
      <c r="AS17" s="19" t="n">
        <v>0</v>
      </c>
      <c r="AT17" s="19" t="n">
        <v>0</v>
      </c>
      <c r="AU17" s="19" t="n">
        <v>0</v>
      </c>
      <c r="AV17" s="19" t="n">
        <v>0</v>
      </c>
      <c r="AW17" s="19" t="n">
        <v>0</v>
      </c>
      <c r="AX17" s="19" t="n">
        <v>0</v>
      </c>
    </row>
    <row r="18">
      <c r="B18" s="20" t="s">
        <v>487</v>
      </c>
      <c r="C18" s="19" t="s">
        <v>478</v>
      </c>
      <c r="D18" s="19" t="n">
        <v>0</v>
      </c>
      <c r="E18" s="19" t="n">
        <v>0</v>
      </c>
      <c r="F18" s="19" t="n">
        <v>0</v>
      </c>
      <c r="G18" s="19" t="n">
        <v>0</v>
      </c>
      <c r="H18" s="19" t="n">
        <v>0</v>
      </c>
      <c r="I18" s="19" t="n">
        <v>0</v>
      </c>
      <c r="J18" s="19"/>
      <c r="K18" s="19" t="n">
        <v>0</v>
      </c>
      <c r="L18" s="19" t="n">
        <v>0</v>
      </c>
      <c r="M18" s="19"/>
      <c r="N18" s="19" t="n">
        <v>0</v>
      </c>
      <c r="O18" s="19" t="n">
        <v>0</v>
      </c>
      <c r="P18" s="19" t="n">
        <v>0</v>
      </c>
      <c r="Q18" s="19" t="n">
        <v>0</v>
      </c>
      <c r="R18" s="19" t="n">
        <v>0</v>
      </c>
      <c r="S18" s="19" t="n">
        <v>0</v>
      </c>
      <c r="T18" s="19" t="n">
        <v>0</v>
      </c>
      <c r="U18" s="19" t="n">
        <v>0</v>
      </c>
      <c r="V18" s="19" t="n">
        <v>0</v>
      </c>
      <c r="W18" s="19" t="n">
        <v>0</v>
      </c>
      <c r="X18" s="19" t="n">
        <v>0</v>
      </c>
      <c r="Y18" s="19" t="n">
        <v>0</v>
      </c>
      <c r="Z18" s="19"/>
      <c r="AA18" s="19" t="n">
        <v>0</v>
      </c>
      <c r="AB18" s="19" t="n">
        <v>0</v>
      </c>
      <c r="AC18" s="19" t="n">
        <v>0</v>
      </c>
      <c r="AD18" s="19" t="n">
        <v>0</v>
      </c>
      <c r="AE18" s="19"/>
      <c r="AF18" s="19" t="n">
        <v>0</v>
      </c>
      <c r="AG18" s="19" t="n">
        <v>0</v>
      </c>
      <c r="AH18" s="19" t="n">
        <v>0</v>
      </c>
      <c r="AI18" s="19" t="n">
        <v>0</v>
      </c>
      <c r="AJ18" s="19" t="n">
        <v>0</v>
      </c>
      <c r="AK18" s="19" t="n">
        <v>0</v>
      </c>
      <c r="AL18" s="19" t="n">
        <v>0</v>
      </c>
      <c r="AM18" s="19" t="n">
        <v>0</v>
      </c>
      <c r="AN18" s="19" t="n">
        <v>0</v>
      </c>
      <c r="AO18" s="19" t="n">
        <v>0</v>
      </c>
      <c r="AP18" s="19" t="n">
        <v>0</v>
      </c>
      <c r="AQ18" s="19" t="n">
        <v>0</v>
      </c>
      <c r="AR18" s="19" t="n">
        <v>0</v>
      </c>
      <c r="AS18" s="19" t="n">
        <v>0</v>
      </c>
      <c r="AT18" s="19" t="n">
        <v>0</v>
      </c>
      <c r="AU18" s="19" t="n">
        <v>0</v>
      </c>
      <c r="AV18" s="19" t="n">
        <v>0</v>
      </c>
      <c r="AW18" s="19" t="n">
        <v>0</v>
      </c>
      <c r="AX18" s="19" t="n">
        <v>0</v>
      </c>
    </row>
    <row r="19">
      <c r="B19" s="20" t="s">
        <v>488</v>
      </c>
      <c r="C19" s="19" t="s">
        <v>478</v>
      </c>
      <c r="D19" s="19" t="n">
        <v>0</v>
      </c>
      <c r="E19" s="19" t="n">
        <v>0</v>
      </c>
      <c r="F19" s="19" t="n">
        <v>0</v>
      </c>
      <c r="G19" s="19" t="n">
        <v>0</v>
      </c>
      <c r="H19" s="19" t="n">
        <v>0</v>
      </c>
      <c r="I19" s="19" t="n">
        <v>0</v>
      </c>
      <c r="J19" s="19"/>
      <c r="K19" s="19" t="n">
        <v>0</v>
      </c>
      <c r="L19" s="19" t="n">
        <v>0</v>
      </c>
      <c r="M19" s="19"/>
      <c r="N19" s="19" t="n">
        <v>0</v>
      </c>
      <c r="O19" s="19" t="n">
        <v>0</v>
      </c>
      <c r="P19" s="19" t="n">
        <v>0</v>
      </c>
      <c r="Q19" s="19" t="n">
        <v>0</v>
      </c>
      <c r="R19" s="19" t="n">
        <v>0</v>
      </c>
      <c r="S19" s="19" t="n">
        <v>0</v>
      </c>
      <c r="T19" s="19" t="n">
        <v>0</v>
      </c>
      <c r="U19" s="19" t="n">
        <v>0</v>
      </c>
      <c r="V19" s="19" t="n">
        <v>0</v>
      </c>
      <c r="W19" s="19" t="n">
        <v>0</v>
      </c>
      <c r="X19" s="19" t="n">
        <v>0</v>
      </c>
      <c r="Y19" s="19" t="n">
        <v>0</v>
      </c>
      <c r="Z19" s="19"/>
      <c r="AA19" s="19" t="n">
        <v>0</v>
      </c>
      <c r="AB19" s="19" t="n">
        <v>0</v>
      </c>
      <c r="AC19" s="19" t="n">
        <v>0</v>
      </c>
      <c r="AD19" s="19" t="n">
        <v>0</v>
      </c>
      <c r="AE19" s="19"/>
      <c r="AF19" s="19" t="n">
        <v>0</v>
      </c>
      <c r="AG19" s="19" t="n">
        <v>0</v>
      </c>
      <c r="AH19" s="19" t="n">
        <v>0</v>
      </c>
      <c r="AI19" s="19" t="n">
        <v>0</v>
      </c>
      <c r="AJ19" s="19" t="n">
        <v>0</v>
      </c>
      <c r="AK19" s="19" t="n">
        <v>0</v>
      </c>
      <c r="AL19" s="19" t="n">
        <v>0</v>
      </c>
      <c r="AM19" s="19" t="n">
        <v>0</v>
      </c>
      <c r="AN19" s="19" t="n">
        <v>0</v>
      </c>
      <c r="AO19" s="19" t="n">
        <v>0</v>
      </c>
      <c r="AP19" s="19" t="n">
        <v>0</v>
      </c>
      <c r="AQ19" s="19" t="n">
        <v>0</v>
      </c>
      <c r="AR19" s="19" t="n">
        <v>0</v>
      </c>
      <c r="AS19" s="19" t="n">
        <v>0</v>
      </c>
      <c r="AT19" s="19" t="n">
        <v>0</v>
      </c>
      <c r="AU19" s="19" t="n">
        <v>0</v>
      </c>
      <c r="AV19" s="19" t="n">
        <v>0</v>
      </c>
      <c r="AW19" s="19" t="n">
        <v>0</v>
      </c>
      <c r="AX19" s="19" t="n">
        <v>0</v>
      </c>
    </row>
    <row r="20">
      <c r="B20" s="20" t="s">
        <v>102</v>
      </c>
      <c r="C20" s="19" t="s">
        <v>478</v>
      </c>
      <c r="D20" s="19" t="n">
        <v>0</v>
      </c>
      <c r="E20" s="19" t="n">
        <v>0</v>
      </c>
      <c r="F20" s="19" t="n">
        <v>0</v>
      </c>
      <c r="G20" s="19" t="n">
        <v>0</v>
      </c>
      <c r="H20" s="19" t="n">
        <v>0</v>
      </c>
      <c r="I20" s="19" t="n">
        <v>0</v>
      </c>
      <c r="J20" s="19"/>
      <c r="K20" s="19" t="n">
        <v>0</v>
      </c>
      <c r="L20" s="19" t="n">
        <v>0</v>
      </c>
      <c r="M20" s="19"/>
      <c r="N20" s="19" t="n">
        <v>0</v>
      </c>
      <c r="O20" s="19" t="n">
        <v>0</v>
      </c>
      <c r="P20" s="19" t="n">
        <v>0</v>
      </c>
      <c r="Q20" s="19" t="n">
        <v>0</v>
      </c>
      <c r="R20" s="19" t="n">
        <v>0</v>
      </c>
      <c r="S20" s="19" t="n">
        <v>0</v>
      </c>
      <c r="T20" s="19" t="n">
        <v>0</v>
      </c>
      <c r="U20" s="19" t="n">
        <v>0</v>
      </c>
      <c r="V20" s="19" t="n">
        <v>0</v>
      </c>
      <c r="W20" s="19" t="n">
        <v>0</v>
      </c>
      <c r="X20" s="19" t="n">
        <v>0</v>
      </c>
      <c r="Y20" s="19" t="n">
        <v>0</v>
      </c>
      <c r="Z20" s="19"/>
      <c r="AA20" s="19" t="n">
        <v>0</v>
      </c>
      <c r="AB20" s="19" t="n">
        <v>0</v>
      </c>
      <c r="AC20" s="19" t="n">
        <v>0</v>
      </c>
      <c r="AD20" s="19" t="n">
        <v>0</v>
      </c>
      <c r="AE20" s="19"/>
      <c r="AF20" s="19" t="n">
        <v>0</v>
      </c>
      <c r="AG20" s="19" t="n">
        <v>0</v>
      </c>
      <c r="AH20" s="19" t="n">
        <v>0</v>
      </c>
      <c r="AI20" s="19" t="n">
        <v>0</v>
      </c>
      <c r="AJ20" s="19" t="n">
        <v>0</v>
      </c>
      <c r="AK20" s="19" t="n">
        <v>0</v>
      </c>
      <c r="AL20" s="19" t="n">
        <v>0</v>
      </c>
      <c r="AM20" s="19" t="n">
        <v>0</v>
      </c>
      <c r="AN20" s="19" t="n">
        <v>0</v>
      </c>
      <c r="AO20" s="19" t="n">
        <v>0</v>
      </c>
      <c r="AP20" s="19" t="n">
        <v>0</v>
      </c>
      <c r="AQ20" s="19" t="n">
        <v>0</v>
      </c>
      <c r="AR20" s="19" t="n">
        <v>0</v>
      </c>
      <c r="AS20" s="19" t="n">
        <v>0</v>
      </c>
      <c r="AT20" s="19" t="n">
        <v>0</v>
      </c>
      <c r="AU20" s="19" t="n">
        <v>0</v>
      </c>
      <c r="AV20" s="19" t="n">
        <v>0</v>
      </c>
      <c r="AW20" s="19" t="n">
        <v>0</v>
      </c>
      <c r="AX20" s="19" t="n">
        <v>0</v>
      </c>
    </row>
    <row r="21">
      <c r="B21" s="20" t="s">
        <v>489</v>
      </c>
      <c r="C21" s="21" t="s">
        <v>478</v>
      </c>
      <c r="D21" s="21" t="n">
        <v>0</v>
      </c>
      <c r="E21" s="21" t="n">
        <v>0</v>
      </c>
      <c r="F21" s="21" t="n">
        <v>0</v>
      </c>
      <c r="G21" s="21" t="n">
        <v>0</v>
      </c>
      <c r="H21" s="21" t="n">
        <v>0</v>
      </c>
      <c r="I21" s="21" t="n">
        <v>0</v>
      </c>
      <c r="J21" s="21"/>
      <c r="K21" s="21" t="n">
        <v>0</v>
      </c>
      <c r="L21" s="21" t="n">
        <v>0</v>
      </c>
      <c r="M21" s="21"/>
      <c r="N21" s="21" t="n">
        <v>0</v>
      </c>
      <c r="O21" s="21" t="n">
        <v>0</v>
      </c>
      <c r="P21" s="21" t="n">
        <v>0</v>
      </c>
      <c r="Q21" s="21" t="n">
        <v>0</v>
      </c>
      <c r="R21" s="21" t="n">
        <v>0</v>
      </c>
      <c r="S21" s="21" t="n">
        <v>0</v>
      </c>
      <c r="T21" s="21" t="n">
        <v>0</v>
      </c>
      <c r="U21" s="21" t="n">
        <v>0</v>
      </c>
      <c r="V21" s="21" t="n">
        <v>0</v>
      </c>
      <c r="W21" s="21" t="n">
        <v>0</v>
      </c>
      <c r="X21" s="21" t="n">
        <v>0</v>
      </c>
      <c r="Y21" s="21" t="n">
        <v>0</v>
      </c>
      <c r="Z21" s="21"/>
      <c r="AA21" s="21" t="n">
        <v>0</v>
      </c>
      <c r="AB21" s="21" t="n">
        <v>0</v>
      </c>
      <c r="AC21" s="21" t="n">
        <v>0</v>
      </c>
      <c r="AD21" s="21" t="n">
        <v>0</v>
      </c>
      <c r="AE21" s="21"/>
      <c r="AF21" s="21" t="n">
        <v>0</v>
      </c>
      <c r="AG21" s="21" t="n">
        <v>0</v>
      </c>
      <c r="AH21" s="21" t="n">
        <v>0</v>
      </c>
      <c r="AI21" s="21" t="n">
        <v>0</v>
      </c>
      <c r="AJ21" s="21" t="n">
        <v>0</v>
      </c>
      <c r="AK21" s="21" t="n">
        <v>0</v>
      </c>
      <c r="AL21" s="21" t="n">
        <v>0</v>
      </c>
      <c r="AM21" s="21" t="n">
        <v>0</v>
      </c>
      <c r="AN21" s="21" t="n">
        <v>0</v>
      </c>
      <c r="AO21" s="21" t="n">
        <v>0</v>
      </c>
      <c r="AP21" s="21" t="n">
        <v>0</v>
      </c>
      <c r="AQ21" s="21" t="n">
        <v>0</v>
      </c>
      <c r="AR21" s="21" t="n">
        <v>0</v>
      </c>
      <c r="AS21" s="21" t="n">
        <v>0</v>
      </c>
      <c r="AT21" s="21" t="n">
        <v>0</v>
      </c>
      <c r="AU21" s="21" t="n">
        <v>0</v>
      </c>
      <c r="AV21" s="21" t="n">
        <v>0</v>
      </c>
      <c r="AW21" s="21" t="n">
        <v>0</v>
      </c>
      <c r="AX21" s="21" t="n">
        <v>0</v>
      </c>
    </row>
    <row r="22">
      <c r="B22" s="18" t="s">
        <v>491</v>
      </c>
    </row>
    <row r="23">
      <c r="B23" t="s">
        <v>80</v>
      </c>
    </row>
    <row r="24">
      <c r="B24" t="s">
        <v>81</v>
      </c>
    </row>
    <row r="26">
      <c r="B26" s="9" t="str">
        <f>=HYPERLINK("#'Contents'!A1", "Return to Contents")</f>
      </c>
    </row>
  </sheetData>
  <mergeCells count="6">
    <mergeCell ref="D5:I5"/>
    <mergeCell ref="K5:L5"/>
    <mergeCell ref="N5:Y5"/>
    <mergeCell ref="AA5:AD5"/>
    <mergeCell ref="AF5:AX5"/>
    <mergeCell ref="D2:AU2"/>
  </mergeCells>
  <pageMargins left="0.7" right="0.7" top="0.75" bottom="0.75" header="0.3" footer="0.3"/>
  <pageSetup paperSize="9" orientation="portrait" horizontalDpi="300" verticalDpi="300" r:id="rId2"/>
  <drawing r:id="rId1"/>
</worksheet>
</file>

<file path=xl/worksheets/sheet1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10.71" hidden="0" customWidth="1"/>
    <col min="8" max="8" width="10.71" hidden="0" customWidth="1"/>
    <col min="9" max="9" width="10.71" hidden="0" customWidth="1"/>
    <col min="10" max="10" width="2.2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10.71" hidden="0" customWidth="1"/>
    <col min="19" max="19" width="10.71" hidden="0" customWidth="1"/>
    <col min="20" max="20" width="10.71" hidden="0" customWidth="1"/>
    <col min="21" max="21" width="10.71" hidden="0" customWidth="1"/>
    <col min="22" max="22" width="10.71" hidden="0" customWidth="1"/>
    <col min="23" max="23" width="10.71" hidden="0" customWidth="1"/>
    <col min="24" max="24" width="10.71" hidden="0" customWidth="1"/>
    <col min="25" max="25" width="10.71" hidden="0" customWidth="1"/>
    <col min="26" max="26" width="2.2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10.71" hidden="0" customWidth="1"/>
    <col min="34" max="34" width="10.71" hidden="0" customWidth="1"/>
    <col min="35" max="35" width="10.7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10.71" hidden="0" customWidth="1"/>
    <col min="44" max="44" width="10.71" hidden="0" customWidth="1"/>
    <col min="45" max="45" width="10.71" hidden="0" customWidth="1"/>
    <col min="46" max="46" width="10.71" hidden="0" customWidth="1"/>
    <col min="47" max="47" width="10.71" hidden="0" customWidth="1"/>
    <col min="48" max="48" width="10.71" hidden="0" customWidth="1"/>
    <col min="49" max="49" width="10.71" hidden="0" customWidth="1"/>
    <col min="50" max="50" width="10.71" hidden="0" customWidth="1"/>
    <col min="51" max="51" width="2.21" hidden="0" customWidth="1"/>
  </cols>
  <sheetData>
    <row r="2" ht="40" customHeight="1">
      <c r="D2" s="16" t="s">
        <v>492</v>
      </c>
    </row>
    <row r="5" ht="30" customHeight="1">
      <c r="B5" s="17"/>
      <c r="C5" s="17"/>
      <c r="D5" s="17" t="s">
        <v>62</v>
      </c>
      <c r="E5" s="17"/>
      <c r="F5" s="17"/>
      <c r="G5" s="17"/>
      <c r="H5" s="17"/>
      <c r="I5" s="17"/>
      <c r="J5" s="17"/>
      <c r="K5" s="17" t="s">
        <v>63</v>
      </c>
      <c r="L5" s="17"/>
      <c r="M5" s="17"/>
      <c r="N5" s="17" t="s">
        <v>64</v>
      </c>
      <c r="O5" s="17"/>
      <c r="P5" s="17"/>
      <c r="Q5" s="17"/>
      <c r="R5" s="17"/>
      <c r="S5" s="17"/>
      <c r="T5" s="17"/>
      <c r="U5" s="17"/>
      <c r="V5" s="17"/>
      <c r="W5" s="17"/>
      <c r="X5" s="17"/>
      <c r="Y5" s="17"/>
      <c r="Z5" s="17"/>
      <c r="AA5" s="17" t="s">
        <v>65</v>
      </c>
      <c r="AB5" s="17"/>
      <c r="AC5" s="17"/>
      <c r="AD5" s="17"/>
      <c r="AE5" s="17"/>
      <c r="AF5" s="17" t="s">
        <v>66</v>
      </c>
      <c r="AG5" s="17"/>
      <c r="AH5" s="17"/>
      <c r="AI5" s="17"/>
      <c r="AJ5" s="17"/>
      <c r="AK5" s="17"/>
      <c r="AL5" s="17"/>
      <c r="AM5" s="17"/>
      <c r="AN5" s="17"/>
      <c r="AO5" s="17"/>
      <c r="AP5" s="17"/>
      <c r="AQ5" s="17"/>
      <c r="AR5" s="17"/>
      <c r="AS5" s="17"/>
      <c r="AT5" s="17"/>
      <c r="AU5" s="17"/>
      <c r="AV5" s="17"/>
      <c r="AW5" s="17"/>
      <c r="AX5" s="17"/>
    </row>
    <row r="6">
      <c r="B6" t="s">
        <v>15</v>
      </c>
      <c r="C6" s="10" t="s">
        <v>16</v>
      </c>
      <c r="D6" s="13" t="s">
        <v>17</v>
      </c>
      <c r="E6" s="13" t="s">
        <v>18</v>
      </c>
      <c r="F6" s="13" t="s">
        <v>19</v>
      </c>
      <c r="G6" s="13" t="s">
        <v>20</v>
      </c>
      <c r="H6" s="13" t="s">
        <v>21</v>
      </c>
      <c r="I6" s="13" t="s">
        <v>22</v>
      </c>
      <c r="K6" s="13" t="s">
        <v>25</v>
      </c>
      <c r="L6" s="13" t="s">
        <v>26</v>
      </c>
      <c r="N6" s="13" t="s">
        <v>27</v>
      </c>
      <c r="O6" s="13" t="s">
        <v>28</v>
      </c>
      <c r="P6" s="13" t="s">
        <v>29</v>
      </c>
      <c r="Q6" s="13" t="s">
        <v>30</v>
      </c>
      <c r="R6" s="13" t="s">
        <v>31</v>
      </c>
      <c r="S6" s="13" t="s">
        <v>32</v>
      </c>
      <c r="T6" s="13" t="s">
        <v>33</v>
      </c>
      <c r="U6" s="13" t="s">
        <v>34</v>
      </c>
      <c r="V6" s="13" t="s">
        <v>35</v>
      </c>
      <c r="W6" s="13" t="s">
        <v>36</v>
      </c>
      <c r="X6" s="13" t="s">
        <v>37</v>
      </c>
      <c r="Y6" s="13" t="s">
        <v>38</v>
      </c>
      <c r="AA6" s="13" t="s">
        <v>39</v>
      </c>
      <c r="AB6" s="13" t="s">
        <v>40</v>
      </c>
      <c r="AC6" s="13" t="s">
        <v>41</v>
      </c>
      <c r="AD6" s="13" t="s">
        <v>42</v>
      </c>
      <c r="AF6" s="13" t="s">
        <v>43</v>
      </c>
      <c r="AG6" s="13" t="s">
        <v>44</v>
      </c>
      <c r="AH6" s="13" t="s">
        <v>45</v>
      </c>
      <c r="AI6" s="13" t="s">
        <v>46</v>
      </c>
      <c r="AJ6" s="13" t="s">
        <v>47</v>
      </c>
      <c r="AK6" s="13" t="s">
        <v>48</v>
      </c>
      <c r="AL6" s="13" t="s">
        <v>49</v>
      </c>
      <c r="AM6" s="13" t="s">
        <v>50</v>
      </c>
      <c r="AN6" s="13" t="s">
        <v>51</v>
      </c>
      <c r="AO6" s="13" t="s">
        <v>52</v>
      </c>
      <c r="AP6" s="13" t="s">
        <v>53</v>
      </c>
      <c r="AQ6" s="13" t="s">
        <v>54</v>
      </c>
      <c r="AR6" s="13" t="s">
        <v>55</v>
      </c>
      <c r="AS6" s="13" t="s">
        <v>56</v>
      </c>
      <c r="AT6" s="13" t="s">
        <v>57</v>
      </c>
      <c r="AU6" s="13" t="s">
        <v>58</v>
      </c>
      <c r="AV6" s="13" t="s">
        <v>59</v>
      </c>
      <c r="AW6" s="13" t="s">
        <v>60</v>
      </c>
      <c r="AX6" s="13" t="s">
        <v>61</v>
      </c>
    </row>
    <row r="7" ht="30" customHeight="1">
      <c r="B7" s="11" t="s">
        <v>23</v>
      </c>
      <c r="C7" s="11" t="n">
        <v>2053</v>
      </c>
      <c r="D7" s="11" t="n">
        <v>282</v>
      </c>
      <c r="E7" s="11" t="n">
        <v>347</v>
      </c>
      <c r="F7" s="11" t="n">
        <v>347</v>
      </c>
      <c r="G7" s="11" t="n">
        <v>347</v>
      </c>
      <c r="H7" s="11" t="n">
        <v>295</v>
      </c>
      <c r="I7" s="11" t="n">
        <v>435</v>
      </c>
      <c r="J7" s="11"/>
      <c r="K7" s="11" t="n">
        <v>1018</v>
      </c>
      <c r="L7" s="11" t="n">
        <v>1034</v>
      </c>
      <c r="M7" s="11"/>
      <c r="N7" s="11" t="n">
        <v>284</v>
      </c>
      <c r="O7" s="11" t="n">
        <v>278</v>
      </c>
      <c r="P7" s="11" t="n">
        <v>169</v>
      </c>
      <c r="Q7" s="11" t="n">
        <v>188</v>
      </c>
      <c r="R7" s="11" t="n">
        <v>160</v>
      </c>
      <c r="S7" s="11" t="n">
        <v>187</v>
      </c>
      <c r="T7" s="11" t="n">
        <v>166</v>
      </c>
      <c r="U7" s="11" t="n">
        <v>87</v>
      </c>
      <c r="V7" s="11" t="n">
        <v>211</v>
      </c>
      <c r="W7" s="11" t="n">
        <v>174</v>
      </c>
      <c r="X7" s="11" t="n">
        <v>98</v>
      </c>
      <c r="Y7" s="11" t="n">
        <v>51</v>
      </c>
      <c r="Z7" s="11"/>
      <c r="AA7" s="11" t="n">
        <v>570</v>
      </c>
      <c r="AB7" s="11" t="n">
        <v>547</v>
      </c>
      <c r="AC7" s="11" t="n">
        <v>406</v>
      </c>
      <c r="AD7" s="11" t="n">
        <v>517</v>
      </c>
      <c r="AE7" s="11"/>
      <c r="AF7" s="11" t="n">
        <v>148</v>
      </c>
      <c r="AG7" s="11" t="n">
        <v>872</v>
      </c>
      <c r="AH7" s="11" t="n">
        <v>132</v>
      </c>
      <c r="AI7" s="11" t="n">
        <v>108</v>
      </c>
      <c r="AJ7" s="11" t="n">
        <v>65</v>
      </c>
      <c r="AK7" s="11" t="n">
        <v>65</v>
      </c>
      <c r="AL7" s="11" t="n">
        <v>139</v>
      </c>
      <c r="AM7" s="11" t="n">
        <v>2</v>
      </c>
      <c r="AN7" s="11" t="n">
        <v>139</v>
      </c>
      <c r="AO7" s="11" t="n">
        <v>159</v>
      </c>
      <c r="AP7" s="11" t="n">
        <v>39</v>
      </c>
      <c r="AQ7" s="11" t="n">
        <v>148</v>
      </c>
      <c r="AR7" s="11" t="n">
        <v>10</v>
      </c>
      <c r="AS7" s="11" t="n">
        <v>10</v>
      </c>
      <c r="AT7" s="11" t="n">
        <v>3</v>
      </c>
      <c r="AU7" s="11" t="n">
        <v>2</v>
      </c>
      <c r="AV7" s="11" t="n">
        <v>5</v>
      </c>
      <c r="AW7" s="11" t="n">
        <v>3</v>
      </c>
      <c r="AX7" s="11" t="n">
        <v>4</v>
      </c>
    </row>
    <row r="8" ht="30" customHeight="1">
      <c r="B8" s="12" t="s">
        <v>24</v>
      </c>
      <c r="C8" s="12" t="n">
        <v>2053</v>
      </c>
      <c r="D8" s="12" t="n">
        <v>284</v>
      </c>
      <c r="E8" s="12" t="n">
        <v>350</v>
      </c>
      <c r="F8" s="12" t="n">
        <v>349</v>
      </c>
      <c r="G8" s="12" t="n">
        <v>350</v>
      </c>
      <c r="H8" s="12" t="n">
        <v>289</v>
      </c>
      <c r="I8" s="12" t="n">
        <v>431</v>
      </c>
      <c r="J8" s="12"/>
      <c r="K8" s="12" t="n">
        <v>1013</v>
      </c>
      <c r="L8" s="12" t="n">
        <v>1039</v>
      </c>
      <c r="M8" s="12"/>
      <c r="N8" s="12" t="n">
        <v>287</v>
      </c>
      <c r="O8" s="12" t="n">
        <v>267</v>
      </c>
      <c r="P8" s="12" t="n">
        <v>164</v>
      </c>
      <c r="Q8" s="12" t="n">
        <v>185</v>
      </c>
      <c r="R8" s="12" t="n">
        <v>144</v>
      </c>
      <c r="S8" s="12" t="n">
        <v>185</v>
      </c>
      <c r="T8" s="12" t="n">
        <v>164</v>
      </c>
      <c r="U8" s="12" t="n">
        <v>82</v>
      </c>
      <c r="V8" s="12" t="n">
        <v>226</v>
      </c>
      <c r="W8" s="12" t="n">
        <v>185</v>
      </c>
      <c r="X8" s="12" t="n">
        <v>103</v>
      </c>
      <c r="Y8" s="12" t="n">
        <v>61</v>
      </c>
      <c r="Z8" s="12"/>
      <c r="AA8" s="12" t="n">
        <v>551</v>
      </c>
      <c r="AB8" s="12" t="n">
        <v>530</v>
      </c>
      <c r="AC8" s="12" t="n">
        <v>449</v>
      </c>
      <c r="AD8" s="12" t="n">
        <v>510</v>
      </c>
      <c r="AE8" s="12"/>
      <c r="AF8" s="12" t="n">
        <v>150</v>
      </c>
      <c r="AG8" s="12" t="n">
        <v>866</v>
      </c>
      <c r="AH8" s="12" t="n">
        <v>133</v>
      </c>
      <c r="AI8" s="12" t="n">
        <v>107</v>
      </c>
      <c r="AJ8" s="12" t="n">
        <v>66</v>
      </c>
      <c r="AK8" s="12" t="n">
        <v>64</v>
      </c>
      <c r="AL8" s="12" t="n">
        <v>140</v>
      </c>
      <c r="AM8" s="12" t="n">
        <v>2</v>
      </c>
      <c r="AN8" s="12" t="n">
        <v>140</v>
      </c>
      <c r="AO8" s="12" t="n">
        <v>160</v>
      </c>
      <c r="AP8" s="12" t="n">
        <v>39</v>
      </c>
      <c r="AQ8" s="12" t="n">
        <v>149</v>
      </c>
      <c r="AR8" s="12" t="n">
        <v>10</v>
      </c>
      <c r="AS8" s="12" t="n">
        <v>11</v>
      </c>
      <c r="AT8" s="12" t="n">
        <v>3</v>
      </c>
      <c r="AU8" s="12" t="n">
        <v>2</v>
      </c>
      <c r="AV8" s="12" t="n">
        <v>5</v>
      </c>
      <c r="AW8" s="12" t="n">
        <v>3</v>
      </c>
      <c r="AX8" s="12" t="n">
        <v>3</v>
      </c>
    </row>
    <row r="9">
      <c r="B9" s="20" t="s">
        <v>477</v>
      </c>
      <c r="C9" s="19" t="n">
        <v>0.333568074793222</v>
      </c>
      <c r="D9" s="19" t="n">
        <v>0.330445512429979</v>
      </c>
      <c r="E9" s="19" t="n">
        <v>0.289927791624186</v>
      </c>
      <c r="F9" s="19" t="n">
        <v>0.335345962912976</v>
      </c>
      <c r="G9" s="19" t="n">
        <v>0.356748309669879</v>
      </c>
      <c r="H9" s="19" t="n">
        <v>0.396066438213954</v>
      </c>
      <c r="I9" s="19" t="n">
        <v>0.308903352465774</v>
      </c>
      <c r="J9" s="19"/>
      <c r="K9" s="19" t="n">
        <v>0.339379277429808</v>
      </c>
      <c r="L9" s="19" t="n">
        <v>0.327260304204724</v>
      </c>
      <c r="M9" s="19"/>
      <c r="N9" s="19" t="n">
        <v>0.284255123217464</v>
      </c>
      <c r="O9" s="19" t="n">
        <v>0.310895678527533</v>
      </c>
      <c r="P9" s="19" t="n">
        <v>0.356511194603104</v>
      </c>
      <c r="Q9" s="19" t="n">
        <v>0.337154453835744</v>
      </c>
      <c r="R9" s="19" t="n">
        <v>0.371881374577261</v>
      </c>
      <c r="S9" s="19" t="n">
        <v>0.336467067446154</v>
      </c>
      <c r="T9" s="19" t="n">
        <v>0.313596891115262</v>
      </c>
      <c r="U9" s="19" t="n">
        <v>0.476032854376584</v>
      </c>
      <c r="V9" s="19" t="n">
        <v>0.339047508076506</v>
      </c>
      <c r="W9" s="19" t="n">
        <v>0.365345394601851</v>
      </c>
      <c r="X9" s="19" t="n">
        <v>0.309668152443219</v>
      </c>
      <c r="Y9" s="19" t="n">
        <v>0.278935404522772</v>
      </c>
      <c r="Z9" s="19"/>
      <c r="AA9" s="19" t="n">
        <v>0.319881547844524</v>
      </c>
      <c r="AB9" s="19" t="n">
        <v>0.367720109754553</v>
      </c>
      <c r="AC9" s="19" t="n">
        <v>0.336626548064318</v>
      </c>
      <c r="AD9" s="19" t="n">
        <v>0.310993062636806</v>
      </c>
      <c r="AE9" s="19"/>
      <c r="AF9" s="19" t="n">
        <v>0.262550674543058</v>
      </c>
      <c r="AG9" s="19" t="n">
        <v>0.365554487636945</v>
      </c>
      <c r="AH9" s="19" t="n">
        <v>0.326957183032939</v>
      </c>
      <c r="AI9" s="19" t="n">
        <v>0.217062563750859</v>
      </c>
      <c r="AJ9" s="19" t="n">
        <v>0.232013269284449</v>
      </c>
      <c r="AK9" s="19" t="n">
        <v>0.272047991407253</v>
      </c>
      <c r="AL9" s="19" t="n">
        <v>0.304942762899294</v>
      </c>
      <c r="AM9" s="19" t="n">
        <v>0.534445761093102</v>
      </c>
      <c r="AN9" s="19" t="n">
        <v>0.303878665565868</v>
      </c>
      <c r="AO9" s="19" t="n">
        <v>0.41256860171645</v>
      </c>
      <c r="AP9" s="19" t="n">
        <v>0.402161382912633</v>
      </c>
      <c r="AQ9" s="19" t="n">
        <v>0.321936717157613</v>
      </c>
      <c r="AR9" s="19" t="n">
        <v>0.496079288996016</v>
      </c>
      <c r="AS9" s="19" t="n">
        <v>0.310030664384803</v>
      </c>
      <c r="AT9" s="19" t="n">
        <v>0.389102592068026</v>
      </c>
      <c r="AU9" s="19" t="n">
        <v>0.495619982425437</v>
      </c>
      <c r="AV9" s="19" t="n">
        <v>0.228232715694206</v>
      </c>
      <c r="AW9" s="19" t="n">
        <v>0.381473957467181</v>
      </c>
      <c r="AX9" s="19" t="n">
        <v>0.259244151683178</v>
      </c>
    </row>
    <row r="10">
      <c r="B10" s="20" t="s">
        <v>489</v>
      </c>
      <c r="C10" s="19" t="n">
        <v>0.248711762218117</v>
      </c>
      <c r="D10" s="19" t="n">
        <v>0.156649810690016</v>
      </c>
      <c r="E10" s="19" t="n">
        <v>0.16878760739512</v>
      </c>
      <c r="F10" s="19" t="n">
        <v>0.170720818173516</v>
      </c>
      <c r="G10" s="19" t="n">
        <v>0.256262569584676</v>
      </c>
      <c r="H10" s="19" t="n">
        <v>0.256591362300975</v>
      </c>
      <c r="I10" s="19" t="n">
        <v>0.426108323583858</v>
      </c>
      <c r="J10" s="19"/>
      <c r="K10" s="19" t="n">
        <v>0.208916518600217</v>
      </c>
      <c r="L10" s="19" t="n">
        <v>0.287752665433661</v>
      </c>
      <c r="M10" s="19"/>
      <c r="N10" s="19" t="n">
        <v>0.230469717687506</v>
      </c>
      <c r="O10" s="19" t="n">
        <v>0.303560542156958</v>
      </c>
      <c r="P10" s="19" t="n">
        <v>0.292880312194891</v>
      </c>
      <c r="Q10" s="19" t="n">
        <v>0.287145858035942</v>
      </c>
      <c r="R10" s="19" t="n">
        <v>0.263389862186254</v>
      </c>
      <c r="S10" s="19" t="n">
        <v>0.187585125832724</v>
      </c>
      <c r="T10" s="19" t="n">
        <v>0.227387259900751</v>
      </c>
      <c r="U10" s="19" t="n">
        <v>0.194581623458573</v>
      </c>
      <c r="V10" s="19" t="n">
        <v>0.211456312870175</v>
      </c>
      <c r="W10" s="19" t="n">
        <v>0.231246385565862</v>
      </c>
      <c r="X10" s="19" t="n">
        <v>0.300932968299448</v>
      </c>
      <c r="Y10" s="19" t="n">
        <v>0.242848445131072</v>
      </c>
      <c r="Z10" s="19"/>
      <c r="AA10" s="19" t="n">
        <v>0.284623492666584</v>
      </c>
      <c r="AB10" s="19" t="n">
        <v>0.2587695431255</v>
      </c>
      <c r="AC10" s="19" t="n">
        <v>0.204793925397668</v>
      </c>
      <c r="AD10" s="19" t="n">
        <v>0.23666410999314</v>
      </c>
      <c r="AE10" s="19"/>
      <c r="AF10" s="19" t="n">
        <v>0.143691834512681</v>
      </c>
      <c r="AG10" s="19" t="n">
        <v>0.344760500266018</v>
      </c>
      <c r="AH10" s="19" t="n">
        <v>0.192095863397952</v>
      </c>
      <c r="AI10" s="19" t="n">
        <v>0.108368344426036</v>
      </c>
      <c r="AJ10" s="19" t="n">
        <v>0.290812336235595</v>
      </c>
      <c r="AK10" s="19" t="n">
        <v>0.18245428441758</v>
      </c>
      <c r="AL10" s="19" t="n">
        <v>0.139253728670458</v>
      </c>
      <c r="AM10" s="19" t="n">
        <v>0</v>
      </c>
      <c r="AN10" s="19" t="n">
        <v>0.137966322309575</v>
      </c>
      <c r="AO10" s="19" t="n">
        <v>0.162407333739662</v>
      </c>
      <c r="AP10" s="19" t="n">
        <v>0.127037314686284</v>
      </c>
      <c r="AQ10" s="19" t="n">
        <v>0.298437618660426</v>
      </c>
      <c r="AR10" s="19" t="n">
        <v>0.0931682180630158</v>
      </c>
      <c r="AS10" s="19" t="n">
        <v>0.291561080320768</v>
      </c>
      <c r="AT10" s="19" t="n">
        <v>0.296096190633258</v>
      </c>
      <c r="AU10" s="19" t="n">
        <v>0.504380017574563</v>
      </c>
      <c r="AV10" s="19" t="n">
        <v>0.159333969142837</v>
      </c>
      <c r="AW10" s="19" t="n">
        <v>0.294727388085214</v>
      </c>
      <c r="AX10" s="19" t="n">
        <v>0.22054873140016</v>
      </c>
    </row>
    <row r="11">
      <c r="B11" s="20" t="s">
        <v>479</v>
      </c>
      <c r="C11" s="19" t="n">
        <v>0.22529445258382</v>
      </c>
      <c r="D11" s="19" t="n">
        <v>0.288451476533523</v>
      </c>
      <c r="E11" s="19" t="n">
        <v>0.263805172814207</v>
      </c>
      <c r="F11" s="19" t="n">
        <v>0.28683838478605</v>
      </c>
      <c r="G11" s="19" t="n">
        <v>0.223953459225615</v>
      </c>
      <c r="H11" s="19" t="n">
        <v>0.213515409351934</v>
      </c>
      <c r="I11" s="19" t="n">
        <v>0.111497686492712</v>
      </c>
      <c r="J11" s="19"/>
      <c r="K11" s="19" t="n">
        <v>0.244298976921696</v>
      </c>
      <c r="L11" s="19" t="n">
        <v>0.206981465643106</v>
      </c>
      <c r="M11" s="19"/>
      <c r="N11" s="19" t="n">
        <v>0.282340230784383</v>
      </c>
      <c r="O11" s="19" t="n">
        <v>0.20320950305558</v>
      </c>
      <c r="P11" s="19" t="n">
        <v>0.166124124451438</v>
      </c>
      <c r="Q11" s="19" t="n">
        <v>0.197395469673719</v>
      </c>
      <c r="R11" s="19" t="n">
        <v>0.279040595051885</v>
      </c>
      <c r="S11" s="19" t="n">
        <v>0.193816524529933</v>
      </c>
      <c r="T11" s="19" t="n">
        <v>0.243751349176298</v>
      </c>
      <c r="U11" s="19" t="n">
        <v>0.234784348768804</v>
      </c>
      <c r="V11" s="19" t="n">
        <v>0.247385978701774</v>
      </c>
      <c r="W11" s="19" t="n">
        <v>0.199089860957067</v>
      </c>
      <c r="X11" s="19" t="n">
        <v>0.184992170580711</v>
      </c>
      <c r="Y11" s="19" t="n">
        <v>0.269120628044097</v>
      </c>
      <c r="Z11" s="19"/>
      <c r="AA11" s="19" t="n">
        <v>0.225981327448662</v>
      </c>
      <c r="AB11" s="19" t="n">
        <v>0.219309795102379</v>
      </c>
      <c r="AC11" s="19" t="n">
        <v>0.230555850685196</v>
      </c>
      <c r="AD11" s="19" t="n">
        <v>0.228099443941948</v>
      </c>
      <c r="AE11" s="19"/>
      <c r="AF11" s="19" t="n">
        <v>0.255584919462081</v>
      </c>
      <c r="AG11" s="19" t="n">
        <v>0.178453716959829</v>
      </c>
      <c r="AH11" s="19" t="n">
        <v>0.263068788851245</v>
      </c>
      <c r="AI11" s="19" t="n">
        <v>0.223364122132644</v>
      </c>
      <c r="AJ11" s="19" t="n">
        <v>0.154953937568428</v>
      </c>
      <c r="AK11" s="19" t="n">
        <v>0.241545319480362</v>
      </c>
      <c r="AL11" s="19" t="n">
        <v>0.288081456376006</v>
      </c>
      <c r="AM11" s="19" t="n">
        <v>0.534445761093102</v>
      </c>
      <c r="AN11" s="19" t="n">
        <v>0.287034664793701</v>
      </c>
      <c r="AO11" s="19" t="n">
        <v>0.339730114363917</v>
      </c>
      <c r="AP11" s="19" t="n">
        <v>0.381094155041159</v>
      </c>
      <c r="AQ11" s="19" t="n">
        <v>0.157681086751511</v>
      </c>
      <c r="AR11" s="19" t="n">
        <v>0.600112950332724</v>
      </c>
      <c r="AS11" s="19" t="n">
        <v>0</v>
      </c>
      <c r="AT11" s="19" t="n">
        <v>0.389102592068026</v>
      </c>
      <c r="AU11" s="19" t="n">
        <v>0</v>
      </c>
      <c r="AV11" s="19" t="n">
        <v>0.392591767067897</v>
      </c>
      <c r="AW11" s="19" t="n">
        <v>0</v>
      </c>
      <c r="AX11" s="19" t="n">
        <v>0.501537184071583</v>
      </c>
    </row>
    <row r="12">
      <c r="B12" s="20" t="s">
        <v>480</v>
      </c>
      <c r="C12" s="19" t="n">
        <v>0.128908861930908</v>
      </c>
      <c r="D12" s="19" t="n">
        <v>0.225677400990101</v>
      </c>
      <c r="E12" s="19" t="n">
        <v>0.203903298062124</v>
      </c>
      <c r="F12" s="19" t="n">
        <v>0.174474340105804</v>
      </c>
      <c r="G12" s="19" t="n">
        <v>0.109779788918365</v>
      </c>
      <c r="H12" s="19" t="n">
        <v>0.0529212796668683</v>
      </c>
      <c r="I12" s="19" t="n">
        <v>0.0337603002627894</v>
      </c>
      <c r="J12" s="19"/>
      <c r="K12" s="19" t="n">
        <v>0.129624982950653</v>
      </c>
      <c r="L12" s="19" t="n">
        <v>0.128334748415274</v>
      </c>
      <c r="M12" s="19"/>
      <c r="N12" s="19" t="n">
        <v>0.155750757524333</v>
      </c>
      <c r="O12" s="19" t="n">
        <v>0.0678453739101379</v>
      </c>
      <c r="P12" s="19" t="n">
        <v>0.0771030515690775</v>
      </c>
      <c r="Q12" s="19" t="n">
        <v>0.0950189913874096</v>
      </c>
      <c r="R12" s="19" t="n">
        <v>0.167500594323068</v>
      </c>
      <c r="S12" s="19" t="n">
        <v>0.151138185871071</v>
      </c>
      <c r="T12" s="19" t="n">
        <v>0.176951757374528</v>
      </c>
      <c r="U12" s="19" t="n">
        <v>0.138100752036539</v>
      </c>
      <c r="V12" s="19" t="n">
        <v>0.159636773166296</v>
      </c>
      <c r="W12" s="19" t="n">
        <v>0.0994043846058774</v>
      </c>
      <c r="X12" s="19" t="n">
        <v>0.121123018007631</v>
      </c>
      <c r="Y12" s="19" t="n">
        <v>0.200637516539225</v>
      </c>
      <c r="Z12" s="19"/>
      <c r="AA12" s="19" t="n">
        <v>0.102441156670257</v>
      </c>
      <c r="AB12" s="19" t="n">
        <v>0.10409770287734</v>
      </c>
      <c r="AC12" s="19" t="n">
        <v>0.155698691332457</v>
      </c>
      <c r="AD12" s="19" t="n">
        <v>0.157105044439399</v>
      </c>
      <c r="AE12" s="19"/>
      <c r="AF12" s="19" t="n">
        <v>0.204227689266379</v>
      </c>
      <c r="AG12" s="19" t="n">
        <v>0.0699256164301076</v>
      </c>
      <c r="AH12" s="19" t="n">
        <v>0.132510376772091</v>
      </c>
      <c r="AI12" s="19" t="n">
        <v>0.150656559535846</v>
      </c>
      <c r="AJ12" s="19" t="n">
        <v>0.14601063553585</v>
      </c>
      <c r="AK12" s="19" t="n">
        <v>0.114610388201102</v>
      </c>
      <c r="AL12" s="19" t="n">
        <v>0.266882068669608</v>
      </c>
      <c r="AM12" s="19" t="n">
        <v>0.534445761093102</v>
      </c>
      <c r="AN12" s="19" t="n">
        <v>0.161186525669811</v>
      </c>
      <c r="AO12" s="19" t="n">
        <v>0.219617027308009</v>
      </c>
      <c r="AP12" s="19" t="n">
        <v>0.235837460817553</v>
      </c>
      <c r="AQ12" s="19" t="n">
        <v>0.0895121748079579</v>
      </c>
      <c r="AR12" s="19" t="n">
        <v>0.104018481518027</v>
      </c>
      <c r="AS12" s="19" t="n">
        <v>0.186568259757407</v>
      </c>
      <c r="AT12" s="19" t="n">
        <v>0</v>
      </c>
      <c r="AU12" s="19" t="n">
        <v>0</v>
      </c>
      <c r="AV12" s="19" t="n">
        <v>0.21984154809506</v>
      </c>
      <c r="AW12" s="19" t="n">
        <v>0</v>
      </c>
      <c r="AX12" s="19" t="n">
        <v>0</v>
      </c>
    </row>
    <row r="13">
      <c r="B13" s="20" t="s">
        <v>482</v>
      </c>
      <c r="C13" s="19" t="n">
        <v>0.122400013696334</v>
      </c>
      <c r="D13" s="19" t="n">
        <v>0.175760903644797</v>
      </c>
      <c r="E13" s="19" t="n">
        <v>0.190461985369545</v>
      </c>
      <c r="F13" s="19" t="n">
        <v>0.159745920945953</v>
      </c>
      <c r="G13" s="19" t="n">
        <v>0.0871917800122278</v>
      </c>
      <c r="H13" s="19" t="n">
        <v>0.0854075291889321</v>
      </c>
      <c r="I13" s="19" t="n">
        <v>0.0550714194330875</v>
      </c>
      <c r="J13" s="19"/>
      <c r="K13" s="19" t="n">
        <v>0.13235740135491</v>
      </c>
      <c r="L13" s="19" t="n">
        <v>0.112809151483885</v>
      </c>
      <c r="M13" s="19"/>
      <c r="N13" s="19" t="n">
        <v>0.171397390994566</v>
      </c>
      <c r="O13" s="19" t="n">
        <v>0.0965182084626275</v>
      </c>
      <c r="P13" s="19" t="n">
        <v>0.107246969089072</v>
      </c>
      <c r="Q13" s="19" t="n">
        <v>0.117264204042028</v>
      </c>
      <c r="R13" s="19" t="n">
        <v>0.12057165690084</v>
      </c>
      <c r="S13" s="19" t="n">
        <v>0.143705902776374</v>
      </c>
      <c r="T13" s="19" t="n">
        <v>0.103530813613333</v>
      </c>
      <c r="U13" s="19" t="n">
        <v>0.102568290631716</v>
      </c>
      <c r="V13" s="19" t="n">
        <v>0.118234672518037</v>
      </c>
      <c r="W13" s="19" t="n">
        <v>0.119545433858011</v>
      </c>
      <c r="X13" s="19" t="n">
        <v>0.0999075032371878</v>
      </c>
      <c r="Y13" s="19" t="n">
        <v>0.140607138351949</v>
      </c>
      <c r="Z13" s="19"/>
      <c r="AA13" s="19" t="n">
        <v>0.121863023688767</v>
      </c>
      <c r="AB13" s="19" t="n">
        <v>0.113847865556463</v>
      </c>
      <c r="AC13" s="19" t="n">
        <v>0.138208823926742</v>
      </c>
      <c r="AD13" s="19" t="n">
        <v>0.11711991831314</v>
      </c>
      <c r="AE13" s="19"/>
      <c r="AF13" s="19" t="n">
        <v>0.220780482701096</v>
      </c>
      <c r="AG13" s="19" t="n">
        <v>0.0640370767168917</v>
      </c>
      <c r="AH13" s="19" t="n">
        <v>0.120170020504668</v>
      </c>
      <c r="AI13" s="19" t="n">
        <v>0.238258311667256</v>
      </c>
      <c r="AJ13" s="19" t="n">
        <v>0.0847007592888866</v>
      </c>
      <c r="AK13" s="19" t="n">
        <v>0.148052197910422</v>
      </c>
      <c r="AL13" s="19" t="n">
        <v>0.200314899679467</v>
      </c>
      <c r="AM13" s="19" t="n">
        <v>0.534445761093102</v>
      </c>
      <c r="AN13" s="19" t="n">
        <v>0.190081588195686</v>
      </c>
      <c r="AO13" s="19" t="n">
        <v>0.164048612392986</v>
      </c>
      <c r="AP13" s="19" t="n">
        <v>0.257402969770425</v>
      </c>
      <c r="AQ13" s="19" t="n">
        <v>0.0675785796804005</v>
      </c>
      <c r="AR13" s="19" t="n">
        <v>0.0927815251128634</v>
      </c>
      <c r="AS13" s="19" t="n">
        <v>0.103008115327824</v>
      </c>
      <c r="AT13" s="19" t="n">
        <v>0</v>
      </c>
      <c r="AU13" s="19" t="n">
        <v>0</v>
      </c>
      <c r="AV13" s="19" t="n">
        <v>0.195491110655052</v>
      </c>
      <c r="AW13" s="19" t="n">
        <v>0.323798654447605</v>
      </c>
      <c r="AX13" s="19" t="n">
        <v>0</v>
      </c>
    </row>
    <row r="14">
      <c r="B14" s="20" t="s">
        <v>486</v>
      </c>
      <c r="C14" s="19" t="n">
        <v>0.118710620475993</v>
      </c>
      <c r="D14" s="19" t="n">
        <v>0.13722727404634</v>
      </c>
      <c r="E14" s="19" t="n">
        <v>0.176046570855272</v>
      </c>
      <c r="F14" s="19" t="n">
        <v>0.136986721444815</v>
      </c>
      <c r="G14" s="19" t="n">
        <v>0.097822309443924</v>
      </c>
      <c r="H14" s="19" t="n">
        <v>0.100901418409091</v>
      </c>
      <c r="I14" s="19" t="n">
        <v>0.0740221504555708</v>
      </c>
      <c r="J14" s="19"/>
      <c r="K14" s="19" t="n">
        <v>0.135497159910459</v>
      </c>
      <c r="L14" s="19" t="n">
        <v>0.101494722125981</v>
      </c>
      <c r="M14" s="19"/>
      <c r="N14" s="19" t="n">
        <v>0.128609231610481</v>
      </c>
      <c r="O14" s="19" t="n">
        <v>0.115740709830664</v>
      </c>
      <c r="P14" s="19" t="n">
        <v>0.0711377210077903</v>
      </c>
      <c r="Q14" s="19" t="n">
        <v>0.118763923135561</v>
      </c>
      <c r="R14" s="19" t="n">
        <v>0.0780300452373602</v>
      </c>
      <c r="S14" s="19" t="n">
        <v>0.160478239114343</v>
      </c>
      <c r="T14" s="19" t="n">
        <v>0.137829591999891</v>
      </c>
      <c r="U14" s="19" t="n">
        <v>0.12617105824524</v>
      </c>
      <c r="V14" s="19" t="n">
        <v>0.1264715740971</v>
      </c>
      <c r="W14" s="19" t="n">
        <v>0.115640774881515</v>
      </c>
      <c r="X14" s="19" t="n">
        <v>0.109304898918682</v>
      </c>
      <c r="Y14" s="19" t="n">
        <v>0.117217211902394</v>
      </c>
      <c r="Z14" s="19"/>
      <c r="AA14" s="19" t="n">
        <v>0.10989434894752</v>
      </c>
      <c r="AB14" s="19" t="n">
        <v>0.125577724969975</v>
      </c>
      <c r="AC14" s="19" t="n">
        <v>0.13716766537259</v>
      </c>
      <c r="AD14" s="19" t="n">
        <v>0.105964074573904</v>
      </c>
      <c r="AE14" s="19"/>
      <c r="AF14" s="19" t="n">
        <v>0.198148676013814</v>
      </c>
      <c r="AG14" s="19" t="n">
        <v>0.076763530575241</v>
      </c>
      <c r="AH14" s="19" t="n">
        <v>0.114675557147952</v>
      </c>
      <c r="AI14" s="19" t="n">
        <v>0.151096027918591</v>
      </c>
      <c r="AJ14" s="19" t="n">
        <v>0.126179499231428</v>
      </c>
      <c r="AK14" s="19" t="n">
        <v>0.174145730405637</v>
      </c>
      <c r="AL14" s="19" t="n">
        <v>0.124852185157856</v>
      </c>
      <c r="AM14" s="19" t="n">
        <v>0</v>
      </c>
      <c r="AN14" s="19" t="n">
        <v>0.172184835525571</v>
      </c>
      <c r="AO14" s="19" t="n">
        <v>0.139149706107462</v>
      </c>
      <c r="AP14" s="19" t="n">
        <v>0.253236799266034</v>
      </c>
      <c r="AQ14" s="19" t="n">
        <v>0.116922041398568</v>
      </c>
      <c r="AR14" s="19" t="n">
        <v>0.104566768874257</v>
      </c>
      <c r="AS14" s="19" t="n">
        <v>0.323134492633804</v>
      </c>
      <c r="AT14" s="19" t="n">
        <v>0</v>
      </c>
      <c r="AU14" s="19" t="n">
        <v>0</v>
      </c>
      <c r="AV14" s="19" t="n">
        <v>0.197100656412845</v>
      </c>
      <c r="AW14" s="19" t="n">
        <v>0</v>
      </c>
      <c r="AX14" s="19" t="n">
        <v>0</v>
      </c>
    </row>
    <row r="15">
      <c r="B15" s="20" t="s">
        <v>485</v>
      </c>
      <c r="C15" s="19" t="n">
        <v>0.118626188208249</v>
      </c>
      <c r="D15" s="19" t="n">
        <v>0.179825563444599</v>
      </c>
      <c r="E15" s="19" t="n">
        <v>0.148642195321565</v>
      </c>
      <c r="F15" s="19" t="n">
        <v>0.151077815599556</v>
      </c>
      <c r="G15" s="19" t="n">
        <v>0.0873712767961033</v>
      </c>
      <c r="H15" s="19" t="n">
        <v>0.100837199830671</v>
      </c>
      <c r="I15" s="19" t="n">
        <v>0.0649169910351979</v>
      </c>
      <c r="J15" s="19"/>
      <c r="K15" s="19" t="n">
        <v>0.132199238471921</v>
      </c>
      <c r="L15" s="19" t="n">
        <v>0.105506324779124</v>
      </c>
      <c r="M15" s="19"/>
      <c r="N15" s="19" t="n">
        <v>0.139711730494277</v>
      </c>
      <c r="O15" s="19" t="n">
        <v>0.121743836240627</v>
      </c>
      <c r="P15" s="19" t="n">
        <v>0.13493072469139</v>
      </c>
      <c r="Q15" s="19" t="n">
        <v>0.0805119971629536</v>
      </c>
      <c r="R15" s="19" t="n">
        <v>0.118222997027572</v>
      </c>
      <c r="S15" s="19" t="n">
        <v>0.0976341918448961</v>
      </c>
      <c r="T15" s="19" t="n">
        <v>0.0789918665039363</v>
      </c>
      <c r="U15" s="19" t="n">
        <v>0.0906880863294973</v>
      </c>
      <c r="V15" s="19" t="n">
        <v>0.164259350606717</v>
      </c>
      <c r="W15" s="19" t="n">
        <v>0.0985019202995541</v>
      </c>
      <c r="X15" s="19" t="n">
        <v>0.119754609017824</v>
      </c>
      <c r="Y15" s="19" t="n">
        <v>0.176316784926674</v>
      </c>
      <c r="Z15" s="19"/>
      <c r="AA15" s="19" t="n">
        <v>0.11619386935608</v>
      </c>
      <c r="AB15" s="19" t="n">
        <v>0.118819679703303</v>
      </c>
      <c r="AC15" s="19" t="n">
        <v>0.128995160998463</v>
      </c>
      <c r="AD15" s="19" t="n">
        <v>0.114948009500538</v>
      </c>
      <c r="AE15" s="19"/>
      <c r="AF15" s="19" t="n">
        <v>0.171995383949471</v>
      </c>
      <c r="AG15" s="19" t="n">
        <v>0.0725806249897375</v>
      </c>
      <c r="AH15" s="19" t="n">
        <v>0.193743239201104</v>
      </c>
      <c r="AI15" s="19" t="n">
        <v>0.137757068108866</v>
      </c>
      <c r="AJ15" s="19" t="n">
        <v>0.121393934583288</v>
      </c>
      <c r="AK15" s="19" t="n">
        <v>0.144262054441145</v>
      </c>
      <c r="AL15" s="19" t="n">
        <v>0.182648161810324</v>
      </c>
      <c r="AM15" s="19" t="n">
        <v>0.534445761093102</v>
      </c>
      <c r="AN15" s="19" t="n">
        <v>0.102810761398756</v>
      </c>
      <c r="AO15" s="19" t="n">
        <v>0.159197220149195</v>
      </c>
      <c r="AP15" s="19" t="n">
        <v>0.209245902920212</v>
      </c>
      <c r="AQ15" s="19" t="n">
        <v>0.118660982906055</v>
      </c>
      <c r="AR15" s="19" t="n">
        <v>0.0902426648588534</v>
      </c>
      <c r="AS15" s="19" t="n">
        <v>0.0777789944370755</v>
      </c>
      <c r="AT15" s="19" t="n">
        <v>0.314801217298716</v>
      </c>
      <c r="AU15" s="19" t="n">
        <v>0</v>
      </c>
      <c r="AV15" s="19" t="n">
        <v>0.425333372107052</v>
      </c>
      <c r="AW15" s="19" t="n">
        <v>0</v>
      </c>
      <c r="AX15" s="19" t="n">
        <v>0</v>
      </c>
    </row>
    <row r="16">
      <c r="B16" s="20" t="s">
        <v>488</v>
      </c>
      <c r="C16" s="19" t="n">
        <v>0.111249612699815</v>
      </c>
      <c r="D16" s="19" t="n">
        <v>0.124189906067565</v>
      </c>
      <c r="E16" s="19" t="n">
        <v>0.13393955828519</v>
      </c>
      <c r="F16" s="19" t="n">
        <v>0.102842695350349</v>
      </c>
      <c r="G16" s="19" t="n">
        <v>0.118032458324475</v>
      </c>
      <c r="H16" s="19" t="n">
        <v>0.127803270805993</v>
      </c>
      <c r="I16" s="19" t="n">
        <v>0.0744823513458711</v>
      </c>
      <c r="J16" s="19"/>
      <c r="K16" s="19" t="n">
        <v>0.139723636854649</v>
      </c>
      <c r="L16" s="19" t="n">
        <v>0.0835937995247495</v>
      </c>
      <c r="M16" s="19"/>
      <c r="N16" s="19" t="n">
        <v>0.0979741854846771</v>
      </c>
      <c r="O16" s="19" t="n">
        <v>0.139617931405472</v>
      </c>
      <c r="P16" s="19" t="n">
        <v>0.0780556468112152</v>
      </c>
      <c r="Q16" s="19" t="n">
        <v>0.0861755827243962</v>
      </c>
      <c r="R16" s="19" t="n">
        <v>0.101317333898428</v>
      </c>
      <c r="S16" s="19" t="n">
        <v>0.115272537066191</v>
      </c>
      <c r="T16" s="19" t="n">
        <v>0.0849455414973296</v>
      </c>
      <c r="U16" s="19" t="n">
        <v>0.104185542215584</v>
      </c>
      <c r="V16" s="19" t="n">
        <v>0.126991753627179</v>
      </c>
      <c r="W16" s="19" t="n">
        <v>0.128322032140758</v>
      </c>
      <c r="X16" s="19" t="n">
        <v>0.133087599467741</v>
      </c>
      <c r="Y16" s="19" t="n">
        <v>0.15932351903273</v>
      </c>
      <c r="Z16" s="19"/>
      <c r="AA16" s="19" t="n">
        <v>0.120992422326258</v>
      </c>
      <c r="AB16" s="19" t="n">
        <v>0.109812319023291</v>
      </c>
      <c r="AC16" s="19" t="n">
        <v>0.123841044041366</v>
      </c>
      <c r="AD16" s="19" t="n">
        <v>0.090277339688237</v>
      </c>
      <c r="AE16" s="19"/>
      <c r="AF16" s="19" t="n">
        <v>0.110149155974728</v>
      </c>
      <c r="AG16" s="19" t="n">
        <v>0.0927697312003652</v>
      </c>
      <c r="AH16" s="19" t="n">
        <v>0.128533459362315</v>
      </c>
      <c r="AI16" s="19" t="n">
        <v>0.0927416708377489</v>
      </c>
      <c r="AJ16" s="19" t="n">
        <v>0.0965715308458022</v>
      </c>
      <c r="AK16" s="19" t="n">
        <v>0.0594323674960471</v>
      </c>
      <c r="AL16" s="19" t="n">
        <v>0.172430682912135</v>
      </c>
      <c r="AM16" s="19" t="n">
        <v>1</v>
      </c>
      <c r="AN16" s="19" t="n">
        <v>0.159585195469495</v>
      </c>
      <c r="AO16" s="19" t="n">
        <v>0.114372362837285</v>
      </c>
      <c r="AP16" s="19" t="n">
        <v>0.107772108299564</v>
      </c>
      <c r="AQ16" s="19" t="n">
        <v>0.0905696184663287</v>
      </c>
      <c r="AR16" s="19" t="n">
        <v>0.421148407187127</v>
      </c>
      <c r="AS16" s="19" t="n">
        <v>0.310030664384803</v>
      </c>
      <c r="AT16" s="19" t="n">
        <v>0</v>
      </c>
      <c r="AU16" s="19" t="n">
        <v>0</v>
      </c>
      <c r="AV16" s="19" t="n">
        <v>0.228232715694206</v>
      </c>
      <c r="AW16" s="19" t="n">
        <v>0.381473957467181</v>
      </c>
      <c r="AX16" s="19" t="n">
        <v>0</v>
      </c>
    </row>
    <row r="17">
      <c r="B17" s="20" t="s">
        <v>483</v>
      </c>
      <c r="C17" s="19" t="n">
        <v>0.102848601125442</v>
      </c>
      <c r="D17" s="19" t="n">
        <v>0.163154321212979</v>
      </c>
      <c r="E17" s="19" t="n">
        <v>0.111711340081841</v>
      </c>
      <c r="F17" s="19" t="n">
        <v>0.123975236989454</v>
      </c>
      <c r="G17" s="19" t="n">
        <v>0.110882181417728</v>
      </c>
      <c r="H17" s="19" t="n">
        <v>0.072907632766685</v>
      </c>
      <c r="I17" s="19" t="n">
        <v>0.0523266582175981</v>
      </c>
      <c r="J17" s="19"/>
      <c r="K17" s="19" t="n">
        <v>0.1102750722929</v>
      </c>
      <c r="L17" s="19" t="n">
        <v>0.0957066243632483</v>
      </c>
      <c r="M17" s="19"/>
      <c r="N17" s="19" t="n">
        <v>0.122917140065871</v>
      </c>
      <c r="O17" s="19" t="n">
        <v>0.0645380281955888</v>
      </c>
      <c r="P17" s="19" t="n">
        <v>0.0969718988338338</v>
      </c>
      <c r="Q17" s="19" t="n">
        <v>0.0751095135010941</v>
      </c>
      <c r="R17" s="19" t="n">
        <v>0.130471425243146</v>
      </c>
      <c r="S17" s="19" t="n">
        <v>0.129203362320058</v>
      </c>
      <c r="T17" s="19" t="n">
        <v>0.113971134926761</v>
      </c>
      <c r="U17" s="19" t="n">
        <v>0.128688024018558</v>
      </c>
      <c r="V17" s="19" t="n">
        <v>0.0895115775286407</v>
      </c>
      <c r="W17" s="19" t="n">
        <v>0.0707857899207121</v>
      </c>
      <c r="X17" s="19" t="n">
        <v>0.110744575010915</v>
      </c>
      <c r="Y17" s="19" t="n">
        <v>0.199544926235938</v>
      </c>
      <c r="Z17" s="19"/>
      <c r="AA17" s="19" t="n">
        <v>0.101338178293747</v>
      </c>
      <c r="AB17" s="19" t="n">
        <v>0.0893195768650616</v>
      </c>
      <c r="AC17" s="19" t="n">
        <v>0.106452876894704</v>
      </c>
      <c r="AD17" s="19" t="n">
        <v>0.113895936837518</v>
      </c>
      <c r="AE17" s="19"/>
      <c r="AF17" s="19" t="n">
        <v>0.15721236364649</v>
      </c>
      <c r="AG17" s="19" t="n">
        <v>0.0809774856708415</v>
      </c>
      <c r="AH17" s="19" t="n">
        <v>0.0907340887288477</v>
      </c>
      <c r="AI17" s="19" t="n">
        <v>0.132224741698247</v>
      </c>
      <c r="AJ17" s="19" t="n">
        <v>0.0988305130736852</v>
      </c>
      <c r="AK17" s="19" t="n">
        <v>0.138650279362993</v>
      </c>
      <c r="AL17" s="19" t="n">
        <v>0.158548736035341</v>
      </c>
      <c r="AM17" s="19" t="n">
        <v>0</v>
      </c>
      <c r="AN17" s="19" t="n">
        <v>0.139932378465827</v>
      </c>
      <c r="AO17" s="19" t="n">
        <v>0.0942293511851335</v>
      </c>
      <c r="AP17" s="19" t="n">
        <v>0.230874499853876</v>
      </c>
      <c r="AQ17" s="19" t="n">
        <v>0.0476287127468745</v>
      </c>
      <c r="AR17" s="19" t="n">
        <v>0</v>
      </c>
      <c r="AS17" s="19" t="n">
        <v>0</v>
      </c>
      <c r="AT17" s="19" t="n">
        <v>0</v>
      </c>
      <c r="AU17" s="19" t="n">
        <v>0</v>
      </c>
      <c r="AV17" s="19" t="n">
        <v>0.197100656412845</v>
      </c>
      <c r="AW17" s="19" t="n">
        <v>0.323798654447605</v>
      </c>
      <c r="AX17" s="19" t="n">
        <v>0.242293032388405</v>
      </c>
    </row>
    <row r="18">
      <c r="B18" s="20" t="s">
        <v>484</v>
      </c>
      <c r="C18" s="19" t="n">
        <v>0.0780380137664518</v>
      </c>
      <c r="D18" s="19" t="n">
        <v>0.110925141478373</v>
      </c>
      <c r="E18" s="19" t="n">
        <v>0.133224292165828</v>
      </c>
      <c r="F18" s="19" t="n">
        <v>0.110724882877377</v>
      </c>
      <c r="G18" s="19" t="n">
        <v>0.0725303167594847</v>
      </c>
      <c r="H18" s="19" t="n">
        <v>0.0337275695762932</v>
      </c>
      <c r="I18" s="19" t="n">
        <v>0.0192268065138998</v>
      </c>
      <c r="J18" s="19"/>
      <c r="K18" s="19" t="n">
        <v>0.0887264048303565</v>
      </c>
      <c r="L18" s="19" t="n">
        <v>0.0676916885168887</v>
      </c>
      <c r="M18" s="19"/>
      <c r="N18" s="19" t="n">
        <v>0.0723864769726097</v>
      </c>
      <c r="O18" s="19" t="n">
        <v>0.057262909120071</v>
      </c>
      <c r="P18" s="19" t="n">
        <v>0.0582768433328464</v>
      </c>
      <c r="Q18" s="19" t="n">
        <v>0.0764822682415848</v>
      </c>
      <c r="R18" s="19" t="n">
        <v>0.0699373321042115</v>
      </c>
      <c r="S18" s="19" t="n">
        <v>0.0940446978527828</v>
      </c>
      <c r="T18" s="19" t="n">
        <v>0.0848178115639533</v>
      </c>
      <c r="U18" s="19" t="n">
        <v>0.061205310682594</v>
      </c>
      <c r="V18" s="19" t="n">
        <v>0.113861953680323</v>
      </c>
      <c r="W18" s="19" t="n">
        <v>0.078538411040309</v>
      </c>
      <c r="X18" s="19" t="n">
        <v>0.0726687525867127</v>
      </c>
      <c r="Y18" s="19" t="n">
        <v>0.103184839911452</v>
      </c>
      <c r="Z18" s="19"/>
      <c r="AA18" s="19" t="n">
        <v>0.0777846129678388</v>
      </c>
      <c r="AB18" s="19" t="n">
        <v>0.0655065346433429</v>
      </c>
      <c r="AC18" s="19" t="n">
        <v>0.0889150848052942</v>
      </c>
      <c r="AD18" s="19" t="n">
        <v>0.0816157374017707</v>
      </c>
      <c r="AE18" s="19"/>
      <c r="AF18" s="19" t="n">
        <v>0.0949361450535092</v>
      </c>
      <c r="AG18" s="19" t="n">
        <v>0.041905839796523</v>
      </c>
      <c r="AH18" s="19" t="n">
        <v>0.0683867969481686</v>
      </c>
      <c r="AI18" s="19" t="n">
        <v>0.119255284532613</v>
      </c>
      <c r="AJ18" s="19" t="n">
        <v>0.0912167586003852</v>
      </c>
      <c r="AK18" s="19" t="n">
        <v>0.0993530153652108</v>
      </c>
      <c r="AL18" s="19" t="n">
        <v>0.157285511210232</v>
      </c>
      <c r="AM18" s="19" t="n">
        <v>0.465554238906898</v>
      </c>
      <c r="AN18" s="19" t="n">
        <v>0.121594465531064</v>
      </c>
      <c r="AO18" s="19" t="n">
        <v>0.117169898601073</v>
      </c>
      <c r="AP18" s="19" t="n">
        <v>0.177710712321936</v>
      </c>
      <c r="AQ18" s="19" t="n">
        <v>0.028175124617561</v>
      </c>
      <c r="AR18" s="19" t="n">
        <v>0</v>
      </c>
      <c r="AS18" s="19" t="n">
        <v>0.310273252291826</v>
      </c>
      <c r="AT18" s="19" t="n">
        <v>0</v>
      </c>
      <c r="AU18" s="19" t="n">
        <v>0</v>
      </c>
      <c r="AV18" s="19" t="n">
        <v>0.21984154809506</v>
      </c>
      <c r="AW18" s="19" t="n">
        <v>0.381473957467181</v>
      </c>
      <c r="AX18" s="19" t="n">
        <v>0</v>
      </c>
    </row>
    <row r="19">
      <c r="B19" s="20" t="s">
        <v>481</v>
      </c>
      <c r="C19" s="19" t="n">
        <v>0.0654281113159696</v>
      </c>
      <c r="D19" s="19" t="n">
        <v>0.104175279795398</v>
      </c>
      <c r="E19" s="19" t="n">
        <v>0.101995964562328</v>
      </c>
      <c r="F19" s="19" t="n">
        <v>0.081431191376091</v>
      </c>
      <c r="G19" s="19" t="n">
        <v>0.0542409171049027</v>
      </c>
      <c r="H19" s="19" t="n">
        <v>0.0366161299816546</v>
      </c>
      <c r="I19" s="19" t="n">
        <v>0.025615410337344</v>
      </c>
      <c r="J19" s="19"/>
      <c r="K19" s="19" t="n">
        <v>0.0830967971142092</v>
      </c>
      <c r="L19" s="19" t="n">
        <v>0.048263670709356</v>
      </c>
      <c r="M19" s="19"/>
      <c r="N19" s="19" t="n">
        <v>0.116347098346418</v>
      </c>
      <c r="O19" s="19" t="n">
        <v>0.0291810297659748</v>
      </c>
      <c r="P19" s="19" t="n">
        <v>0.036300251611858</v>
      </c>
      <c r="Q19" s="19" t="n">
        <v>0.0762190341991591</v>
      </c>
      <c r="R19" s="19" t="n">
        <v>0.0444118339147482</v>
      </c>
      <c r="S19" s="19" t="n">
        <v>0.0797790953685213</v>
      </c>
      <c r="T19" s="19" t="n">
        <v>0.0904504312743282</v>
      </c>
      <c r="U19" s="19" t="n">
        <v>0.03519739887868</v>
      </c>
      <c r="V19" s="19" t="n">
        <v>0.0553838247275503</v>
      </c>
      <c r="W19" s="19" t="n">
        <v>0.0573933101969508</v>
      </c>
      <c r="X19" s="19" t="n">
        <v>0.0592819049947137</v>
      </c>
      <c r="Y19" s="19" t="n">
        <v>0.0814685253223735</v>
      </c>
      <c r="Z19" s="19"/>
      <c r="AA19" s="19" t="n">
        <v>0.0628590218044038</v>
      </c>
      <c r="AB19" s="19" t="n">
        <v>0.0391013341629716</v>
      </c>
      <c r="AC19" s="19" t="n">
        <v>0.0709668687410931</v>
      </c>
      <c r="AD19" s="19" t="n">
        <v>0.09022235753439</v>
      </c>
      <c r="AE19" s="19"/>
      <c r="AF19" s="19" t="n">
        <v>0.162121734567247</v>
      </c>
      <c r="AG19" s="19" t="n">
        <v>0.0297801175853831</v>
      </c>
      <c r="AH19" s="19" t="n">
        <v>0.0908169135295713</v>
      </c>
      <c r="AI19" s="19" t="n">
        <v>0.116094543156261</v>
      </c>
      <c r="AJ19" s="19" t="n">
        <v>0</v>
      </c>
      <c r="AK19" s="19" t="n">
        <v>0.0964192685355324</v>
      </c>
      <c r="AL19" s="19" t="n">
        <v>0.101698552138762</v>
      </c>
      <c r="AM19" s="19" t="n">
        <v>0</v>
      </c>
      <c r="AN19" s="19" t="n">
        <v>0.109282053659452</v>
      </c>
      <c r="AO19" s="19" t="n">
        <v>0.0733618917712965</v>
      </c>
      <c r="AP19" s="19" t="n">
        <v>0.106971971091469</v>
      </c>
      <c r="AQ19" s="19" t="n">
        <v>0.0327067212515607</v>
      </c>
      <c r="AR19" s="19" t="n">
        <v>0</v>
      </c>
      <c r="AS19" s="19" t="n">
        <v>0.103008115327824</v>
      </c>
      <c r="AT19" s="19" t="n">
        <v>0</v>
      </c>
      <c r="AU19" s="19" t="n">
        <v>0.495619982425437</v>
      </c>
      <c r="AV19" s="19" t="n">
        <v>0.195491110655052</v>
      </c>
      <c r="AW19" s="19" t="n">
        <v>0</v>
      </c>
      <c r="AX19" s="19" t="n">
        <v>0</v>
      </c>
    </row>
    <row r="20">
      <c r="B20" s="20" t="s">
        <v>487</v>
      </c>
      <c r="C20" s="19" t="n">
        <v>0.0653590672537983</v>
      </c>
      <c r="D20" s="19" t="n">
        <v>0.107302643579708</v>
      </c>
      <c r="E20" s="19" t="n">
        <v>0.111365705134559</v>
      </c>
      <c r="F20" s="19" t="n">
        <v>0.0932540833864288</v>
      </c>
      <c r="G20" s="19" t="n">
        <v>0.0520980695055847</v>
      </c>
      <c r="H20" s="19" t="n">
        <v>0.036993817619236</v>
      </c>
      <c r="I20" s="19" t="n">
        <v>0.00752150117633756</v>
      </c>
      <c r="J20" s="19"/>
      <c r="K20" s="19" t="n">
        <v>0.0675483624918513</v>
      </c>
      <c r="L20" s="19" t="n">
        <v>0.0632873788461314</v>
      </c>
      <c r="M20" s="19"/>
      <c r="N20" s="19" t="n">
        <v>0.101486248329919</v>
      </c>
      <c r="O20" s="19" t="n">
        <v>0.0398408917759672</v>
      </c>
      <c r="P20" s="19" t="n">
        <v>0.0431664377480079</v>
      </c>
      <c r="Q20" s="19" t="n">
        <v>0.0542088530068437</v>
      </c>
      <c r="R20" s="19" t="n">
        <v>0.0295805242973885</v>
      </c>
      <c r="S20" s="19" t="n">
        <v>0.0866874917000387</v>
      </c>
      <c r="T20" s="19" t="n">
        <v>0.0546072993720152</v>
      </c>
      <c r="U20" s="19" t="n">
        <v>0.0597773730247199</v>
      </c>
      <c r="V20" s="19" t="n">
        <v>0.0816448191858843</v>
      </c>
      <c r="W20" s="19" t="n">
        <v>0.0491894022035197</v>
      </c>
      <c r="X20" s="19" t="n">
        <v>0.0834116052158511</v>
      </c>
      <c r="Y20" s="19" t="n">
        <v>0.114932634217873</v>
      </c>
      <c r="Z20" s="19"/>
      <c r="AA20" s="19" t="n">
        <v>0.0667379304152417</v>
      </c>
      <c r="AB20" s="19" t="n">
        <v>0.0553923975319253</v>
      </c>
      <c r="AC20" s="19" t="n">
        <v>0.0699230030345614</v>
      </c>
      <c r="AD20" s="19" t="n">
        <v>0.0678310682489356</v>
      </c>
      <c r="AE20" s="19"/>
      <c r="AF20" s="19" t="n">
        <v>0.109728445854223</v>
      </c>
      <c r="AG20" s="19" t="n">
        <v>0.0249160472306985</v>
      </c>
      <c r="AH20" s="19" t="n">
        <v>0.0702062063303672</v>
      </c>
      <c r="AI20" s="19" t="n">
        <v>0.121997086398028</v>
      </c>
      <c r="AJ20" s="19" t="n">
        <v>0.0763352867890051</v>
      </c>
      <c r="AK20" s="19" t="n">
        <v>0.0911861311528932</v>
      </c>
      <c r="AL20" s="19" t="n">
        <v>0.122714661155048</v>
      </c>
      <c r="AM20" s="19" t="n">
        <v>0</v>
      </c>
      <c r="AN20" s="19" t="n">
        <v>0.0865236567361684</v>
      </c>
      <c r="AO20" s="19" t="n">
        <v>0.0878756935697762</v>
      </c>
      <c r="AP20" s="19" t="n">
        <v>0.237882369060504</v>
      </c>
      <c r="AQ20" s="19" t="n">
        <v>0.0331094176304022</v>
      </c>
      <c r="AR20" s="19" t="n">
        <v>0.208585250392283</v>
      </c>
      <c r="AS20" s="19" t="n">
        <v>0.207265136964002</v>
      </c>
      <c r="AT20" s="19" t="n">
        <v>0</v>
      </c>
      <c r="AU20" s="19" t="n">
        <v>0</v>
      </c>
      <c r="AV20" s="19" t="n">
        <v>0</v>
      </c>
      <c r="AW20" s="19" t="n">
        <v>0.323798654447605</v>
      </c>
      <c r="AX20" s="19" t="n">
        <v>0</v>
      </c>
    </row>
    <row r="21">
      <c r="B21" s="20" t="s">
        <v>102</v>
      </c>
      <c r="C21" s="21" t="n">
        <v>0.0206529911950769</v>
      </c>
      <c r="D21" s="21" t="n">
        <v>0</v>
      </c>
      <c r="E21" s="21" t="n">
        <v>0</v>
      </c>
      <c r="F21" s="21" t="n">
        <v>0.00518918004228774</v>
      </c>
      <c r="G21" s="21" t="n">
        <v>0.0136787936092386</v>
      </c>
      <c r="H21" s="21" t="n">
        <v>0.0187490166774838</v>
      </c>
      <c r="I21" s="21" t="n">
        <v>0.0705186308991624</v>
      </c>
      <c r="J21" s="21"/>
      <c r="K21" s="21" t="n">
        <v>0.0218397264179659</v>
      </c>
      <c r="L21" s="21" t="n">
        <v>0.0195157790213113</v>
      </c>
      <c r="M21" s="21"/>
      <c r="N21" s="21" t="n">
        <v>0.0106437345163405</v>
      </c>
      <c r="O21" s="21" t="n">
        <v>0.0383273709763024</v>
      </c>
      <c r="P21" s="21" t="n">
        <v>0.0307796956471318</v>
      </c>
      <c r="Q21" s="21" t="n">
        <v>0.00996716686799595</v>
      </c>
      <c r="R21" s="21" t="n">
        <v>0.00578124551555362</v>
      </c>
      <c r="S21" s="21" t="n">
        <v>0</v>
      </c>
      <c r="T21" s="21" t="n">
        <v>0.0228423995114699</v>
      </c>
      <c r="U21" s="21" t="n">
        <v>0.0452514662113332</v>
      </c>
      <c r="V21" s="21" t="n">
        <v>0.014763810326198</v>
      </c>
      <c r="W21" s="21" t="n">
        <v>0.0334474317836523</v>
      </c>
      <c r="X21" s="21" t="n">
        <v>0.031479483901055</v>
      </c>
      <c r="Y21" s="21" t="n">
        <v>0.019111493113865</v>
      </c>
      <c r="Z21" s="21"/>
      <c r="AA21" s="21" t="n">
        <v>0.0237545286790859</v>
      </c>
      <c r="AB21" s="21" t="n">
        <v>0.02932457561799</v>
      </c>
      <c r="AC21" s="21" t="n">
        <v>0.0122907151004325</v>
      </c>
      <c r="AD21" s="21" t="n">
        <v>0.0140715678026803</v>
      </c>
      <c r="AE21" s="21"/>
      <c r="AF21" s="21" t="n">
        <v>0</v>
      </c>
      <c r="AG21" s="21" t="n">
        <v>0.0409816770605868</v>
      </c>
      <c r="AH21" s="21" t="n">
        <v>0.0163090655287434</v>
      </c>
      <c r="AI21" s="21" t="n">
        <v>0</v>
      </c>
      <c r="AJ21" s="21" t="n">
        <v>0</v>
      </c>
      <c r="AK21" s="21" t="n">
        <v>0.0167577871918579</v>
      </c>
      <c r="AL21" s="21" t="n">
        <v>0</v>
      </c>
      <c r="AM21" s="21" t="n">
        <v>0</v>
      </c>
      <c r="AN21" s="21" t="n">
        <v>0</v>
      </c>
      <c r="AO21" s="21" t="n">
        <v>0</v>
      </c>
      <c r="AP21" s="21" t="n">
        <v>0</v>
      </c>
      <c r="AQ21" s="21" t="n">
        <v>0.0184505791336839</v>
      </c>
      <c r="AR21" s="21" t="n">
        <v>0</v>
      </c>
      <c r="AS21" s="21" t="n">
        <v>0</v>
      </c>
      <c r="AT21" s="21" t="n">
        <v>0</v>
      </c>
      <c r="AU21" s="21" t="n">
        <v>0</v>
      </c>
      <c r="AV21" s="21" t="n">
        <v>0</v>
      </c>
      <c r="AW21" s="21" t="n">
        <v>0</v>
      </c>
      <c r="AX21" s="21" t="n">
        <v>0.277914084528257</v>
      </c>
    </row>
    <row r="22">
      <c r="B22" s="18"/>
    </row>
    <row r="23">
      <c r="B23" t="s">
        <v>80</v>
      </c>
    </row>
    <row r="24">
      <c r="B24" t="s">
        <v>81</v>
      </c>
    </row>
    <row r="26">
      <c r="B26" s="9" t="str">
        <f>=HYPERLINK("#'Contents'!A1", "Return to Contents")</f>
      </c>
    </row>
  </sheetData>
  <mergeCells count="6">
    <mergeCell ref="D5:I5"/>
    <mergeCell ref="K5:L5"/>
    <mergeCell ref="N5:Y5"/>
    <mergeCell ref="AA5:AD5"/>
    <mergeCell ref="AF5:AX5"/>
    <mergeCell ref="D2:AU2"/>
  </mergeCells>
  <pageMargins left="0.7" right="0.7" top="0.75" bottom="0.75" header="0.3" footer="0.3"/>
  <pageSetup paperSize="9" orientation="portrait" horizontalDpi="300" verticalDpi="300" r:id="rId2"/>
  <drawing r:id="rId1"/>
</worksheet>
</file>

<file path=xl/worksheets/sheet1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10.71" hidden="0" customWidth="1"/>
    <col min="8" max="8" width="10.71" hidden="0" customWidth="1"/>
    <col min="9" max="9" width="10.71" hidden="0" customWidth="1"/>
    <col min="10" max="10" width="2.2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10.71" hidden="0" customWidth="1"/>
    <col min="19" max="19" width="10.71" hidden="0" customWidth="1"/>
    <col min="20" max="20" width="10.71" hidden="0" customWidth="1"/>
    <col min="21" max="21" width="10.71" hidden="0" customWidth="1"/>
    <col min="22" max="22" width="10.71" hidden="0" customWidth="1"/>
    <col min="23" max="23" width="10.71" hidden="0" customWidth="1"/>
    <col min="24" max="24" width="10.71" hidden="0" customWidth="1"/>
    <col min="25" max="25" width="10.71" hidden="0" customWidth="1"/>
    <col min="26" max="26" width="2.2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10.71" hidden="0" customWidth="1"/>
    <col min="34" max="34" width="10.71" hidden="0" customWidth="1"/>
    <col min="35" max="35" width="10.7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10.71" hidden="0" customWidth="1"/>
    <col min="44" max="44" width="10.71" hidden="0" customWidth="1"/>
    <col min="45" max="45" width="10.71" hidden="0" customWidth="1"/>
    <col min="46" max="46" width="10.71" hidden="0" customWidth="1"/>
    <col min="47" max="47" width="10.71" hidden="0" customWidth="1"/>
    <col min="48" max="48" width="10.71" hidden="0" customWidth="1"/>
    <col min="49" max="49" width="10.71" hidden="0" customWidth="1"/>
    <col min="50" max="50" width="10.71" hidden="0" customWidth="1"/>
    <col min="51" max="51" width="2.21" hidden="0" customWidth="1"/>
  </cols>
  <sheetData>
    <row r="2" ht="40" customHeight="1">
      <c r="D2" s="16" t="s">
        <v>496</v>
      </c>
    </row>
    <row r="5" ht="30" customHeight="1">
      <c r="B5" s="17"/>
      <c r="C5" s="17"/>
      <c r="D5" s="17" t="s">
        <v>62</v>
      </c>
      <c r="E5" s="17"/>
      <c r="F5" s="17"/>
      <c r="G5" s="17"/>
      <c r="H5" s="17"/>
      <c r="I5" s="17"/>
      <c r="J5" s="17"/>
      <c r="K5" s="17" t="s">
        <v>63</v>
      </c>
      <c r="L5" s="17"/>
      <c r="M5" s="17"/>
      <c r="N5" s="17" t="s">
        <v>64</v>
      </c>
      <c r="O5" s="17"/>
      <c r="P5" s="17"/>
      <c r="Q5" s="17"/>
      <c r="R5" s="17"/>
      <c r="S5" s="17"/>
      <c r="T5" s="17"/>
      <c r="U5" s="17"/>
      <c r="V5" s="17"/>
      <c r="W5" s="17"/>
      <c r="X5" s="17"/>
      <c r="Y5" s="17"/>
      <c r="Z5" s="17"/>
      <c r="AA5" s="17" t="s">
        <v>65</v>
      </c>
      <c r="AB5" s="17"/>
      <c r="AC5" s="17"/>
      <c r="AD5" s="17"/>
      <c r="AE5" s="17"/>
      <c r="AF5" s="17" t="s">
        <v>66</v>
      </c>
      <c r="AG5" s="17"/>
      <c r="AH5" s="17"/>
      <c r="AI5" s="17"/>
      <c r="AJ5" s="17"/>
      <c r="AK5" s="17"/>
      <c r="AL5" s="17"/>
      <c r="AM5" s="17"/>
      <c r="AN5" s="17"/>
      <c r="AO5" s="17"/>
      <c r="AP5" s="17"/>
      <c r="AQ5" s="17"/>
      <c r="AR5" s="17"/>
      <c r="AS5" s="17"/>
      <c r="AT5" s="17"/>
      <c r="AU5" s="17"/>
      <c r="AV5" s="17"/>
      <c r="AW5" s="17"/>
      <c r="AX5" s="17"/>
    </row>
    <row r="6">
      <c r="B6" t="s">
        <v>15</v>
      </c>
      <c r="C6" s="10" t="s">
        <v>16</v>
      </c>
      <c r="D6" s="13" t="s">
        <v>17</v>
      </c>
      <c r="E6" s="13" t="s">
        <v>18</v>
      </c>
      <c r="F6" s="13" t="s">
        <v>19</v>
      </c>
      <c r="G6" s="13" t="s">
        <v>20</v>
      </c>
      <c r="H6" s="13" t="s">
        <v>21</v>
      </c>
      <c r="I6" s="13" t="s">
        <v>22</v>
      </c>
      <c r="K6" s="13" t="s">
        <v>25</v>
      </c>
      <c r="L6" s="13" t="s">
        <v>26</v>
      </c>
      <c r="N6" s="13" t="s">
        <v>27</v>
      </c>
      <c r="O6" s="13" t="s">
        <v>28</v>
      </c>
      <c r="P6" s="13" t="s">
        <v>29</v>
      </c>
      <c r="Q6" s="13" t="s">
        <v>30</v>
      </c>
      <c r="R6" s="13" t="s">
        <v>31</v>
      </c>
      <c r="S6" s="13" t="s">
        <v>32</v>
      </c>
      <c r="T6" s="13" t="s">
        <v>33</v>
      </c>
      <c r="U6" s="13" t="s">
        <v>34</v>
      </c>
      <c r="V6" s="13" t="s">
        <v>35</v>
      </c>
      <c r="W6" s="13" t="s">
        <v>36</v>
      </c>
      <c r="X6" s="13" t="s">
        <v>37</v>
      </c>
      <c r="Y6" s="13" t="s">
        <v>38</v>
      </c>
      <c r="AA6" s="13" t="s">
        <v>39</v>
      </c>
      <c r="AB6" s="13" t="s">
        <v>40</v>
      </c>
      <c r="AC6" s="13" t="s">
        <v>41</v>
      </c>
      <c r="AD6" s="13" t="s">
        <v>42</v>
      </c>
      <c r="AF6" s="13" t="s">
        <v>43</v>
      </c>
      <c r="AG6" s="13" t="s">
        <v>44</v>
      </c>
      <c r="AH6" s="13" t="s">
        <v>45</v>
      </c>
      <c r="AI6" s="13" t="s">
        <v>46</v>
      </c>
      <c r="AJ6" s="13" t="s">
        <v>47</v>
      </c>
      <c r="AK6" s="13" t="s">
        <v>48</v>
      </c>
      <c r="AL6" s="13" t="s">
        <v>49</v>
      </c>
      <c r="AM6" s="13" t="s">
        <v>50</v>
      </c>
      <c r="AN6" s="13" t="s">
        <v>51</v>
      </c>
      <c r="AO6" s="13" t="s">
        <v>52</v>
      </c>
      <c r="AP6" s="13" t="s">
        <v>53</v>
      </c>
      <c r="AQ6" s="13" t="s">
        <v>54</v>
      </c>
      <c r="AR6" s="13" t="s">
        <v>55</v>
      </c>
      <c r="AS6" s="13" t="s">
        <v>56</v>
      </c>
      <c r="AT6" s="13" t="s">
        <v>57</v>
      </c>
      <c r="AU6" s="13" t="s">
        <v>58</v>
      </c>
      <c r="AV6" s="13" t="s">
        <v>59</v>
      </c>
      <c r="AW6" s="13" t="s">
        <v>60</v>
      </c>
      <c r="AX6" s="13" t="s">
        <v>61</v>
      </c>
    </row>
    <row r="7" ht="30" customHeight="1">
      <c r="B7" s="11" t="s">
        <v>23</v>
      </c>
      <c r="C7" s="11" t="n">
        <v>2053</v>
      </c>
      <c r="D7" s="11" t="n">
        <v>282</v>
      </c>
      <c r="E7" s="11" t="n">
        <v>347</v>
      </c>
      <c r="F7" s="11" t="n">
        <v>347</v>
      </c>
      <c r="G7" s="11" t="n">
        <v>347</v>
      </c>
      <c r="H7" s="11" t="n">
        <v>295</v>
      </c>
      <c r="I7" s="11" t="n">
        <v>435</v>
      </c>
      <c r="J7" s="11"/>
      <c r="K7" s="11" t="n">
        <v>1018</v>
      </c>
      <c r="L7" s="11" t="n">
        <v>1034</v>
      </c>
      <c r="M7" s="11"/>
      <c r="N7" s="11" t="n">
        <v>284</v>
      </c>
      <c r="O7" s="11" t="n">
        <v>278</v>
      </c>
      <c r="P7" s="11" t="n">
        <v>169</v>
      </c>
      <c r="Q7" s="11" t="n">
        <v>188</v>
      </c>
      <c r="R7" s="11" t="n">
        <v>160</v>
      </c>
      <c r="S7" s="11" t="n">
        <v>187</v>
      </c>
      <c r="T7" s="11" t="n">
        <v>166</v>
      </c>
      <c r="U7" s="11" t="n">
        <v>87</v>
      </c>
      <c r="V7" s="11" t="n">
        <v>211</v>
      </c>
      <c r="W7" s="11" t="n">
        <v>174</v>
      </c>
      <c r="X7" s="11" t="n">
        <v>98</v>
      </c>
      <c r="Y7" s="11" t="n">
        <v>51</v>
      </c>
      <c r="Z7" s="11"/>
      <c r="AA7" s="11" t="n">
        <v>570</v>
      </c>
      <c r="AB7" s="11" t="n">
        <v>547</v>
      </c>
      <c r="AC7" s="11" t="n">
        <v>406</v>
      </c>
      <c r="AD7" s="11" t="n">
        <v>517</v>
      </c>
      <c r="AE7" s="11"/>
      <c r="AF7" s="11" t="n">
        <v>148</v>
      </c>
      <c r="AG7" s="11" t="n">
        <v>872</v>
      </c>
      <c r="AH7" s="11" t="n">
        <v>132</v>
      </c>
      <c r="AI7" s="11" t="n">
        <v>108</v>
      </c>
      <c r="AJ7" s="11" t="n">
        <v>65</v>
      </c>
      <c r="AK7" s="11" t="n">
        <v>65</v>
      </c>
      <c r="AL7" s="11" t="n">
        <v>139</v>
      </c>
      <c r="AM7" s="11" t="n">
        <v>2</v>
      </c>
      <c r="AN7" s="11" t="n">
        <v>139</v>
      </c>
      <c r="AO7" s="11" t="n">
        <v>159</v>
      </c>
      <c r="AP7" s="11" t="n">
        <v>39</v>
      </c>
      <c r="AQ7" s="11" t="n">
        <v>148</v>
      </c>
      <c r="AR7" s="11" t="n">
        <v>10</v>
      </c>
      <c r="AS7" s="11" t="n">
        <v>10</v>
      </c>
      <c r="AT7" s="11" t="n">
        <v>3</v>
      </c>
      <c r="AU7" s="11" t="n">
        <v>2</v>
      </c>
      <c r="AV7" s="11" t="n">
        <v>5</v>
      </c>
      <c r="AW7" s="11" t="n">
        <v>3</v>
      </c>
      <c r="AX7" s="11" t="n">
        <v>4</v>
      </c>
    </row>
    <row r="8" ht="30" customHeight="1">
      <c r="B8" s="12" t="s">
        <v>24</v>
      </c>
      <c r="C8" s="12" t="n">
        <v>2053</v>
      </c>
      <c r="D8" s="12" t="n">
        <v>284</v>
      </c>
      <c r="E8" s="12" t="n">
        <v>350</v>
      </c>
      <c r="F8" s="12" t="n">
        <v>349</v>
      </c>
      <c r="G8" s="12" t="n">
        <v>350</v>
      </c>
      <c r="H8" s="12" t="n">
        <v>289</v>
      </c>
      <c r="I8" s="12" t="n">
        <v>431</v>
      </c>
      <c r="J8" s="12"/>
      <c r="K8" s="12" t="n">
        <v>1013</v>
      </c>
      <c r="L8" s="12" t="n">
        <v>1039</v>
      </c>
      <c r="M8" s="12"/>
      <c r="N8" s="12" t="n">
        <v>287</v>
      </c>
      <c r="O8" s="12" t="n">
        <v>267</v>
      </c>
      <c r="P8" s="12" t="n">
        <v>164</v>
      </c>
      <c r="Q8" s="12" t="n">
        <v>185</v>
      </c>
      <c r="R8" s="12" t="n">
        <v>144</v>
      </c>
      <c r="S8" s="12" t="n">
        <v>185</v>
      </c>
      <c r="T8" s="12" t="n">
        <v>164</v>
      </c>
      <c r="U8" s="12" t="n">
        <v>82</v>
      </c>
      <c r="V8" s="12" t="n">
        <v>226</v>
      </c>
      <c r="W8" s="12" t="n">
        <v>185</v>
      </c>
      <c r="X8" s="12" t="n">
        <v>103</v>
      </c>
      <c r="Y8" s="12" t="n">
        <v>61</v>
      </c>
      <c r="Z8" s="12"/>
      <c r="AA8" s="12" t="n">
        <v>551</v>
      </c>
      <c r="AB8" s="12" t="n">
        <v>530</v>
      </c>
      <c r="AC8" s="12" t="n">
        <v>449</v>
      </c>
      <c r="AD8" s="12" t="n">
        <v>510</v>
      </c>
      <c r="AE8" s="12"/>
      <c r="AF8" s="12" t="n">
        <v>150</v>
      </c>
      <c r="AG8" s="12" t="n">
        <v>866</v>
      </c>
      <c r="AH8" s="12" t="n">
        <v>133</v>
      </c>
      <c r="AI8" s="12" t="n">
        <v>107</v>
      </c>
      <c r="AJ8" s="12" t="n">
        <v>66</v>
      </c>
      <c r="AK8" s="12" t="n">
        <v>64</v>
      </c>
      <c r="AL8" s="12" t="n">
        <v>140</v>
      </c>
      <c r="AM8" s="12" t="n">
        <v>2</v>
      </c>
      <c r="AN8" s="12" t="n">
        <v>140</v>
      </c>
      <c r="AO8" s="12" t="n">
        <v>160</v>
      </c>
      <c r="AP8" s="12" t="n">
        <v>39</v>
      </c>
      <c r="AQ8" s="12" t="n">
        <v>149</v>
      </c>
      <c r="AR8" s="12" t="n">
        <v>10</v>
      </c>
      <c r="AS8" s="12" t="n">
        <v>11</v>
      </c>
      <c r="AT8" s="12" t="n">
        <v>3</v>
      </c>
      <c r="AU8" s="12" t="n">
        <v>2</v>
      </c>
      <c r="AV8" s="12" t="n">
        <v>5</v>
      </c>
      <c r="AW8" s="12" t="n">
        <v>3</v>
      </c>
      <c r="AX8" s="12" t="n">
        <v>3</v>
      </c>
    </row>
    <row r="9">
      <c r="B9" s="20" t="s">
        <v>493</v>
      </c>
      <c r="C9" s="19" t="n">
        <v>0.15622935245252</v>
      </c>
      <c r="D9" s="19" t="n">
        <v>0.22396349221658</v>
      </c>
      <c r="E9" s="19" t="n">
        <v>0.210076258266731</v>
      </c>
      <c r="F9" s="19" t="n">
        <v>0.215648849414831</v>
      </c>
      <c r="G9" s="19" t="n">
        <v>0.186115361026347</v>
      </c>
      <c r="H9" s="19" t="n">
        <v>0.0900893418632279</v>
      </c>
      <c r="I9" s="19" t="n">
        <v>0.0397663634188778</v>
      </c>
      <c r="J9" s="19"/>
      <c r="K9" s="19" t="n">
        <v>0.168004757742953</v>
      </c>
      <c r="L9" s="19" t="n">
        <v>0.144898448101896</v>
      </c>
      <c r="M9" s="19"/>
      <c r="N9" s="19" t="n">
        <v>0.183899541351426</v>
      </c>
      <c r="O9" s="19" t="n">
        <v>0.11594263362295</v>
      </c>
      <c r="P9" s="19" t="n">
        <v>0.121852092218603</v>
      </c>
      <c r="Q9" s="19" t="n">
        <v>0.118749935467352</v>
      </c>
      <c r="R9" s="19" t="n">
        <v>0.195492517318069</v>
      </c>
      <c r="S9" s="19" t="n">
        <v>0.211279739536581</v>
      </c>
      <c r="T9" s="19" t="n">
        <v>0.164110536612407</v>
      </c>
      <c r="U9" s="19" t="n">
        <v>0.151027845840441</v>
      </c>
      <c r="V9" s="19" t="n">
        <v>0.161765914124443</v>
      </c>
      <c r="W9" s="19" t="n">
        <v>0.115011742142852</v>
      </c>
      <c r="X9" s="19" t="n">
        <v>0.135470025414256</v>
      </c>
      <c r="Y9" s="19" t="n">
        <v>0.274109821863544</v>
      </c>
      <c r="Z9" s="19"/>
      <c r="AA9" s="19" t="n">
        <v>0.123133905866531</v>
      </c>
      <c r="AB9" s="19" t="n">
        <v>0.126978243591512</v>
      </c>
      <c r="AC9" s="19" t="n">
        <v>0.19142776845761</v>
      </c>
      <c r="AD9" s="19" t="n">
        <v>0.191404401326256</v>
      </c>
      <c r="AE9" s="19"/>
      <c r="AF9" s="19" t="n">
        <v>0.203030281659796</v>
      </c>
      <c r="AG9" s="19" t="n">
        <v>0.0804026708388827</v>
      </c>
      <c r="AH9" s="19" t="n">
        <v>0.197186779725002</v>
      </c>
      <c r="AI9" s="19" t="n">
        <v>0.2395371116013</v>
      </c>
      <c r="AJ9" s="19" t="n">
        <v>0.171443516795972</v>
      </c>
      <c r="AK9" s="19" t="n">
        <v>0.229719633371903</v>
      </c>
      <c r="AL9" s="19" t="n">
        <v>0.193258837363825</v>
      </c>
      <c r="AM9" s="19" t="n">
        <v>0.534445761093102</v>
      </c>
      <c r="AN9" s="19" t="n">
        <v>0.257039176173915</v>
      </c>
      <c r="AO9" s="19" t="n">
        <v>0.200453400293575</v>
      </c>
      <c r="AP9" s="19" t="n">
        <v>0.280522281084042</v>
      </c>
      <c r="AQ9" s="19" t="n">
        <v>0.153552073140187</v>
      </c>
      <c r="AR9" s="19" t="n">
        <v>0.193806797168028</v>
      </c>
      <c r="AS9" s="19" t="n">
        <v>0.203840363318172</v>
      </c>
      <c r="AT9" s="19" t="n">
        <v>0.685198782701284</v>
      </c>
      <c r="AU9" s="19" t="n">
        <v>0.495619982425437</v>
      </c>
      <c r="AV9" s="19" t="n">
        <v>0.379175517237897</v>
      </c>
      <c r="AW9" s="19" t="n">
        <v>0.323798654447605</v>
      </c>
      <c r="AX9" s="19" t="n">
        <v>0.77945126859984</v>
      </c>
    </row>
    <row r="10">
      <c r="B10" s="20" t="s">
        <v>494</v>
      </c>
      <c r="C10" s="19" t="n">
        <v>0.775096458369393</v>
      </c>
      <c r="D10" s="19" t="n">
        <v>0.61723407041767</v>
      </c>
      <c r="E10" s="19" t="n">
        <v>0.697178727139253</v>
      </c>
      <c r="F10" s="19" t="n">
        <v>0.702304346348382</v>
      </c>
      <c r="G10" s="19" t="n">
        <v>0.765651877149212</v>
      </c>
      <c r="H10" s="19" t="n">
        <v>0.866044425824397</v>
      </c>
      <c r="I10" s="19" t="n">
        <v>0.948132227355175</v>
      </c>
      <c r="J10" s="19"/>
      <c r="K10" s="19" t="n">
        <v>0.779783412200074</v>
      </c>
      <c r="L10" s="19" t="n">
        <v>0.77030999856964</v>
      </c>
      <c r="M10" s="19"/>
      <c r="N10" s="19" t="n">
        <v>0.716869582831424</v>
      </c>
      <c r="O10" s="19" t="n">
        <v>0.851686757168268</v>
      </c>
      <c r="P10" s="19" t="n">
        <v>0.831716494396624</v>
      </c>
      <c r="Q10" s="19" t="n">
        <v>0.824548917501073</v>
      </c>
      <c r="R10" s="19" t="n">
        <v>0.744173690070516</v>
      </c>
      <c r="S10" s="19" t="n">
        <v>0.706996975644138</v>
      </c>
      <c r="T10" s="19" t="n">
        <v>0.745387537086927</v>
      </c>
      <c r="U10" s="19" t="n">
        <v>0.757328625832684</v>
      </c>
      <c r="V10" s="19" t="n">
        <v>0.76238339851436</v>
      </c>
      <c r="W10" s="19" t="n">
        <v>0.832321619976328</v>
      </c>
      <c r="X10" s="19" t="n">
        <v>0.822226204566188</v>
      </c>
      <c r="Y10" s="19" t="n">
        <v>0.588971154864472</v>
      </c>
      <c r="Z10" s="19"/>
      <c r="AA10" s="19" t="n">
        <v>0.838604662468076</v>
      </c>
      <c r="AB10" s="19" t="n">
        <v>0.813692264963972</v>
      </c>
      <c r="AC10" s="19" t="n">
        <v>0.733545174344627</v>
      </c>
      <c r="AD10" s="19" t="n">
        <v>0.703273597184986</v>
      </c>
      <c r="AE10" s="19"/>
      <c r="AF10" s="19" t="n">
        <v>0.669483914579988</v>
      </c>
      <c r="AG10" s="19" t="n">
        <v>0.886363232871451</v>
      </c>
      <c r="AH10" s="19" t="n">
        <v>0.758512629321629</v>
      </c>
      <c r="AI10" s="19" t="n">
        <v>0.653834205400237</v>
      </c>
      <c r="AJ10" s="19" t="n">
        <v>0.653579034816652</v>
      </c>
      <c r="AK10" s="19" t="n">
        <v>0.708686837586159</v>
      </c>
      <c r="AL10" s="19" t="n">
        <v>0.699845626611041</v>
      </c>
      <c r="AM10" s="19" t="n">
        <v>0.465554238906898</v>
      </c>
      <c r="AN10" s="19" t="n">
        <v>0.691258450989735</v>
      </c>
      <c r="AO10" s="19" t="n">
        <v>0.656844858521169</v>
      </c>
      <c r="AP10" s="19" t="n">
        <v>0.692372392222295</v>
      </c>
      <c r="AQ10" s="19" t="n">
        <v>0.779117064457394</v>
      </c>
      <c r="AR10" s="19" t="n">
        <v>0.806193202831972</v>
      </c>
      <c r="AS10" s="19" t="n">
        <v>0.687370371361497</v>
      </c>
      <c r="AT10" s="19" t="n">
        <v>0.314801217298716</v>
      </c>
      <c r="AU10" s="19" t="n">
        <v>0</v>
      </c>
      <c r="AV10" s="19" t="n">
        <v>0.423723826349258</v>
      </c>
      <c r="AW10" s="19" t="n">
        <v>0.381473957467181</v>
      </c>
      <c r="AX10" s="19" t="n">
        <v>0.22054873140016</v>
      </c>
    </row>
    <row r="11">
      <c r="B11" s="20" t="s">
        <v>495</v>
      </c>
      <c r="C11" s="19" t="n">
        <v>0.0384372909665142</v>
      </c>
      <c r="D11" s="19" t="n">
        <v>0.0822432936236936</v>
      </c>
      <c r="E11" s="19" t="n">
        <v>0.071816259996287</v>
      </c>
      <c r="F11" s="19" t="n">
        <v>0.0482738807199649</v>
      </c>
      <c r="G11" s="19" t="n">
        <v>0.0193241776913898</v>
      </c>
      <c r="H11" s="19" t="n">
        <v>0.00927779430101012</v>
      </c>
      <c r="I11" s="19" t="n">
        <v>0.00954638682343936</v>
      </c>
      <c r="J11" s="19"/>
      <c r="K11" s="19" t="n">
        <v>0.0287738459049227</v>
      </c>
      <c r="L11" s="19" t="n">
        <v>0.0478964180994153</v>
      </c>
      <c r="M11" s="19"/>
      <c r="N11" s="19" t="n">
        <v>0.0595179054196065</v>
      </c>
      <c r="O11" s="19" t="n">
        <v>0.0257172626744946</v>
      </c>
      <c r="P11" s="19" t="n">
        <v>0.0346776679423307</v>
      </c>
      <c r="Q11" s="19" t="n">
        <v>0.0303060260400141</v>
      </c>
      <c r="R11" s="19" t="n">
        <v>0.0363707985077501</v>
      </c>
      <c r="S11" s="19" t="n">
        <v>0.0498660875930234</v>
      </c>
      <c r="T11" s="19" t="n">
        <v>0.0374851885648204</v>
      </c>
      <c r="U11" s="19" t="n">
        <v>0.0474225925888532</v>
      </c>
      <c r="V11" s="19" t="n">
        <v>0.0330757692717502</v>
      </c>
      <c r="W11" s="19" t="n">
        <v>0.0237884372303991</v>
      </c>
      <c r="X11" s="19" t="n">
        <v>0.0220097227750589</v>
      </c>
      <c r="Y11" s="19" t="n">
        <v>0.0824068332612593</v>
      </c>
      <c r="Z11" s="19"/>
      <c r="AA11" s="19" t="n">
        <v>0.022312344611119</v>
      </c>
      <c r="AB11" s="19" t="n">
        <v>0.0177550688910159</v>
      </c>
      <c r="AC11" s="19" t="n">
        <v>0.0447294203531039</v>
      </c>
      <c r="AD11" s="19" t="n">
        <v>0.0727920788681276</v>
      </c>
      <c r="AE11" s="19"/>
      <c r="AF11" s="19" t="n">
        <v>0.0873952258542256</v>
      </c>
      <c r="AG11" s="19" t="n">
        <v>0.012582206632786</v>
      </c>
      <c r="AH11" s="19" t="n">
        <v>0.0227778543753693</v>
      </c>
      <c r="AI11" s="19" t="n">
        <v>0.0869263731858962</v>
      </c>
      <c r="AJ11" s="19" t="n">
        <v>0.130885936175414</v>
      </c>
      <c r="AK11" s="19" t="n">
        <v>0.0615935290419373</v>
      </c>
      <c r="AL11" s="19" t="n">
        <v>0.0505893807602241</v>
      </c>
      <c r="AM11" s="19" t="n">
        <v>0</v>
      </c>
      <c r="AN11" s="19" t="n">
        <v>0.0366227646262601</v>
      </c>
      <c r="AO11" s="19" t="n">
        <v>0.0532961350966614</v>
      </c>
      <c r="AP11" s="19" t="n">
        <v>0.0271053266936632</v>
      </c>
      <c r="AQ11" s="19" t="n">
        <v>0.0267354263761404</v>
      </c>
      <c r="AR11" s="19" t="n">
        <v>0</v>
      </c>
      <c r="AS11" s="19" t="n">
        <v>0.108789265320331</v>
      </c>
      <c r="AT11" s="19" t="n">
        <v>0</v>
      </c>
      <c r="AU11" s="19" t="n">
        <v>0.504380017574563</v>
      </c>
      <c r="AV11" s="19" t="n">
        <v>0.197100656412845</v>
      </c>
      <c r="AW11" s="19" t="n">
        <v>0.294727388085214</v>
      </c>
      <c r="AX11" s="19" t="n">
        <v>0</v>
      </c>
    </row>
    <row r="12">
      <c r="B12" s="20" t="s">
        <v>242</v>
      </c>
      <c r="C12" s="21" t="n">
        <v>0.0302368982115729</v>
      </c>
      <c r="D12" s="21" t="n">
        <v>0.0765591437420564</v>
      </c>
      <c r="E12" s="21" t="n">
        <v>0.0209287545977287</v>
      </c>
      <c r="F12" s="21" t="n">
        <v>0.0337729235168227</v>
      </c>
      <c r="G12" s="21" t="n">
        <v>0.0289085841330507</v>
      </c>
      <c r="H12" s="21" t="n">
        <v>0.034588438011365</v>
      </c>
      <c r="I12" s="21" t="n">
        <v>0.00255502240250821</v>
      </c>
      <c r="J12" s="21"/>
      <c r="K12" s="21" t="n">
        <v>0.0234379841520512</v>
      </c>
      <c r="L12" s="21" t="n">
        <v>0.0368951352290485</v>
      </c>
      <c r="M12" s="21"/>
      <c r="N12" s="21" t="n">
        <v>0.0397129703975431</v>
      </c>
      <c r="O12" s="21" t="n">
        <v>0.00665334653428711</v>
      </c>
      <c r="P12" s="21" t="n">
        <v>0.0117537454424425</v>
      </c>
      <c r="Q12" s="21" t="n">
        <v>0.0263951209915613</v>
      </c>
      <c r="R12" s="21" t="n">
        <v>0.0239629941036652</v>
      </c>
      <c r="S12" s="21" t="n">
        <v>0.0318571972262572</v>
      </c>
      <c r="T12" s="21" t="n">
        <v>0.0530167377358455</v>
      </c>
      <c r="U12" s="21" t="n">
        <v>0.0442209357380218</v>
      </c>
      <c r="V12" s="21" t="n">
        <v>0.0427749180894474</v>
      </c>
      <c r="W12" s="21" t="n">
        <v>0.0288782006504215</v>
      </c>
      <c r="X12" s="21" t="n">
        <v>0.0202940472444965</v>
      </c>
      <c r="Y12" s="21" t="n">
        <v>0.0545121900107241</v>
      </c>
      <c r="Z12" s="21"/>
      <c r="AA12" s="21" t="n">
        <v>0.0159490870542743</v>
      </c>
      <c r="AB12" s="21" t="n">
        <v>0.0415744225535002</v>
      </c>
      <c r="AC12" s="21" t="n">
        <v>0.030297636844659</v>
      </c>
      <c r="AD12" s="21" t="n">
        <v>0.0325299226206296</v>
      </c>
      <c r="AE12" s="21"/>
      <c r="AF12" s="21" t="n">
        <v>0.0400905779059903</v>
      </c>
      <c r="AG12" s="21" t="n">
        <v>0.0206518896568803</v>
      </c>
      <c r="AH12" s="21" t="n">
        <v>0.0215227365779997</v>
      </c>
      <c r="AI12" s="21" t="n">
        <v>0.0197023098125667</v>
      </c>
      <c r="AJ12" s="21" t="n">
        <v>0.0440915122119613</v>
      </c>
      <c r="AK12" s="21" t="n">
        <v>0</v>
      </c>
      <c r="AL12" s="21" t="n">
        <v>0.0563061552649101</v>
      </c>
      <c r="AM12" s="21" t="n">
        <v>0</v>
      </c>
      <c r="AN12" s="21" t="n">
        <v>0.0150796082100896</v>
      </c>
      <c r="AO12" s="21" t="n">
        <v>0.0894056060885942</v>
      </c>
      <c r="AP12" s="21" t="n">
        <v>0</v>
      </c>
      <c r="AQ12" s="21" t="n">
        <v>0.0405954360262779</v>
      </c>
      <c r="AR12" s="21" t="n">
        <v>0</v>
      </c>
      <c r="AS12" s="21" t="n">
        <v>0</v>
      </c>
      <c r="AT12" s="21" t="n">
        <v>0</v>
      </c>
      <c r="AU12" s="21" t="n">
        <v>0</v>
      </c>
      <c r="AV12" s="21" t="n">
        <v>0</v>
      </c>
      <c r="AW12" s="21" t="n">
        <v>0</v>
      </c>
      <c r="AX12" s="21" t="n">
        <v>0</v>
      </c>
    </row>
    <row r="13">
      <c r="B13" s="18"/>
    </row>
    <row r="14">
      <c r="B14" t="s">
        <v>80</v>
      </c>
    </row>
    <row r="15">
      <c r="B15" t="s">
        <v>81</v>
      </c>
    </row>
    <row r="17">
      <c r="B17" s="9" t="str">
        <f>=HYPERLINK("#'Contents'!A1", "Return to Contents")</f>
      </c>
    </row>
  </sheetData>
  <mergeCells count="6">
    <mergeCell ref="D5:I5"/>
    <mergeCell ref="K5:L5"/>
    <mergeCell ref="N5:Y5"/>
    <mergeCell ref="AA5:AD5"/>
    <mergeCell ref="AF5:AX5"/>
    <mergeCell ref="D2:AU2"/>
  </mergeCells>
  <pageMargins left="0.7" right="0.7" top="0.75" bottom="0.75" header="0.3" footer="0.3"/>
  <pageSetup paperSize="9" orientation="portrait" horizontalDpi="300" verticalDpi="300" r:id="rId2"/>
  <drawing r:id="rId1"/>
</worksheet>
</file>

<file path=docProps/app.xml><?xml version="1.0" encoding="utf-8"?>
<Properties xmlns="http://schemas.openxmlformats.org/officeDocument/2006/extended-properties" xmlns:vt="http://schemas.openxmlformats.org/officeDocument/2006/docPropsVTypes">
  <Application>Microsoft Excel</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creator>SebWride</dc:creator>
  <cp:lastModifiedBy>SebWride</cp:lastModifiedBy>
  <dcterms:created xsi:type="dcterms:W3CDTF">2025-10-10T16:03:30Z</dcterms:created>
</coreProperties>
</file>