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bened\Public First Dropbox\Policy and Research Team\Polling\Client Tables\Food Foundation\Merseyside\"/>
    </mc:Choice>
  </mc:AlternateContent>
  <xr:revisionPtr revIDLastSave="0" documentId="13_ncr:1_{87F23E16-76E4-4507-AEF5-ACADAC558A24}" xr6:coauthVersionLast="47" xr6:coauthVersionMax="47" xr10:uidLastSave="{00000000-0000-0000-0000-000000000000}"/>
  <bookViews>
    <workbookView xWindow="28680" yWindow="-120" windowWidth="29040" windowHeight="15720" firstSheet="2" activeTab="2"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35" l="1"/>
  <c r="B22" i="34"/>
  <c r="B22" i="33"/>
  <c r="B18" i="32"/>
  <c r="B22" i="31"/>
  <c r="B19" i="30"/>
  <c r="B22" i="29"/>
  <c r="B16" i="28"/>
  <c r="B16" i="27"/>
  <c r="B16" i="26"/>
  <c r="B17" i="25"/>
  <c r="B17" i="24"/>
  <c r="B17" i="23"/>
  <c r="B22" i="22"/>
  <c r="B22" i="21"/>
  <c r="B24" i="20"/>
  <c r="B25" i="19"/>
  <c r="B17" i="18"/>
  <c r="B22" i="17"/>
  <c r="B16" i="16"/>
  <c r="B16" i="15"/>
  <c r="B16" i="14"/>
  <c r="B16" i="13"/>
  <c r="B16" i="12"/>
  <c r="B20" i="11"/>
  <c r="B20" i="10"/>
  <c r="B24" i="9"/>
  <c r="B21" i="8"/>
  <c r="B21" i="7"/>
  <c r="B21" i="6"/>
  <c r="B21" i="5"/>
  <c r="B31" i="4"/>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D17" i="2"/>
  <c r="E16" i="2"/>
  <c r="D16" i="2"/>
  <c r="E15" i="2"/>
  <c r="D15" i="2"/>
  <c r="E14" i="2"/>
  <c r="D14" i="2"/>
  <c r="E13" i="2"/>
  <c r="D13" i="2"/>
  <c r="E12" i="2"/>
  <c r="D12" i="2"/>
  <c r="E11" i="2"/>
  <c r="D11" i="2"/>
  <c r="D10" i="2"/>
  <c r="E9" i="2"/>
  <c r="D9" i="2"/>
  <c r="D6" i="2"/>
  <c r="F20" i="1"/>
</calcChain>
</file>

<file path=xl/sharedStrings.xml><?xml version="1.0" encoding="utf-8"?>
<sst xmlns="http://schemas.openxmlformats.org/spreadsheetml/2006/main" count="2397" uniqueCount="216">
  <si>
    <t>Public First Poll for Food Foundation (Liverpool City Region)</t>
  </si>
  <si>
    <t>Fieldwork:</t>
  </si>
  <si>
    <t>12th Mar - 23rd Mar 2024</t>
  </si>
  <si>
    <t xml:space="preserve">Interview Method: </t>
  </si>
  <si>
    <t>Online Survey</t>
  </si>
  <si>
    <t>Population represented:</t>
  </si>
  <si>
    <t>18+ year olds in the Liverpool City Region</t>
  </si>
  <si>
    <t>Sample size:</t>
  </si>
  <si>
    <t>Methodology:</t>
  </si>
  <si>
    <t>All results are weighted using Iterative Proportional Fitting, or 'Raking'. The results are  weighted by age, gender, and social grade to locally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</si>
  <si>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</si>
  <si>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</si>
  <si>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</si>
  <si>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</si>
  <si>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</si>
  <si>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</si>
  <si>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</si>
  <si>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</si>
  <si>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</si>
  <si>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</si>
  <si>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</si>
  <si>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</si>
  <si>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</si>
  <si>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</si>
  <si>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</si>
  <si>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</si>
  <si>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</si>
  <si>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</si>
  <si>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</si>
  <si>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</si>
  <si>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</si>
  <si>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Conservative</t>
  </si>
  <si>
    <t>Labour</t>
  </si>
  <si>
    <t>Liberal Democrat</t>
  </si>
  <si>
    <t>The Brexit Party</t>
  </si>
  <si>
    <t>I did not vote</t>
  </si>
  <si>
    <t>Liberal Democrats</t>
  </si>
  <si>
    <t>GCSE or equivalent (Scottish National/O Level)</t>
  </si>
  <si>
    <t>A Level or equivalent (GCE/Higher/Advanced Higher)</t>
  </si>
  <si>
    <t>University Undergraduate Degree (BA/BSc)</t>
  </si>
  <si>
    <t>University Postgraduate Degree (MA/MSc/MPhil)</t>
  </si>
  <si>
    <t>Doctorate (PhD/DPHil)</t>
  </si>
  <si>
    <t>Less than £20,000</t>
  </si>
  <si>
    <t>£20,000 - £39,999</t>
  </si>
  <si>
    <t>£40,000 - £59,999</t>
  </si>
  <si>
    <t>£60,000 or more</t>
  </si>
  <si>
    <t>Yes</t>
  </si>
  <si>
    <t>No</t>
  </si>
  <si>
    <t>Positive</t>
  </si>
  <si>
    <t>Neutral</t>
  </si>
  <si>
    <t>Negative</t>
  </si>
  <si>
    <t>Labour party candidate</t>
  </si>
  <si>
    <t>Conservative party candidate</t>
  </si>
  <si>
    <t>Liberal Democrat candidate</t>
  </si>
  <si>
    <t>Gender</t>
  </si>
  <si>
    <t>Age Group</t>
  </si>
  <si>
    <t>Social Grade</t>
  </si>
  <si>
    <t>2019</t>
  </si>
  <si>
    <t>Voting Intention</t>
  </si>
  <si>
    <t>Education</t>
  </si>
  <si>
    <t>Grouped Income</t>
  </si>
  <si>
    <t>Universal Credit Recipient</t>
  </si>
  <si>
    <t>Children?</t>
  </si>
  <si>
    <t>View of Current Mayor</t>
  </si>
  <si>
    <t>Mayoral Voting Intention</t>
  </si>
  <si>
    <t>Children’s mental health in schools and bullying</t>
  </si>
  <si>
    <t>Government budget cuts in staffing and education</t>
  </si>
  <si>
    <t>The treatment of children with Special Educational Needs</t>
  </si>
  <si>
    <t>Classroom size and capacity</t>
  </si>
  <si>
    <t>Access to free school meals in schools</t>
  </si>
  <si>
    <t>Attracting quality teaching staff into the profession</t>
  </si>
  <si>
    <t>Inequality between private, grammar, and state schools</t>
  </si>
  <si>
    <t>Children catching up on learning after the pandemic</t>
  </si>
  <si>
    <t>The impacts of social media and developments in technology e.g. AI</t>
  </si>
  <si>
    <t>Quality of maths and science teaching</t>
  </si>
  <si>
    <t>Children being absent from school</t>
  </si>
  <si>
    <t>Teacher’s salaries</t>
  </si>
  <si>
    <t>Obesity and poor health</t>
  </si>
  <si>
    <t>Availability of school infrastructure such as laboratories and libraries</t>
  </si>
  <si>
    <t>Don’t Know</t>
  </si>
  <si>
    <t>Extracurricular opportunities</t>
  </si>
  <si>
    <t>The quality of teaching of sex education</t>
  </si>
  <si>
    <t>None of the above</t>
  </si>
  <si>
    <t>Thinking about schools in the UK, which of the following do you think are the most important issues affecting schools at this time? Please select up to three.</t>
  </si>
  <si>
    <t>BASE: All Respondents</t>
  </si>
  <si>
    <t>Fieldwork:  12th Mar - 23rd Mar 2024</t>
  </si>
  <si>
    <t>Data weighted by age, gender, and social grade to locally representative proportions</t>
  </si>
  <si>
    <t xml:space="preserve"> It is important for children to be well fed in order to do well in school</t>
  </si>
  <si>
    <t xml:space="preserve"> Healthy and nutritious food is often too expensive to buy for a family</t>
  </si>
  <si>
    <t xml:space="preserve"> It is primarily the responsibility of parents, not schools, to ensure that children are provided with healthy food during the school day</t>
  </si>
  <si>
    <t>Strongly agree</t>
  </si>
  <si>
    <t>Somewhat agree</t>
  </si>
  <si>
    <t>Somewhat disagree</t>
  </si>
  <si>
    <t>Strongly disagree</t>
  </si>
  <si>
    <t>Don’t know</t>
  </si>
  <si>
    <t>Total Agree:</t>
  </si>
  <si>
    <t>Total Disagree:</t>
  </si>
  <si>
    <t>Net:</t>
  </si>
  <si>
    <t>Grid Summary: To what extent do you agree or disagree with the following?</t>
  </si>
  <si>
    <t>To what extent do you agree or disagree with the following?: It is important for children to be well fed in order to do well in school</t>
  </si>
  <si>
    <t>To what extent do you agree or disagree with the following?: Healthy and nutritious food is often too expensive to buy for a family</t>
  </si>
  <si>
    <t>To what extent do you agree or disagree with the following?: It is primarily the responsibility of parents, not schools, to ensure that children are provided with healthy food during the school day</t>
  </si>
  <si>
    <t>It is too expensive to buy nutritious food</t>
  </si>
  <si>
    <t>There is too much advertising of unhealthy food</t>
  </si>
  <si>
    <t>Children do not want to eat nutritious food</t>
  </si>
  <si>
    <t>Parents do not have enough information on how to prepare nutritious food</t>
  </si>
  <si>
    <t>It is difficult to buy food without unhealthy ingredients these days</t>
  </si>
  <si>
    <t>Their school does not serve nutritious food options</t>
  </si>
  <si>
    <t>There is not enough time in the day to prepare nutritious food on a regular basis</t>
  </si>
  <si>
    <t>N/A - there are no barriers to my child having a more nutritious diet</t>
  </si>
  <si>
    <t>I don’t believe that some food is more or less nutritious</t>
  </si>
  <si>
    <t>Other (Please specify)</t>
  </si>
  <si>
    <t>What, if anything, would you say are the barriers to children in the UK having a more nutritious diet? Please select all that apply.</t>
  </si>
  <si>
    <t>Every day, on average</t>
  </si>
  <si>
    <t>Several times a week, on average</t>
  </si>
  <si>
    <t>Once a week, on average</t>
  </si>
  <si>
    <t>Several times a month, on average</t>
  </si>
  <si>
    <t>Monthly, on average</t>
  </si>
  <si>
    <t>Less often or never</t>
  </si>
  <si>
    <t>0</t>
  </si>
  <si>
    <t>*</t>
  </si>
  <si>
    <t xml:space="preserve"> You said you have children in school. How often in the last year, if at all, did your children skip eating breakfast before going to school?</t>
  </si>
  <si>
    <t>BASE: Child attended school</t>
  </si>
  <si>
    <t xml:space="preserve"> You said you have children in school. How often in the last year, if at all, do your children skip eating lunch at school?</t>
  </si>
  <si>
    <t xml:space="preserve"> Financial support for those who are unable to work</t>
  </si>
  <si>
    <t xml:space="preserve"> Lunches for children at school whose parents are struggling financially</t>
  </si>
  <si>
    <t xml:space="preserve"> Healthcare i.e. through the NHS</t>
  </si>
  <si>
    <t xml:space="preserve"> Housing for people who are struggling to afford rent</t>
  </si>
  <si>
    <t>Should be provided by the Government with money raised through taxes</t>
  </si>
  <si>
    <t>Should not be provided by the Government</t>
  </si>
  <si>
    <t>Grid Summary: Thinking about the things that the Government can provide with money raised through taxes, which of the following  do you think the Government should and should not provide?</t>
  </si>
  <si>
    <t>Thinking about the things that the Government can provide with money raised through taxes, which of the following  do you think the Government should and should not provide?: Financial support for those who are unable to work</t>
  </si>
  <si>
    <t>Thinking about the things that the Government can provide with money raised through taxes, which of the following  do you think the Government should and should not provide?: Lunches for children at school whose parents are struggling financially</t>
  </si>
  <si>
    <t>Thinking about the things that the Government can provide with money raised through taxes, which of the following  do you think the Government should and should not provide?: Healthcare i.e. through the NHS</t>
  </si>
  <si>
    <t>Thinking about the things that the Government can provide with money raised through taxes, which of the following  do you think the Government should and should not provide?: Housing for people who are struggling to afford rent</t>
  </si>
  <si>
    <t>Strongly support</t>
  </si>
  <si>
    <t>Somewhat support</t>
  </si>
  <si>
    <t>Neither support nor oppose</t>
  </si>
  <si>
    <t>Somewhat oppose</t>
  </si>
  <si>
    <t>Strongly oppose</t>
  </si>
  <si>
    <t>Total Support:</t>
  </si>
  <si>
    <t>Total Oppose:</t>
  </si>
  <si>
    <t xml:space="preserve"> Currently in England, some children, from low income families, are entitled to free school meals during the school day, meaning their parents do not need to pay for school lunches. In addition, all children in Reception, Year 1 and Year 2 receive free school meals, not on a means tested basis. There are currently over 2 million children eligible for free school meals. Do you support or oppose Free School Meal provision in England?</t>
  </si>
  <si>
    <t>Every child should receive free school meals regardless of their income</t>
  </si>
  <si>
    <t>Only children from poorer backgrounds should receive free school meals</t>
  </si>
  <si>
    <t>No children should receive free school meals</t>
  </si>
  <si>
    <t xml:space="preserve"> Which of the following comes closest to your view?</t>
  </si>
  <si>
    <t>Reducing child hunger</t>
  </si>
  <si>
    <t>Improving children’s nutrition and health</t>
  </si>
  <si>
    <t>Helps parents with the cost of living</t>
  </si>
  <si>
    <t>Improving how children perform at school. For instance, better literacy and numeracy levels</t>
  </si>
  <si>
    <t>Improving children’s mental health and wellbeing</t>
  </si>
  <si>
    <t>Reducing inequalities in health between low income and high income children and adults</t>
  </si>
  <si>
    <t>Alleviating child poverty</t>
  </si>
  <si>
    <t>Improving children’s attendance at school</t>
  </si>
  <si>
    <t>Reducing childhood obesity and other weight related illnesses</t>
  </si>
  <si>
    <t>N/A - there are no benefits to providing free school meals to children</t>
  </si>
  <si>
    <t>Other (Please Specify)</t>
  </si>
  <si>
    <t>What do you think the benefits of providing free school meals to children are, if any? Select any which apply</t>
  </si>
  <si>
    <t>Children might be embarrassed to receive free school meals</t>
  </si>
  <si>
    <t>Parents can exploit the system to get free meals when they could afford to provide them</t>
  </si>
  <si>
    <t>The food provided is low quality</t>
  </si>
  <si>
    <t>N/A - here are no negatives to providing free school meals to children</t>
  </si>
  <si>
    <t>It is not the Government’s job to feed children, it is their parents</t>
  </si>
  <si>
    <t>The food provided is unhealthy</t>
  </si>
  <si>
    <t>The money needed could be better put towards other things like the NHS and welfare</t>
  </si>
  <si>
    <t>It would be better if the money went directly to parents to provide the meals</t>
  </si>
  <si>
    <t>The scheme is unnecessary</t>
  </si>
  <si>
    <t>What do you think are the main negatives of providing free school meals to children are, if any? Select any which apply</t>
  </si>
  <si>
    <t>Doing more to support mental health in schools</t>
  </si>
  <si>
    <t>Providing free breakfast clubs for all children in primary and secondary schools</t>
  </si>
  <si>
    <t>Reducing class sizes by hiring more teachers</t>
  </si>
  <si>
    <t>Increase funding for after-school activities or youth centres</t>
  </si>
  <si>
    <t>Increasing the number of children who receive free school meals</t>
  </si>
  <si>
    <t>Banning junk food advertising to children</t>
  </si>
  <si>
    <t>Improve air quality near schools</t>
  </si>
  <si>
    <t>None of the above would be important</t>
  </si>
  <si>
    <t>Imagine a political party was deciding what to prioritise in order to improve children’s wellbeing across England ahead of a general election. Which of the following areas do you think should be prioritised? Select up to three of the following.</t>
  </si>
  <si>
    <t>Campaigning to receive more funding for schools in the local area from the UK government</t>
  </si>
  <si>
    <t>Increasing the number of apprenticeships available for young people in your area</t>
  </si>
  <si>
    <t>Encourage young people to pursue specific courses aged 16-18 to fill local skills gaps</t>
  </si>
  <si>
    <t>Improving access to skills training for adults (aged 19 and over) in your area</t>
  </si>
  <si>
    <t>Increasing the number of training places for college teachers in your area</t>
  </si>
  <si>
    <t>And now imagine a mayoral candidate for Liverpool City Region was deciding what to prioritise in education ahead of the next mayoral election in your area. Which of the following areas do you think should be prioritised?  Select up to three of the following.</t>
  </si>
  <si>
    <t>I would support extending free school meals to MORE children, and I believe the Government could afford it</t>
  </si>
  <si>
    <t>I would support extending free school meals to MORE children, but I don’t think the Government could afford it</t>
  </si>
  <si>
    <t>I would oppose extending free school meals to MORE children</t>
  </si>
  <si>
    <t>I would support providing free school meals to ALL children in school, and I believe the Government could afford it</t>
  </si>
  <si>
    <t>I would support providing free school meals to ALL children in school, but I don’t think the Government could afford it</t>
  </si>
  <si>
    <t>I would oppose providing free school meals to ALL children in school</t>
  </si>
  <si>
    <t>This is too low, the threshold to receive free school meals should be higher than this</t>
  </si>
  <si>
    <t>This is about right</t>
  </si>
  <si>
    <t>This is too high, the threshold to receive free school meals should be lower than this</t>
  </si>
  <si>
    <t xml:space="preserve"> To be eligible for free school meals a child’s household’s income must be below £7400 per year, after tax but before any Universal Credit payments. They may also be eligible if their family receives some other benefits. Which of the following comes closest to your view?</t>
  </si>
  <si>
    <t>Given the health benefits of providing free school meals, it is a good use of local taxpayer money to expand Free School Meal provision</t>
  </si>
  <si>
    <t>There are better uses for local taxpayer money than expanding Free School Meal provision</t>
  </si>
  <si>
    <t>BASE: Question randomly assigned to respondents</t>
  </si>
  <si>
    <t>Given the number of children growing up in hardship, it is a good use of local taxpayer money to expand Free School Meal provision</t>
  </si>
  <si>
    <t>Given the the benefits having a good meal have for children’s education, it is a good use of local taxpayer money to expand Free School Meal provision</t>
  </si>
  <si>
    <t xml:space="preserve"> Imagine your local Metro Mayor, Steve Rotheram, proposed extending free school meals to more children in your area at the next local election. To what extent would you support or oppose this?</t>
  </si>
  <si>
    <t>Much more likely</t>
  </si>
  <si>
    <t>Somewhat more likely</t>
  </si>
  <si>
    <t>Make no difference to how I would vote</t>
  </si>
  <si>
    <t>Somewhat less likely</t>
  </si>
  <si>
    <t>Much less likely</t>
  </si>
  <si>
    <t xml:space="preserve"> And would this make you more or less likely to vote for Steve Rotheram in your next Metro Mayor election?</t>
  </si>
  <si>
    <t xml:space="preserve"> And to what extent would you support or oppose your local Metro Mayor asking the Labour party to make implementing this policy across all of England a general election pledge?</t>
  </si>
  <si>
    <t>Very fair</t>
  </si>
  <si>
    <t>Somewhat fair</t>
  </si>
  <si>
    <t>Not very fair</t>
  </si>
  <si>
    <t>Not fair at all</t>
  </si>
  <si>
    <t xml:space="preserve"> At the moment, all children in the UK in reception, year 1, and year 2 receive free school meals. After this, children only receive free school meals if their household income is below the £7400 threshold, or if their family receives certain benefits. The Mayor of London introduced a policy to ensure all children in primary schools in London receive free school meals, regardless of their household income, which is continuing for another year. This policy is funded using money raised by Business Rates in London. Currently, this policy only extends to children attending schools in London. Do you think this is fair or unfair?</t>
  </si>
  <si>
    <t xml:space="preserve"> And in principle, to what extent do you support or oppose this policy?</t>
  </si>
  <si>
    <t xml:space="preserve"> To what extent would you support or oppose the Metro Mayor for your area expanding free school meal provision in your area?</t>
  </si>
  <si>
    <t xml:space="preserve"> And to what extent would this make you more or less likely to vote for Steve Rotheram in your next Metro Mayor election?</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</si>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</sst>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6.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7.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8.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9.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10.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90625" defaultRowHeight="14.5" x14ac:dyDescent="0.35"/>
  <sheetData>
    <row r="7" spans="6:12" ht="40" customHeight="1" x14ac:dyDescent="0.35">
      <c r="F7" s="25" t="s">
        <v>0</v>
      </c>
      <c r="G7" s="26"/>
      <c r="H7" s="26"/>
      <c r="I7" s="26"/>
      <c r="J7" s="26"/>
      <c r="K7" s="26"/>
      <c r="L7" s="26"/>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501</v>
      </c>
    </row>
    <row r="14" spans="6:12" ht="18.5" x14ac:dyDescent="0.45">
      <c r="F14" s="2"/>
    </row>
    <row r="15" spans="6:12" ht="18.5" x14ac:dyDescent="0.45">
      <c r="F15" s="2"/>
    </row>
    <row r="16" spans="6:12" ht="18.5" x14ac:dyDescent="0.45">
      <c r="F16" s="2" t="s">
        <v>8</v>
      </c>
    </row>
    <row r="17" spans="6:13" ht="50"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40"/>
  <sheetViews>
    <sheetView showGridLines="0" topLeftCell="A14" workbookViewId="0">
      <selection activeCell="D31" sqref="D31"/>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"Thinking about schools in the UK, which of the following do you think are the most important issues affecting schools at this time? Please select up to three.")</f>
        <v>Thinking about schools in the UK, which of the following do you think are the most important issues affecting schools at this time? Please select up to three.</v>
      </c>
      <c r="E9" s="14" t="str">
        <f>HYPERLINK("#'Full Results'!A11", "11")</f>
        <v>11</v>
      </c>
      <c r="F9" t="s">
        <v>84</v>
      </c>
    </row>
    <row r="10" spans="3:6" x14ac:dyDescent="0.35">
      <c r="C10">
        <v>2</v>
      </c>
      <c r="D10" s="8" t="str">
        <f>HYPERLINK("#'Table 2'!A1", "Grid Summary: To what extent do you agree or disagree with the following?")</f>
        <v>Grid Summary: To what extent do you agree or disagree with the following?</v>
      </c>
      <c r="E10" s="7"/>
      <c r="F10" t="s">
        <v>84</v>
      </c>
    </row>
    <row r="11" spans="3:6" x14ac:dyDescent="0.35">
      <c r="C11">
        <v>3</v>
      </c>
      <c r="D11" s="8" t="str">
        <f>HYPERLINK("#'Table 3'!A1", "To what extent do you agree or disagree with the following?: It is important for children to be well fed in order to do well in school")</f>
        <v>To what extent do you agree or disagree with the following?: It is important for children to be well fed in order to do well in school</v>
      </c>
      <c r="E11" s="14" t="str">
        <f>HYPERLINK("#'Full Results'!A32", "32")</f>
        <v>32</v>
      </c>
      <c r="F11" t="s">
        <v>84</v>
      </c>
    </row>
    <row r="12" spans="3:6" x14ac:dyDescent="0.35">
      <c r="C12">
        <v>4</v>
      </c>
      <c r="D12" s="8" t="str">
        <f>HYPERLINK("#'Table 4'!A1", "To what extent do you agree or disagree with the following?: Healthy and nutritious food is often too expensive to buy for a family")</f>
        <v>To what extent do you agree or disagree with the following?: Healthy and nutritious food is often too expensive to buy for a family</v>
      </c>
      <c r="E12" s="14" t="str">
        <f>HYPERLINK("#'Full Results'!A43", "43")</f>
        <v>43</v>
      </c>
      <c r="F12" t="s">
        <v>84</v>
      </c>
    </row>
    <row r="13" spans="3:6" x14ac:dyDescent="0.35">
      <c r="C13">
        <v>5</v>
      </c>
      <c r="D13" s="8" t="str">
        <f>HYPERLINK("#'Table 5'!A1", "To what extent do you agree or disagree with the following?: It is primarily the responsibility of parents, not schools, to ensure that children are provided with healthy food during the school day")</f>
        <v>To what extent do you agree or disagree with the following?: It is primarily the responsibility of parents, not schools, to ensure that children are provided with healthy food during the school day</v>
      </c>
      <c r="E13" s="14" t="str">
        <f>HYPERLINK("#'Full Results'!A54", "54")</f>
        <v>54</v>
      </c>
      <c r="F13" t="s">
        <v>84</v>
      </c>
    </row>
    <row r="14" spans="3:6" x14ac:dyDescent="0.35">
      <c r="C14">
        <v>6</v>
      </c>
      <c r="D14" s="8" t="str">
        <f>HYPERLINK("#'Table 6'!A1", "What, if anything, would you say are the barriers to children in the UK having a more nutritious diet? Please select all that apply.")</f>
        <v>What, if anything, would you say are the barriers to children in the UK having a more nutritious diet? Please select all that apply.</v>
      </c>
      <c r="E14" s="14" t="str">
        <f>HYPERLINK("#'Full Results'!A65", "65")</f>
        <v>65</v>
      </c>
      <c r="F14" t="s">
        <v>84</v>
      </c>
    </row>
    <row r="15" spans="3:6" x14ac:dyDescent="0.35">
      <c r="C15">
        <v>7</v>
      </c>
      <c r="D15" s="8" t="str">
        <f>HYPERLINK("#'Table 7'!A1", " You said you have children in school. How often in the last year, if at all, did your children skip eating breakfast before going to school?")</f>
        <v xml:space="preserve"> You said you have children in school. How often in the last year, if at all, did your children skip eating breakfast before going to school?</v>
      </c>
      <c r="E15" s="14" t="str">
        <f>HYPERLINK("#'Full Results'!A79", "79")</f>
        <v>79</v>
      </c>
      <c r="F15" t="s">
        <v>122</v>
      </c>
    </row>
    <row r="16" spans="3:6" x14ac:dyDescent="0.35">
      <c r="C16">
        <v>8</v>
      </c>
      <c r="D16" s="8" t="str">
        <f>HYPERLINK("#'Table 8'!A1", " You said you have children in school. How often in the last year, if at all, do your children skip eating lunch at school?")</f>
        <v xml:space="preserve"> You said you have children in school. How often in the last year, if at all, do your children skip eating lunch at school?</v>
      </c>
      <c r="E16" s="14" t="str">
        <f>HYPERLINK("#'Full Results'!A89", "89")</f>
        <v>89</v>
      </c>
      <c r="F16" t="s">
        <v>122</v>
      </c>
    </row>
    <row r="17" spans="3:6" x14ac:dyDescent="0.35">
      <c r="C17">
        <v>9</v>
      </c>
      <c r="D17" s="8" t="str">
        <f>HYPERLINK("#'Table 9'!A1", "Grid Summary: Thinking about the things that the Government can provide with money raised through taxes, which of the following  do you think the Government should and should not provide?")</f>
        <v>Grid Summary: Thinking about the things that the Government can provide with money raised through taxes, which of the following  do you think the Government should and should not provide?</v>
      </c>
      <c r="E17" s="7"/>
      <c r="F17" t="s">
        <v>84</v>
      </c>
    </row>
    <row r="18" spans="3:6" x14ac:dyDescent="0.35">
      <c r="C18">
        <v>10</v>
      </c>
      <c r="D18" s="8" t="str">
        <f>HYPERLINK("#'Table 10'!A1", "Thinking about the things that the Government can provide with money raised through taxes, which of the following  do you think the Government should and should not provide?: Financial support for those who are unable to work")</f>
        <v>Thinking about the things that the Government can provide with money raised through taxes, which of the following  do you think the Government should and should not provide?: Financial support for those who are unable to work</v>
      </c>
      <c r="E18" s="14" t="str">
        <f>HYPERLINK("#'Full Results'!A99", "99")</f>
        <v>99</v>
      </c>
      <c r="F18" t="s">
        <v>84</v>
      </c>
    </row>
    <row r="19" spans="3:6" x14ac:dyDescent="0.35">
      <c r="C19">
        <v>11</v>
      </c>
      <c r="D19" s="8" t="str">
        <f>HYPERLINK("#'Table 11'!A1", "Thinking about the things that the Government can provide with money raised through taxes, which of the following  do you think the Government should and should not provide?: Lunches for children at school whose parents are struggling financially")</f>
        <v>Thinking about the things that the Government can provide with money raised through taxes, which of the following  do you think the Government should and should not provide?: Lunches for children at school whose parents are struggling financially</v>
      </c>
      <c r="E19" s="14" t="str">
        <f>HYPERLINK("#'Full Results'!A105", "105")</f>
        <v>105</v>
      </c>
      <c r="F19" t="s">
        <v>84</v>
      </c>
    </row>
    <row r="20" spans="3:6" x14ac:dyDescent="0.35">
      <c r="C20">
        <v>12</v>
      </c>
      <c r="D20" s="8" t="str">
        <f>HYPERLINK("#'Table 12'!A1", "Thinking about the things that the Government can provide with money raised through taxes, which of the following  do you think the Government should and should not provide?: Healthcare i.e. through the NHS")</f>
        <v>Thinking about the things that the Government can provide with money raised through taxes, which of the following  do you think the Government should and should not provide?: Healthcare i.e. through the NHS</v>
      </c>
      <c r="E20" s="14" t="str">
        <f>HYPERLINK("#'Full Results'!A111", "111")</f>
        <v>111</v>
      </c>
      <c r="F20" t="s">
        <v>84</v>
      </c>
    </row>
    <row r="21" spans="3:6" x14ac:dyDescent="0.35">
      <c r="C21">
        <v>13</v>
      </c>
      <c r="D21" s="8" t="str">
        <f>HYPERLINK("#'Table 13'!A1", "Thinking about the things that the Government can provide with money raised through taxes, which of the following  do you think the Government should and should not provide?: Housing for people who are struggling to afford rent")</f>
        <v>Thinking about the things that the Government can provide with money raised through taxes, which of the following  do you think the Government should and should not provide?: Housing for people who are struggling to afford rent</v>
      </c>
      <c r="E21" s="14" t="str">
        <f>HYPERLINK("#'Full Results'!A117", "117")</f>
        <v>117</v>
      </c>
      <c r="F21" t="s">
        <v>84</v>
      </c>
    </row>
    <row r="22" spans="3:6" x14ac:dyDescent="0.35">
      <c r="C22">
        <v>14</v>
      </c>
      <c r="D22" s="8" t="str">
        <f>HYPERLINK("#'Table 14'!A1", " Currently in England, some children, from low income families, are entitled to free school meals during the school day, meaning their parents do not need to pay for school lunches. In addition, all children in Reception, Year 1 and Year 2 receiv...")</f>
        <v xml:space="preserve"> Currently in England, some children, from low income families, are entitled to free school meals during the school day, meaning their parents do not need to pay for school lunches. In addition, all children in Reception, Year 1 and Year 2 receiv...</v>
      </c>
      <c r="E22" s="14" t="str">
        <f>HYPERLINK("#'Full Results'!A123", "123")</f>
        <v>123</v>
      </c>
      <c r="F22" t="s">
        <v>84</v>
      </c>
    </row>
    <row r="23" spans="3:6" x14ac:dyDescent="0.35">
      <c r="C23">
        <v>15</v>
      </c>
      <c r="D23" s="8" t="str">
        <f>HYPERLINK("#'Table 15'!A1", " Which of the following comes closest to your view?")</f>
        <v xml:space="preserve"> Which of the following comes closest to your view?</v>
      </c>
      <c r="E23" s="14" t="str">
        <f>HYPERLINK("#'Full Results'!A135", "135")</f>
        <v>135</v>
      </c>
      <c r="F23" t="s">
        <v>84</v>
      </c>
    </row>
    <row r="24" spans="3:6" x14ac:dyDescent="0.35">
      <c r="C24">
        <v>16</v>
      </c>
      <c r="D24" s="8" t="str">
        <f>HYPERLINK("#'Table 16'!A1", "What do you think the benefits of providing free school meals to children are, if any? Select any which apply")</f>
        <v>What do you think the benefits of providing free school meals to children are, if any? Select any which apply</v>
      </c>
      <c r="E24" s="14" t="str">
        <f>HYPERLINK("#'Full Results'!A142", "142")</f>
        <v>142</v>
      </c>
      <c r="F24" t="s">
        <v>84</v>
      </c>
    </row>
    <row r="25" spans="3:6" x14ac:dyDescent="0.35">
      <c r="C25">
        <v>17</v>
      </c>
      <c r="D25" s="8" t="str">
        <f>HYPERLINK("#'Table 17'!A1", "What do you think are the main negatives of providing free school meals to children are, if any? Select any which apply")</f>
        <v>What do you think are the main negatives of providing free school meals to children are, if any? Select any which apply</v>
      </c>
      <c r="E25" s="14" t="str">
        <f>HYPERLINK("#'Full Results'!A157", "157")</f>
        <v>157</v>
      </c>
      <c r="F25" t="s">
        <v>84</v>
      </c>
    </row>
    <row r="26" spans="3:6" x14ac:dyDescent="0.35">
      <c r="C26">
        <v>18</v>
      </c>
      <c r="D26" s="8" t="str">
        <f>HYPERLINK("#'Table 18'!A1", "Imagine a political party was deciding what to prioritise in order to improve children’s wellbeing across England ahead of a general election. Which of the following areas do you think should be prioritised? Select up to three of the following.")</f>
        <v>Imagine a political party was deciding what to prioritise in order to improve children’s wellbeing across England ahead of a general election. Which of the following areas do you think should be prioritised? Select up to three of the following.</v>
      </c>
      <c r="E26" s="14" t="str">
        <f>HYPERLINK("#'Full Results'!A171", "171")</f>
        <v>171</v>
      </c>
      <c r="F26" t="s">
        <v>84</v>
      </c>
    </row>
    <row r="27" spans="3:6" x14ac:dyDescent="0.35">
      <c r="C27">
        <v>19</v>
      </c>
      <c r="D27" s="8" t="str">
        <f>HYPERLINK("#'Table 19'!A1", "And now imagine a mayoral candidate for Liverpool City Region was deciding what to prioritise in education ahead of the next mayoral election in your area. Which of the following areas do you think should be prioritised?  Select up to three of th...")</f>
        <v>And now imagine a mayoral candidate for Liverpool City Region was deciding what to prioritise in education ahead of the next mayoral election in your area. Which of the following areas do you think should be prioritised?  Select up to three of th...</v>
      </c>
      <c r="E27" s="14" t="str">
        <f>HYPERLINK("#'Full Results'!A183", "183")</f>
        <v>183</v>
      </c>
      <c r="F27" t="s">
        <v>84</v>
      </c>
    </row>
    <row r="28" spans="3:6" x14ac:dyDescent="0.35">
      <c r="C28">
        <v>20</v>
      </c>
      <c r="D28" s="8" t="str">
        <f>HYPERLINK("#'Table 20'!A1", " Which of the following comes closest to your view?")</f>
        <v xml:space="preserve"> Which of the following comes closest to your view?</v>
      </c>
      <c r="E28" s="14" t="str">
        <f>HYPERLINK("#'Full Results'!A195", "195")</f>
        <v>195</v>
      </c>
      <c r="F28" t="s">
        <v>84</v>
      </c>
    </row>
    <row r="29" spans="3:6" x14ac:dyDescent="0.35">
      <c r="C29">
        <v>21</v>
      </c>
      <c r="D29" s="8" t="str">
        <f>HYPERLINK("#'Table 21'!A1", " Which of the following comes closest to your view?")</f>
        <v xml:space="preserve"> Which of the following comes closest to your view?</v>
      </c>
      <c r="E29" s="14" t="str">
        <f>HYPERLINK("#'Full Results'!A202", "202")</f>
        <v>202</v>
      </c>
      <c r="F29" t="s">
        <v>84</v>
      </c>
    </row>
    <row r="30" spans="3:6" x14ac:dyDescent="0.35">
      <c r="C30">
        <v>22</v>
      </c>
      <c r="D30" s="8" t="str">
        <f>HYPERLINK("#'Table 22'!A1", " To be eligible for free school meals a child’s household’s income must be below £7400 per year, after tax but before any Universal Credit payments. They may also be eligible if their family receives some other benefits. Which of the following co...")</f>
        <v xml:space="preserve"> To be eligible for free school meals a child’s household’s income must be below £7400 per year, after tax but before any Universal Credit payments. They may also be eligible if their family receives some other benefits. Which of the following co...</v>
      </c>
      <c r="E30" s="14" t="str">
        <f>HYPERLINK("#'Full Results'!A209", "209")</f>
        <v>209</v>
      </c>
      <c r="F30" t="s">
        <v>84</v>
      </c>
    </row>
    <row r="31" spans="3:6" x14ac:dyDescent="0.35">
      <c r="C31">
        <v>23</v>
      </c>
      <c r="D31" s="8" t="str">
        <f>HYPERLINK("#'Table 23'!A1", " Which of the following comes closest to your view?")</f>
        <v xml:space="preserve"> Which of the following comes closest to your view?</v>
      </c>
      <c r="E31" s="14" t="str">
        <f>HYPERLINK("#'Full Results'!A216", "216")</f>
        <v>216</v>
      </c>
      <c r="F31" t="s">
        <v>196</v>
      </c>
    </row>
    <row r="32" spans="3:6" x14ac:dyDescent="0.35">
      <c r="C32">
        <v>24</v>
      </c>
      <c r="D32" s="8" t="str">
        <f>HYPERLINK("#'Table 24'!A1", " Which of the following comes closest to your view?")</f>
        <v xml:space="preserve"> Which of the following comes closest to your view?</v>
      </c>
      <c r="E32" s="14" t="str">
        <f>HYPERLINK("#'Full Results'!A222", "222")</f>
        <v>222</v>
      </c>
      <c r="F32" t="s">
        <v>196</v>
      </c>
    </row>
    <row r="33" spans="3:6" x14ac:dyDescent="0.35">
      <c r="C33">
        <v>25</v>
      </c>
      <c r="D33" s="8" t="str">
        <f>HYPERLINK("#'Table 25'!A1", " Which of the following comes closest to your view?")</f>
        <v xml:space="preserve"> Which of the following comes closest to your view?</v>
      </c>
      <c r="E33" s="14" t="str">
        <f>HYPERLINK("#'Full Results'!A228", "228")</f>
        <v>228</v>
      </c>
      <c r="F33" t="s">
        <v>196</v>
      </c>
    </row>
    <row r="34" spans="3:6" x14ac:dyDescent="0.35">
      <c r="C34">
        <v>26</v>
      </c>
      <c r="D34" s="8" t="str">
        <f>HYPERLINK("#'Table 26'!A1", " Imagine your local Metro Mayor, Steve Rotheram, proposed extending free school meals to more children in your area at the next local election. To what extent would you support or oppose this?")</f>
        <v xml:space="preserve"> Imagine your local Metro Mayor, Steve Rotheram, proposed extending free school meals to more children in your area at the next local election. To what extent would you support or oppose this?</v>
      </c>
      <c r="E34" s="14" t="str">
        <f>HYPERLINK("#'Full Results'!A234", "234")</f>
        <v>234</v>
      </c>
      <c r="F34" t="s">
        <v>84</v>
      </c>
    </row>
    <row r="35" spans="3:6" x14ac:dyDescent="0.35">
      <c r="C35">
        <v>27</v>
      </c>
      <c r="D35" s="8" t="str">
        <f>HYPERLINK("#'Table 27'!A1", " And would this make you more or less likely to vote for Steve Rotheram in your next Metro Mayor election?")</f>
        <v xml:space="preserve"> And would this make you more or less likely to vote for Steve Rotheram in your next Metro Mayor election?</v>
      </c>
      <c r="E35" s="14" t="str">
        <f>HYPERLINK("#'Full Results'!A246", "246")</f>
        <v>246</v>
      </c>
      <c r="F35" t="s">
        <v>84</v>
      </c>
    </row>
    <row r="36" spans="3:6" x14ac:dyDescent="0.35">
      <c r="C36">
        <v>28</v>
      </c>
      <c r="D36" s="8" t="str">
        <f>HYPERLINK("#'Table 28'!A1", " And to what extent would you support or oppose your local Metro Mayor asking the Labour party to make implementing this policy across all of England a general election pledge?")</f>
        <v xml:space="preserve"> And to what extent would you support or oppose your local Metro Mayor asking the Labour party to make implementing this policy across all of England a general election pledge?</v>
      </c>
      <c r="E36" s="14" t="str">
        <f>HYPERLINK("#'Full Results'!A255", "255")</f>
        <v>255</v>
      </c>
      <c r="F36" t="s">
        <v>84</v>
      </c>
    </row>
    <row r="37" spans="3:6" x14ac:dyDescent="0.35">
      <c r="C37">
        <v>29</v>
      </c>
      <c r="D37" s="8" t="str">
        <f>HYPERLINK("#'Table 29'!A1", " At the moment, all children in the UK in reception, year 1, and year 2 receive free school meals. After this, children only receive free school meals if their household income is below the £7400 threshold, or if their family receives certain ben...")</f>
        <v xml:space="preserve"> At the moment, all children in the UK in reception, year 1, and year 2 receive free school meals. After this, children only receive free school meals if their household income is below the £7400 threshold, or if their family receives certain ben...</v>
      </c>
      <c r="E37" s="14" t="str">
        <f>HYPERLINK("#'Full Results'!A267", "267")</f>
        <v>267</v>
      </c>
      <c r="F37" t="s">
        <v>84</v>
      </c>
    </row>
    <row r="38" spans="3:6" x14ac:dyDescent="0.35">
      <c r="C38">
        <v>30</v>
      </c>
      <c r="D38" s="8" t="str">
        <f>HYPERLINK("#'Table 30'!A1", " And in principle, to what extent do you support or oppose this policy?")</f>
        <v xml:space="preserve"> And in principle, to what extent do you support or oppose this policy?</v>
      </c>
      <c r="E38" s="14" t="str">
        <f>HYPERLINK("#'Full Results'!A275", "275")</f>
        <v>275</v>
      </c>
      <c r="F38" t="s">
        <v>84</v>
      </c>
    </row>
    <row r="39" spans="3:6" x14ac:dyDescent="0.35">
      <c r="C39">
        <v>31</v>
      </c>
      <c r="D39" s="8" t="str">
        <f>HYPERLINK("#'Table 31'!A1", " To what extent would you support or oppose the Metro Mayor for your area expanding free school meal provision in your area?")</f>
        <v xml:space="preserve"> To what extent would you support or oppose the Metro Mayor for your area expanding free school meal provision in your area?</v>
      </c>
      <c r="E39" s="14" t="str">
        <f>HYPERLINK("#'Full Results'!A287", "287")</f>
        <v>287</v>
      </c>
      <c r="F39" t="s">
        <v>84</v>
      </c>
    </row>
    <row r="40" spans="3:6" x14ac:dyDescent="0.35">
      <c r="C40">
        <v>32</v>
      </c>
      <c r="D40" s="8" t="str">
        <f>HYPERLINK("#'Table 32'!A1", " And to what extent would this make you more or less likely to vote for Steve Rotheram in your next Metro Mayor election?")</f>
        <v xml:space="preserve"> And to what extent would this make you more or less likely to vote for Steve Rotheram in your next Metro Mayor election?</v>
      </c>
      <c r="E40" s="14" t="str">
        <f>HYPERLINK("#'Full Results'!A299", "299")</f>
        <v>299</v>
      </c>
      <c r="F40" t="s">
        <v>84</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Z308"/>
  <sheetViews>
    <sheetView showGridLines="0" tabSelected="1" workbookViewId="0">
      <pane xSplit="2" ySplit="8" topLeftCell="C32" activePane="bottomRight" state="frozen"/>
      <selection pane="topRight"/>
      <selection pane="bottomLeft"/>
      <selection pane="bottomRight" activeCell="B41" sqref="B41"/>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25" t="s">
        <v>215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3"/>
      <c r="C5" s="13"/>
      <c r="D5" s="28" t="s">
        <v>54</v>
      </c>
      <c r="E5" s="28"/>
      <c r="F5" s="13"/>
      <c r="G5" s="28" t="s">
        <v>55</v>
      </c>
      <c r="H5" s="28"/>
      <c r="I5" s="28"/>
      <c r="J5" s="28"/>
      <c r="K5" s="28"/>
      <c r="L5" s="28"/>
      <c r="M5" s="13"/>
      <c r="N5" s="28" t="s">
        <v>56</v>
      </c>
      <c r="O5" s="28"/>
      <c r="P5" s="28"/>
      <c r="Q5" s="28"/>
      <c r="R5" s="13"/>
      <c r="S5" s="28" t="s">
        <v>57</v>
      </c>
      <c r="T5" s="28"/>
      <c r="U5" s="28"/>
      <c r="V5" s="28"/>
      <c r="W5" s="28"/>
      <c r="X5" s="13"/>
      <c r="Y5" s="28" t="s">
        <v>58</v>
      </c>
      <c r="Z5" s="28"/>
      <c r="AA5" s="28"/>
      <c r="AB5" s="13"/>
      <c r="AC5" s="28" t="s">
        <v>59</v>
      </c>
      <c r="AD5" s="28"/>
      <c r="AE5" s="28"/>
      <c r="AF5" s="28"/>
      <c r="AG5" s="28"/>
      <c r="AH5" s="13"/>
      <c r="AI5" s="28" t="s">
        <v>60</v>
      </c>
      <c r="AJ5" s="28"/>
      <c r="AK5" s="28"/>
      <c r="AL5" s="28"/>
      <c r="AM5" s="13"/>
      <c r="AN5" s="28" t="s">
        <v>61</v>
      </c>
      <c r="AO5" s="28"/>
      <c r="AP5" s="13"/>
      <c r="AQ5" s="28" t="s">
        <v>62</v>
      </c>
      <c r="AR5" s="28"/>
      <c r="AS5" s="13"/>
      <c r="AT5" s="28" t="s">
        <v>63</v>
      </c>
      <c r="AU5" s="28"/>
      <c r="AV5" s="28"/>
      <c r="AW5" s="13"/>
      <c r="AX5" s="28" t="s">
        <v>64</v>
      </c>
      <c r="AY5" s="28"/>
      <c r="AZ5" s="28"/>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2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2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11" spans="2:52" x14ac:dyDescent="0.35">
      <c r="B11" s="6" t="s">
        <v>83</v>
      </c>
    </row>
    <row r="12" spans="2:52" x14ac:dyDescent="0.35">
      <c r="B12" s="24" t="s">
        <v>84</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row>
    <row r="13" spans="2:52" x14ac:dyDescent="0.35">
      <c r="B13" t="s">
        <v>65</v>
      </c>
      <c r="C13" s="17">
        <v>0.39326109693336098</v>
      </c>
      <c r="D13" s="17">
        <v>0.28422331816741497</v>
      </c>
      <c r="E13" s="17">
        <v>0.50382461329801598</v>
      </c>
      <c r="F13" s="17"/>
      <c r="G13" s="17">
        <v>0.50704002398524595</v>
      </c>
      <c r="H13" s="17">
        <v>0.42167083529460198</v>
      </c>
      <c r="I13" s="17">
        <v>0.442433738797748</v>
      </c>
      <c r="J13" s="17">
        <v>0.38686286239642897</v>
      </c>
      <c r="K13" s="17">
        <v>0.38584506248079598</v>
      </c>
      <c r="L13" s="17">
        <v>0.287460966665471</v>
      </c>
      <c r="M13" s="17"/>
      <c r="N13" s="17">
        <v>0.34299325696347399</v>
      </c>
      <c r="O13" s="17">
        <v>0.37783705082487701</v>
      </c>
      <c r="P13" s="17">
        <v>0.41475180335103801</v>
      </c>
      <c r="Q13" s="17">
        <v>0.42568131348895999</v>
      </c>
      <c r="R13" s="17"/>
      <c r="S13" s="17">
        <v>0.33661697996755102</v>
      </c>
      <c r="T13" s="17">
        <v>0.47222569396660802</v>
      </c>
      <c r="U13" s="17">
        <v>0.23764212364978199</v>
      </c>
      <c r="V13" s="17">
        <v>0</v>
      </c>
      <c r="W13" s="17">
        <v>0.40965524658372099</v>
      </c>
      <c r="X13" s="17"/>
      <c r="Y13" s="17">
        <v>0.40506389094468198</v>
      </c>
      <c r="Z13" s="17">
        <v>0.436590311023967</v>
      </c>
      <c r="AA13" s="17">
        <v>0.18460417177125399</v>
      </c>
      <c r="AB13" s="17"/>
      <c r="AC13" s="17">
        <v>0.390871710193957</v>
      </c>
      <c r="AD13" s="17">
        <v>0.444557775979605</v>
      </c>
      <c r="AE13" s="17">
        <v>0.41470851892461402</v>
      </c>
      <c r="AF13" s="17">
        <v>0.31189879827776301</v>
      </c>
      <c r="AG13" s="17">
        <v>0.34485998820192398</v>
      </c>
      <c r="AH13" s="17"/>
      <c r="AI13" s="17">
        <v>0.43437983967389299</v>
      </c>
      <c r="AJ13" s="17">
        <v>0.42441618293699801</v>
      </c>
      <c r="AK13" s="17">
        <v>0.236374411086655</v>
      </c>
      <c r="AL13" s="17">
        <v>0.34800195405171902</v>
      </c>
      <c r="AM13" s="17"/>
      <c r="AN13" s="17">
        <v>0.42881211217744503</v>
      </c>
      <c r="AO13" s="17">
        <v>0.38106491123723601</v>
      </c>
      <c r="AP13" s="17"/>
      <c r="AQ13" s="17">
        <v>0.42049928999423902</v>
      </c>
      <c r="AR13" s="17">
        <v>0.37021959852736802</v>
      </c>
      <c r="AS13" s="17"/>
      <c r="AT13" s="17">
        <v>0.34750872324250098</v>
      </c>
      <c r="AU13" s="17">
        <v>0.44810403639851498</v>
      </c>
      <c r="AV13" s="17">
        <v>0.22306329012453899</v>
      </c>
      <c r="AW13" s="17"/>
      <c r="AX13" s="17">
        <v>0.46717039506389602</v>
      </c>
      <c r="AY13" s="17">
        <v>0.43673636483792899</v>
      </c>
      <c r="AZ13" s="17">
        <v>0.205197935282109</v>
      </c>
    </row>
    <row r="14" spans="2:52" x14ac:dyDescent="0.35">
      <c r="B14" t="s">
        <v>66</v>
      </c>
      <c r="C14" s="17">
        <v>0.37252576846906099</v>
      </c>
      <c r="D14" s="17">
        <v>0.349671317691434</v>
      </c>
      <c r="E14" s="17">
        <v>0.39686256747111398</v>
      </c>
      <c r="F14" s="17"/>
      <c r="G14" s="17">
        <v>0.44202248214311501</v>
      </c>
      <c r="H14" s="17">
        <v>0.40766683687223498</v>
      </c>
      <c r="I14" s="17">
        <v>0.38777583381659703</v>
      </c>
      <c r="J14" s="17">
        <v>0.42691720721512</v>
      </c>
      <c r="K14" s="17">
        <v>0.33230389141709099</v>
      </c>
      <c r="L14" s="17">
        <v>0.290568164757808</v>
      </c>
      <c r="M14" s="17"/>
      <c r="N14" s="17">
        <v>0.45379246527133599</v>
      </c>
      <c r="O14" s="17">
        <v>0.383346913693837</v>
      </c>
      <c r="P14" s="17">
        <v>0.34539913886935603</v>
      </c>
      <c r="Q14" s="17">
        <v>0.33760148941256601</v>
      </c>
      <c r="R14" s="17"/>
      <c r="S14" s="17">
        <v>0.30058021279748498</v>
      </c>
      <c r="T14" s="17">
        <v>0.44480703135141397</v>
      </c>
      <c r="U14" s="17">
        <v>0.24585987175247401</v>
      </c>
      <c r="V14" s="17">
        <v>0</v>
      </c>
      <c r="W14" s="17">
        <v>0.32727855193854899</v>
      </c>
      <c r="X14" s="17"/>
      <c r="Y14" s="17">
        <v>0.16014833639387399</v>
      </c>
      <c r="Z14" s="17">
        <v>0.48950107297462903</v>
      </c>
      <c r="AA14" s="17">
        <v>0.204514779053169</v>
      </c>
      <c r="AB14" s="17"/>
      <c r="AC14" s="17">
        <v>0.230317415842898</v>
      </c>
      <c r="AD14" s="17">
        <v>0.44990537249034801</v>
      </c>
      <c r="AE14" s="17">
        <v>0.435078680887034</v>
      </c>
      <c r="AF14" s="17">
        <v>0.45264139510573098</v>
      </c>
      <c r="AG14" s="17">
        <v>0.34612668285877701</v>
      </c>
      <c r="AH14" s="17"/>
      <c r="AI14" s="17">
        <v>0.33449831585686801</v>
      </c>
      <c r="AJ14" s="17">
        <v>0.39503306538389998</v>
      </c>
      <c r="AK14" s="17">
        <v>0.41895335298157999</v>
      </c>
      <c r="AL14" s="17">
        <v>0.36306470236267102</v>
      </c>
      <c r="AM14" s="17"/>
      <c r="AN14" s="17">
        <v>0.381748274872245</v>
      </c>
      <c r="AO14" s="17">
        <v>0.370490911087273</v>
      </c>
      <c r="AP14" s="17"/>
      <c r="AQ14" s="17">
        <v>0.37798335609290801</v>
      </c>
      <c r="AR14" s="17">
        <v>0.36881936032192802</v>
      </c>
      <c r="AS14" s="17"/>
      <c r="AT14" s="17">
        <v>0.42082191703065203</v>
      </c>
      <c r="AU14" s="17">
        <v>0.36281977381974401</v>
      </c>
      <c r="AV14" s="17">
        <v>0.27495468390749001</v>
      </c>
      <c r="AW14" s="17"/>
      <c r="AX14" s="17">
        <v>0.45523526281786902</v>
      </c>
      <c r="AY14" s="17">
        <v>0.21294727385213899</v>
      </c>
      <c r="AZ14" s="17">
        <v>0.250383576944122</v>
      </c>
    </row>
    <row r="15" spans="2:52" x14ac:dyDescent="0.35">
      <c r="B15" t="s">
        <v>67</v>
      </c>
      <c r="C15" s="17">
        <v>0.231347589607729</v>
      </c>
      <c r="D15" s="17">
        <v>0.230482140391124</v>
      </c>
      <c r="E15" s="17">
        <v>0.23313975357994701</v>
      </c>
      <c r="F15" s="17"/>
      <c r="G15" s="17">
        <v>0.26610019978441102</v>
      </c>
      <c r="H15" s="17">
        <v>0.24721585167034699</v>
      </c>
      <c r="I15" s="17">
        <v>0.28777411429578897</v>
      </c>
      <c r="J15" s="17">
        <v>0.30336439698168599</v>
      </c>
      <c r="K15" s="17">
        <v>0.20144146685403699</v>
      </c>
      <c r="L15" s="17">
        <v>0.13784912081543099</v>
      </c>
      <c r="M15" s="17"/>
      <c r="N15" s="17">
        <v>0.155728384065102</v>
      </c>
      <c r="O15" s="17">
        <v>0.158317230652465</v>
      </c>
      <c r="P15" s="17">
        <v>0.319829489357281</v>
      </c>
      <c r="Q15" s="17">
        <v>0.28806441233893598</v>
      </c>
      <c r="R15" s="17"/>
      <c r="S15" s="17">
        <v>0.13714052735586199</v>
      </c>
      <c r="T15" s="17">
        <v>0.28952127404831202</v>
      </c>
      <c r="U15" s="17">
        <v>0.193113831912402</v>
      </c>
      <c r="V15" s="17">
        <v>0</v>
      </c>
      <c r="W15" s="17">
        <v>0.243083555578745</v>
      </c>
      <c r="X15" s="17"/>
      <c r="Y15" s="17">
        <v>0.200086566761983</v>
      </c>
      <c r="Z15" s="17">
        <v>0.27372239272717203</v>
      </c>
      <c r="AA15" s="17">
        <v>0.19635130853181701</v>
      </c>
      <c r="AB15" s="17"/>
      <c r="AC15" s="17">
        <v>0.28103325419181602</v>
      </c>
      <c r="AD15" s="17">
        <v>0.28644278141607299</v>
      </c>
      <c r="AE15" s="17">
        <v>0.16983232792684599</v>
      </c>
      <c r="AF15" s="17">
        <v>0.20555679533257501</v>
      </c>
      <c r="AG15" s="17">
        <v>0.50652268466309602</v>
      </c>
      <c r="AH15" s="17"/>
      <c r="AI15" s="17">
        <v>0.30339206929388501</v>
      </c>
      <c r="AJ15" s="17">
        <v>0.21795139857899801</v>
      </c>
      <c r="AK15" s="17">
        <v>0.20936632569677399</v>
      </c>
      <c r="AL15" s="17">
        <v>0.195025984238856</v>
      </c>
      <c r="AM15" s="17"/>
      <c r="AN15" s="17">
        <v>0.301599558272652</v>
      </c>
      <c r="AO15" s="17">
        <v>0.21651018443561401</v>
      </c>
      <c r="AP15" s="17"/>
      <c r="AQ15" s="17">
        <v>0.27075812281885903</v>
      </c>
      <c r="AR15" s="17">
        <v>0.20240321647474399</v>
      </c>
      <c r="AS15" s="17"/>
      <c r="AT15" s="17">
        <v>0.244416083608678</v>
      </c>
      <c r="AU15" s="17">
        <v>0.22570474735183599</v>
      </c>
      <c r="AV15" s="17">
        <v>0.102359032697297</v>
      </c>
      <c r="AW15" s="17"/>
      <c r="AX15" s="17">
        <v>0.27373875483933702</v>
      </c>
      <c r="AY15" s="17">
        <v>0.16033440075796601</v>
      </c>
      <c r="AZ15" s="17">
        <v>0.197148926085469</v>
      </c>
    </row>
    <row r="16" spans="2:52" x14ac:dyDescent="0.35">
      <c r="B16" t="s">
        <v>68</v>
      </c>
      <c r="C16" s="17">
        <v>0.20989370868570001</v>
      </c>
      <c r="D16" s="17">
        <v>0.20865280084799701</v>
      </c>
      <c r="E16" s="17">
        <v>0.21197518298089299</v>
      </c>
      <c r="F16" s="17"/>
      <c r="G16" s="17">
        <v>0.116563571007545</v>
      </c>
      <c r="H16" s="17">
        <v>9.3076261594083803E-2</v>
      </c>
      <c r="I16" s="17">
        <v>0.23262812174474101</v>
      </c>
      <c r="J16" s="17">
        <v>0.18176344299991801</v>
      </c>
      <c r="K16" s="17">
        <v>0.24986326190563399</v>
      </c>
      <c r="L16" s="17">
        <v>0.319524427780283</v>
      </c>
      <c r="M16" s="17"/>
      <c r="N16" s="17">
        <v>0.24133236178880199</v>
      </c>
      <c r="O16" s="17">
        <v>0.238212349261957</v>
      </c>
      <c r="P16" s="17">
        <v>0.13239617834171699</v>
      </c>
      <c r="Q16" s="17">
        <v>0.21121781065439099</v>
      </c>
      <c r="R16" s="17"/>
      <c r="S16" s="17">
        <v>0.29311354280180002</v>
      </c>
      <c r="T16" s="17">
        <v>0.17616831029235799</v>
      </c>
      <c r="U16" s="17">
        <v>0.18712116848285801</v>
      </c>
      <c r="V16" s="17">
        <v>0.26364113908721798</v>
      </c>
      <c r="W16" s="17">
        <v>0.21888453219854201</v>
      </c>
      <c r="X16" s="17"/>
      <c r="Y16" s="17">
        <v>0.16076035919661399</v>
      </c>
      <c r="Z16" s="17">
        <v>0.19285136462479899</v>
      </c>
      <c r="AA16" s="17">
        <v>0.227871191597984</v>
      </c>
      <c r="AB16" s="17"/>
      <c r="AC16" s="17">
        <v>0.19853734796432801</v>
      </c>
      <c r="AD16" s="17">
        <v>0.18397776097394</v>
      </c>
      <c r="AE16" s="17">
        <v>0.19357114686346899</v>
      </c>
      <c r="AF16" s="17">
        <v>0.26588901122564401</v>
      </c>
      <c r="AG16" s="17">
        <v>0</v>
      </c>
      <c r="AH16" s="17"/>
      <c r="AI16" s="17">
        <v>0.19973505918088</v>
      </c>
      <c r="AJ16" s="17">
        <v>0.188291459067217</v>
      </c>
      <c r="AK16" s="17">
        <v>0.301642250711049</v>
      </c>
      <c r="AL16" s="17">
        <v>0.20708322176318</v>
      </c>
      <c r="AM16" s="17"/>
      <c r="AN16" s="17">
        <v>0.13640121200903399</v>
      </c>
      <c r="AO16" s="17">
        <v>0.229124099921308</v>
      </c>
      <c r="AP16" s="17"/>
      <c r="AQ16" s="17">
        <v>0.205698992897484</v>
      </c>
      <c r="AR16" s="17">
        <v>0.21668800590454701</v>
      </c>
      <c r="AS16" s="17"/>
      <c r="AT16" s="17">
        <v>0.20771513031198299</v>
      </c>
      <c r="AU16" s="17">
        <v>0.195273188585431</v>
      </c>
      <c r="AV16" s="17">
        <v>0.32376375274257402</v>
      </c>
      <c r="AW16" s="17"/>
      <c r="AX16" s="17">
        <v>0.19114818994597199</v>
      </c>
      <c r="AY16" s="17">
        <v>0.19702030287803901</v>
      </c>
      <c r="AZ16" s="17">
        <v>0.27081741846670498</v>
      </c>
    </row>
    <row r="17" spans="2:52" x14ac:dyDescent="0.35">
      <c r="B17" t="s">
        <v>69</v>
      </c>
      <c r="C17" s="17">
        <v>0.20616216693280201</v>
      </c>
      <c r="D17" s="17">
        <v>0.181243496604924</v>
      </c>
      <c r="E17" s="17">
        <v>0.231895540939664</v>
      </c>
      <c r="F17" s="17"/>
      <c r="G17" s="17">
        <v>0.191029617511976</v>
      </c>
      <c r="H17" s="17">
        <v>0.31435640576393697</v>
      </c>
      <c r="I17" s="17">
        <v>0.21772743091180599</v>
      </c>
      <c r="J17" s="17">
        <v>0.25529318340252899</v>
      </c>
      <c r="K17" s="17">
        <v>0.17788209391896501</v>
      </c>
      <c r="L17" s="17">
        <v>0.12083802356366</v>
      </c>
      <c r="M17" s="17"/>
      <c r="N17" s="17">
        <v>0.15034007193165</v>
      </c>
      <c r="O17" s="17">
        <v>0.14249149054912</v>
      </c>
      <c r="P17" s="17">
        <v>0.21326768339840399</v>
      </c>
      <c r="Q17" s="17">
        <v>0.29120708862733202</v>
      </c>
      <c r="R17" s="17"/>
      <c r="S17" s="17">
        <v>0.124727983221243</v>
      </c>
      <c r="T17" s="17">
        <v>0.27274715282815398</v>
      </c>
      <c r="U17" s="17">
        <v>0.101584586304182</v>
      </c>
      <c r="V17" s="17">
        <v>0.26364113908721798</v>
      </c>
      <c r="W17" s="17">
        <v>0.19483116369852299</v>
      </c>
      <c r="X17" s="17"/>
      <c r="Y17" s="17">
        <v>0.13883006132966</v>
      </c>
      <c r="Z17" s="17">
        <v>0.25225415097704501</v>
      </c>
      <c r="AA17" s="17">
        <v>0.124352888662198</v>
      </c>
      <c r="AB17" s="17"/>
      <c r="AC17" s="17">
        <v>0.246283563514334</v>
      </c>
      <c r="AD17" s="17">
        <v>0.25183890743263998</v>
      </c>
      <c r="AE17" s="17">
        <v>0.166981751581678</v>
      </c>
      <c r="AF17" s="17">
        <v>0.110875739738307</v>
      </c>
      <c r="AG17" s="17">
        <v>0</v>
      </c>
      <c r="AH17" s="17"/>
      <c r="AI17" s="17">
        <v>0.29601445139957</v>
      </c>
      <c r="AJ17" s="17">
        <v>0.180974023159304</v>
      </c>
      <c r="AK17" s="17">
        <v>0.19093987272034299</v>
      </c>
      <c r="AL17" s="17">
        <v>0.12942503140162501</v>
      </c>
      <c r="AM17" s="17"/>
      <c r="AN17" s="17">
        <v>0.33484833491510202</v>
      </c>
      <c r="AO17" s="17">
        <v>0.17177805470565599</v>
      </c>
      <c r="AP17" s="17"/>
      <c r="AQ17" s="17">
        <v>0.18981151080845801</v>
      </c>
      <c r="AR17" s="17">
        <v>0.22295503539686101</v>
      </c>
      <c r="AS17" s="17"/>
      <c r="AT17" s="17">
        <v>0.21070880362175001</v>
      </c>
      <c r="AU17" s="17">
        <v>0.18330398004225801</v>
      </c>
      <c r="AV17" s="17">
        <v>0.25857072901150002</v>
      </c>
      <c r="AW17" s="17"/>
      <c r="AX17" s="17">
        <v>0.26068715666499498</v>
      </c>
      <c r="AY17" s="17">
        <v>0.14988902354165101</v>
      </c>
      <c r="AZ17" s="17">
        <v>0.119872962580406</v>
      </c>
    </row>
    <row r="18" spans="2:52" x14ac:dyDescent="0.35">
      <c r="B18" t="s">
        <v>70</v>
      </c>
      <c r="C18" s="17">
        <v>0.205630394667983</v>
      </c>
      <c r="D18" s="17">
        <v>0.217811103865828</v>
      </c>
      <c r="E18" s="17">
        <v>0.19427935052454801</v>
      </c>
      <c r="F18" s="17"/>
      <c r="G18" s="17">
        <v>8.8135409840994799E-2</v>
      </c>
      <c r="H18" s="17">
        <v>0.15982970945573099</v>
      </c>
      <c r="I18" s="17">
        <v>0.19662435749198701</v>
      </c>
      <c r="J18" s="17">
        <v>0.21271431976663899</v>
      </c>
      <c r="K18" s="17">
        <v>0.197663672775583</v>
      </c>
      <c r="L18" s="17">
        <v>0.30938903490042902</v>
      </c>
      <c r="M18" s="17"/>
      <c r="N18" s="17">
        <v>0.32615706414523399</v>
      </c>
      <c r="O18" s="17">
        <v>0.193677456524456</v>
      </c>
      <c r="P18" s="17">
        <v>0.128156546747728</v>
      </c>
      <c r="Q18" s="17">
        <v>0.20146231912971199</v>
      </c>
      <c r="R18" s="17"/>
      <c r="S18" s="17">
        <v>0.27682386772817302</v>
      </c>
      <c r="T18" s="17">
        <v>0.18192339519367901</v>
      </c>
      <c r="U18" s="17">
        <v>0.31538036427590399</v>
      </c>
      <c r="V18" s="17">
        <v>0.12632845369283899</v>
      </c>
      <c r="W18" s="17">
        <v>4.5408722378705198E-2</v>
      </c>
      <c r="X18" s="17"/>
      <c r="Y18" s="17">
        <v>0.27605312342079102</v>
      </c>
      <c r="Z18" s="17">
        <v>0.209953637446741</v>
      </c>
      <c r="AA18" s="17">
        <v>0.26156045962518298</v>
      </c>
      <c r="AB18" s="17"/>
      <c r="AC18" s="17">
        <v>0.17739251821999899</v>
      </c>
      <c r="AD18" s="17">
        <v>0.20125338049815</v>
      </c>
      <c r="AE18" s="17">
        <v>0.22800153891740799</v>
      </c>
      <c r="AF18" s="17">
        <v>0.24546879259990101</v>
      </c>
      <c r="AG18" s="17">
        <v>0.24833884016840299</v>
      </c>
      <c r="AH18" s="17"/>
      <c r="AI18" s="17">
        <v>0.15196126725906001</v>
      </c>
      <c r="AJ18" s="17">
        <v>0.17949446536993199</v>
      </c>
      <c r="AK18" s="17">
        <v>0.26902608626033397</v>
      </c>
      <c r="AL18" s="17">
        <v>0.28274185278871899</v>
      </c>
      <c r="AM18" s="17"/>
      <c r="AN18" s="17">
        <v>0.19594626609033</v>
      </c>
      <c r="AO18" s="17">
        <v>0.204401916016695</v>
      </c>
      <c r="AP18" s="17"/>
      <c r="AQ18" s="17">
        <v>0.21472174623478099</v>
      </c>
      <c r="AR18" s="17">
        <v>0.20136447114338701</v>
      </c>
      <c r="AS18" s="17"/>
      <c r="AT18" s="17">
        <v>0.20040299465255801</v>
      </c>
      <c r="AU18" s="17">
        <v>0.23060808873533001</v>
      </c>
      <c r="AV18" s="17">
        <v>0.21016609863692101</v>
      </c>
      <c r="AW18" s="17"/>
      <c r="AX18" s="17">
        <v>0.182579659644174</v>
      </c>
      <c r="AY18" s="17">
        <v>0.26717157889814902</v>
      </c>
      <c r="AZ18" s="17">
        <v>0.26228771048732202</v>
      </c>
    </row>
    <row r="19" spans="2:52" x14ac:dyDescent="0.35">
      <c r="B19" t="s">
        <v>71</v>
      </c>
      <c r="C19" s="17">
        <v>0.164028888035433</v>
      </c>
      <c r="D19" s="17">
        <v>0.15573276702793101</v>
      </c>
      <c r="E19" s="17">
        <v>0.172978524129071</v>
      </c>
      <c r="F19" s="17"/>
      <c r="G19" s="17">
        <v>0.19181817276263599</v>
      </c>
      <c r="H19" s="17">
        <v>0.107961395711603</v>
      </c>
      <c r="I19" s="17">
        <v>0.16879594615139901</v>
      </c>
      <c r="J19" s="17">
        <v>0.22571600796512301</v>
      </c>
      <c r="K19" s="17">
        <v>0.15463709409399201</v>
      </c>
      <c r="L19" s="17">
        <v>0.149122658034087</v>
      </c>
      <c r="M19" s="17"/>
      <c r="N19" s="17">
        <v>0.20028338906847501</v>
      </c>
      <c r="O19" s="17">
        <v>0.17315936193195</v>
      </c>
      <c r="P19" s="17">
        <v>0.173536500885416</v>
      </c>
      <c r="Q19" s="17">
        <v>0.130474523259062</v>
      </c>
      <c r="R19" s="17"/>
      <c r="S19" s="17">
        <v>9.8466800598921905E-2</v>
      </c>
      <c r="T19" s="17">
        <v>0.218492093950793</v>
      </c>
      <c r="U19" s="17">
        <v>0.10829267554255</v>
      </c>
      <c r="V19" s="17">
        <v>0.12632845369283899</v>
      </c>
      <c r="W19" s="17">
        <v>9.2808330908963496E-2</v>
      </c>
      <c r="X19" s="17"/>
      <c r="Y19" s="17">
        <v>0.14488344565474101</v>
      </c>
      <c r="Z19" s="17">
        <v>0.19305598705211299</v>
      </c>
      <c r="AA19" s="17">
        <v>8.9491636818246206E-2</v>
      </c>
      <c r="AB19" s="17"/>
      <c r="AC19" s="17">
        <v>0.102981562044723</v>
      </c>
      <c r="AD19" s="17">
        <v>0.137691299569624</v>
      </c>
      <c r="AE19" s="17">
        <v>0.28204754062069098</v>
      </c>
      <c r="AF19" s="17">
        <v>0.22464977904092701</v>
      </c>
      <c r="AG19" s="17">
        <v>0.164801431872727</v>
      </c>
      <c r="AH19" s="17"/>
      <c r="AI19" s="17">
        <v>0.164491606315325</v>
      </c>
      <c r="AJ19" s="17">
        <v>0.16979736714981</v>
      </c>
      <c r="AK19" s="17">
        <v>0.11528851373585899</v>
      </c>
      <c r="AL19" s="17">
        <v>0.177920935189051</v>
      </c>
      <c r="AM19" s="17"/>
      <c r="AN19" s="17">
        <v>0.14192072968820699</v>
      </c>
      <c r="AO19" s="17">
        <v>0.16762108538071899</v>
      </c>
      <c r="AP19" s="17"/>
      <c r="AQ19" s="17">
        <v>0.123994801992707</v>
      </c>
      <c r="AR19" s="17">
        <v>0.19573704802993899</v>
      </c>
      <c r="AS19" s="17"/>
      <c r="AT19" s="17">
        <v>0.23363987429129901</v>
      </c>
      <c r="AU19" s="17">
        <v>0.106405335799861</v>
      </c>
      <c r="AV19" s="17">
        <v>0.174950513004833</v>
      </c>
      <c r="AW19" s="17"/>
      <c r="AX19" s="17">
        <v>0.191079626334694</v>
      </c>
      <c r="AY19" s="17">
        <v>8.1423419239336603E-2</v>
      </c>
      <c r="AZ19" s="17">
        <v>0.123711714629531</v>
      </c>
    </row>
    <row r="20" spans="2:52" x14ac:dyDescent="0.35">
      <c r="B20" t="s">
        <v>72</v>
      </c>
      <c r="C20" s="17">
        <v>0.15121739218616201</v>
      </c>
      <c r="D20" s="17">
        <v>0.12697418558930201</v>
      </c>
      <c r="E20" s="17">
        <v>0.17605542532207799</v>
      </c>
      <c r="F20" s="17"/>
      <c r="G20" s="17">
        <v>6.2972587084953097E-2</v>
      </c>
      <c r="H20" s="17">
        <v>0.168477433439677</v>
      </c>
      <c r="I20" s="17">
        <v>0.176264991436475</v>
      </c>
      <c r="J20" s="17">
        <v>0.151982120414348</v>
      </c>
      <c r="K20" s="17">
        <v>0.16649631239909499</v>
      </c>
      <c r="L20" s="17">
        <v>0.16327659738449801</v>
      </c>
      <c r="M20" s="17"/>
      <c r="N20" s="17">
        <v>0.13152244502348201</v>
      </c>
      <c r="O20" s="17">
        <v>0.15619074683735901</v>
      </c>
      <c r="P20" s="17">
        <v>0.15851646759139701</v>
      </c>
      <c r="Q20" s="17">
        <v>0.155928858280695</v>
      </c>
      <c r="R20" s="17"/>
      <c r="S20" s="17">
        <v>0.162940259039282</v>
      </c>
      <c r="T20" s="17">
        <v>0.16242686531960299</v>
      </c>
      <c r="U20" s="17">
        <v>0.11473895489185</v>
      </c>
      <c r="V20" s="17">
        <v>0.26364113908721798</v>
      </c>
      <c r="W20" s="17">
        <v>0.21605905136025499</v>
      </c>
      <c r="X20" s="17"/>
      <c r="Y20" s="17">
        <v>0.178760739489705</v>
      </c>
      <c r="Z20" s="17">
        <v>0.16403285440172899</v>
      </c>
      <c r="AA20" s="17">
        <v>0.14385766032869399</v>
      </c>
      <c r="AB20" s="17"/>
      <c r="AC20" s="17">
        <v>0.188297211548134</v>
      </c>
      <c r="AD20" s="17">
        <v>0.16905622503739401</v>
      </c>
      <c r="AE20" s="17">
        <v>0.12602803952807901</v>
      </c>
      <c r="AF20" s="17">
        <v>8.1987217074865198E-2</v>
      </c>
      <c r="AG20" s="17">
        <v>0.166068126529579</v>
      </c>
      <c r="AH20" s="17"/>
      <c r="AI20" s="17">
        <v>0.14915819342871001</v>
      </c>
      <c r="AJ20" s="17">
        <v>0.181059738446261</v>
      </c>
      <c r="AK20" s="17">
        <v>9.2813063819895E-2</v>
      </c>
      <c r="AL20" s="17">
        <v>0.16638343736188599</v>
      </c>
      <c r="AM20" s="17"/>
      <c r="AN20" s="17">
        <v>0.171390645348619</v>
      </c>
      <c r="AO20" s="17">
        <v>0.14531004974022799</v>
      </c>
      <c r="AP20" s="17"/>
      <c r="AQ20" s="17">
        <v>0.143049721549836</v>
      </c>
      <c r="AR20" s="17">
        <v>0.160369724515632</v>
      </c>
      <c r="AS20" s="17"/>
      <c r="AT20" s="17">
        <v>0.14430334694552799</v>
      </c>
      <c r="AU20" s="17">
        <v>0.13986311046764899</v>
      </c>
      <c r="AV20" s="17">
        <v>0.21690858271749</v>
      </c>
      <c r="AW20" s="17"/>
      <c r="AX20" s="17">
        <v>0.16488840026875701</v>
      </c>
      <c r="AY20" s="17">
        <v>9.0325863337660003E-2</v>
      </c>
      <c r="AZ20" s="17">
        <v>0.1665782810418</v>
      </c>
    </row>
    <row r="21" spans="2:52" x14ac:dyDescent="0.35">
      <c r="B21" t="s">
        <v>73</v>
      </c>
      <c r="C21" s="17">
        <v>0.133119387100223</v>
      </c>
      <c r="D21" s="17">
        <v>0.13958040027422</v>
      </c>
      <c r="E21" s="17">
        <v>0.127194819694469</v>
      </c>
      <c r="F21" s="17"/>
      <c r="G21" s="17">
        <v>0.146367706910317</v>
      </c>
      <c r="H21" s="17">
        <v>0.19798755601492199</v>
      </c>
      <c r="I21" s="17">
        <v>9.8844017587032998E-2</v>
      </c>
      <c r="J21" s="17">
        <v>0.100734030573408</v>
      </c>
      <c r="K21" s="17">
        <v>7.5957302638648999E-2</v>
      </c>
      <c r="L21" s="17">
        <v>0.16173165529243899</v>
      </c>
      <c r="M21" s="17"/>
      <c r="N21" s="17">
        <v>0.130677154801385</v>
      </c>
      <c r="O21" s="17">
        <v>0.15958699902933801</v>
      </c>
      <c r="P21" s="17">
        <v>0.16981176476215601</v>
      </c>
      <c r="Q21" s="17">
        <v>8.2479700397267194E-2</v>
      </c>
      <c r="R21" s="17"/>
      <c r="S21" s="17">
        <v>0.14187355144491701</v>
      </c>
      <c r="T21" s="17">
        <v>0.106836929256338</v>
      </c>
      <c r="U21" s="17">
        <v>0.225366064844543</v>
      </c>
      <c r="V21" s="17">
        <v>0</v>
      </c>
      <c r="W21" s="17">
        <v>0.10911167452010199</v>
      </c>
      <c r="X21" s="17"/>
      <c r="Y21" s="17">
        <v>0.11509311314939499</v>
      </c>
      <c r="Z21" s="17">
        <v>0.102883348452682</v>
      </c>
      <c r="AA21" s="17">
        <v>0.21234727852688701</v>
      </c>
      <c r="AB21" s="17"/>
      <c r="AC21" s="17">
        <v>0.11114871946902501</v>
      </c>
      <c r="AD21" s="17">
        <v>0.100757361338149</v>
      </c>
      <c r="AE21" s="17">
        <v>0.16285268955054799</v>
      </c>
      <c r="AF21" s="17">
        <v>0.14944526946463799</v>
      </c>
      <c r="AG21" s="17">
        <v>0</v>
      </c>
      <c r="AH21" s="17"/>
      <c r="AI21" s="17">
        <v>9.8710103683843406E-2</v>
      </c>
      <c r="AJ21" s="17">
        <v>0.16547908366775099</v>
      </c>
      <c r="AK21" s="17">
        <v>8.7085729722410396E-2</v>
      </c>
      <c r="AL21" s="17">
        <v>0.12927482186615299</v>
      </c>
      <c r="AM21" s="17"/>
      <c r="AN21" s="17">
        <v>8.98896103987748E-2</v>
      </c>
      <c r="AO21" s="17">
        <v>0.14299706520108299</v>
      </c>
      <c r="AP21" s="17"/>
      <c r="AQ21" s="17">
        <v>0.12397278905282</v>
      </c>
      <c r="AR21" s="17">
        <v>0.13770530704982401</v>
      </c>
      <c r="AS21" s="17"/>
      <c r="AT21" s="17">
        <v>0.13226247069632399</v>
      </c>
      <c r="AU21" s="17">
        <v>0.13764430048655299</v>
      </c>
      <c r="AV21" s="17">
        <v>0.103358687915992</v>
      </c>
      <c r="AW21" s="17"/>
      <c r="AX21" s="17">
        <v>0.142815875088702</v>
      </c>
      <c r="AY21" s="17">
        <v>0.109373115600071</v>
      </c>
      <c r="AZ21" s="17">
        <v>0.108996903501113</v>
      </c>
    </row>
    <row r="22" spans="2:52" x14ac:dyDescent="0.35">
      <c r="B22" t="s">
        <v>74</v>
      </c>
      <c r="C22" s="17">
        <v>0.11750799073755</v>
      </c>
      <c r="D22" s="17">
        <v>0.160903457356946</v>
      </c>
      <c r="E22" s="17">
        <v>7.4603424464387294E-2</v>
      </c>
      <c r="F22" s="17"/>
      <c r="G22" s="17">
        <v>7.0246967823543893E-2</v>
      </c>
      <c r="H22" s="17">
        <v>0.128261374031922</v>
      </c>
      <c r="I22" s="17">
        <v>8.9130204397946694E-2</v>
      </c>
      <c r="J22" s="17">
        <v>0.13710641698494</v>
      </c>
      <c r="K22" s="17">
        <v>0.10651106490767299</v>
      </c>
      <c r="L22" s="17">
        <v>0.149407813037917</v>
      </c>
      <c r="M22" s="17"/>
      <c r="N22" s="17">
        <v>0.14261580330637899</v>
      </c>
      <c r="O22" s="17">
        <v>0.15352475075674299</v>
      </c>
      <c r="P22" s="17">
        <v>6.4633460984547197E-2</v>
      </c>
      <c r="Q22" s="17">
        <v>0.104498423701052</v>
      </c>
      <c r="R22" s="17"/>
      <c r="S22" s="17">
        <v>0.20970036610418799</v>
      </c>
      <c r="T22" s="17">
        <v>6.2677037195436394E-2</v>
      </c>
      <c r="U22" s="17">
        <v>0.16532884075905599</v>
      </c>
      <c r="V22" s="17">
        <v>0.110178900767406</v>
      </c>
      <c r="W22" s="17">
        <v>0.15634572659587401</v>
      </c>
      <c r="X22" s="17"/>
      <c r="Y22" s="17">
        <v>0.20463163730405701</v>
      </c>
      <c r="Z22" s="17">
        <v>8.24606276092653E-2</v>
      </c>
      <c r="AA22" s="17">
        <v>0.17143802597051799</v>
      </c>
      <c r="AB22" s="17"/>
      <c r="AC22" s="17">
        <v>7.8140486763247294E-2</v>
      </c>
      <c r="AD22" s="17">
        <v>0.13073234866025099</v>
      </c>
      <c r="AE22" s="17">
        <v>0.10484275220104899</v>
      </c>
      <c r="AF22" s="17">
        <v>0.16305415437103801</v>
      </c>
      <c r="AG22" s="17">
        <v>0</v>
      </c>
      <c r="AH22" s="17"/>
      <c r="AI22" s="17">
        <v>0.122324155404476</v>
      </c>
      <c r="AJ22" s="17">
        <v>9.5510703940368993E-2</v>
      </c>
      <c r="AK22" s="17">
        <v>0.174448808650082</v>
      </c>
      <c r="AL22" s="17">
        <v>8.0355389040255396E-2</v>
      </c>
      <c r="AM22" s="17"/>
      <c r="AN22" s="17">
        <v>0.116310840647495</v>
      </c>
      <c r="AO22" s="17">
        <v>0.116544693387478</v>
      </c>
      <c r="AP22" s="17"/>
      <c r="AQ22" s="17">
        <v>0.115766599692277</v>
      </c>
      <c r="AR22" s="17">
        <v>0.11407728290500201</v>
      </c>
      <c r="AS22" s="17"/>
      <c r="AT22" s="17">
        <v>0.116427455132042</v>
      </c>
      <c r="AU22" s="17">
        <v>0.113059412260212</v>
      </c>
      <c r="AV22" s="17">
        <v>0.19894494859050499</v>
      </c>
      <c r="AW22" s="17"/>
      <c r="AX22" s="17">
        <v>8.4065111664611697E-2</v>
      </c>
      <c r="AY22" s="17">
        <v>0.14971150946146999</v>
      </c>
      <c r="AZ22" s="17">
        <v>0.20124835019255199</v>
      </c>
    </row>
    <row r="23" spans="2:52" x14ac:dyDescent="0.35">
      <c r="B23" t="s">
        <v>75</v>
      </c>
      <c r="C23" s="17">
        <v>0.117431623703427</v>
      </c>
      <c r="D23" s="17">
        <v>0.14034121379905401</v>
      </c>
      <c r="E23" s="17">
        <v>9.5003189664562296E-2</v>
      </c>
      <c r="F23" s="17"/>
      <c r="G23" s="17">
        <v>9.1218146757344291E-3</v>
      </c>
      <c r="H23" s="17">
        <v>7.3682633475514098E-2</v>
      </c>
      <c r="I23" s="17">
        <v>7.0671114024437806E-2</v>
      </c>
      <c r="J23" s="17">
        <v>0.118791273967866</v>
      </c>
      <c r="K23" s="17">
        <v>0.12746393877994999</v>
      </c>
      <c r="L23" s="17">
        <v>0.230532729841078</v>
      </c>
      <c r="M23" s="17"/>
      <c r="N23" s="17">
        <v>0.193008167236593</v>
      </c>
      <c r="O23" s="17">
        <v>0.15907243602729401</v>
      </c>
      <c r="P23" s="17">
        <v>6.9678159663348005E-2</v>
      </c>
      <c r="Q23" s="17">
        <v>7.0357267993054806E-2</v>
      </c>
      <c r="R23" s="17"/>
      <c r="S23" s="17">
        <v>0.22790187275238899</v>
      </c>
      <c r="T23" s="17">
        <v>9.3224894834724195E-2</v>
      </c>
      <c r="U23" s="17">
        <v>0.111967971048545</v>
      </c>
      <c r="V23" s="17">
        <v>0.12632845369283899</v>
      </c>
      <c r="W23" s="17">
        <v>8.5469689478808505E-3</v>
      </c>
      <c r="X23" s="17"/>
      <c r="Y23" s="17">
        <v>0.17179958580301899</v>
      </c>
      <c r="Z23" s="17">
        <v>0.10393866459701701</v>
      </c>
      <c r="AA23" s="17">
        <v>7.5129486493241998E-2</v>
      </c>
      <c r="AB23" s="17"/>
      <c r="AC23" s="17">
        <v>0.15280177211215001</v>
      </c>
      <c r="AD23" s="17">
        <v>6.2196042768258998E-2</v>
      </c>
      <c r="AE23" s="17">
        <v>0.113077641876363</v>
      </c>
      <c r="AF23" s="17">
        <v>0.16172819139265801</v>
      </c>
      <c r="AG23" s="17">
        <v>0.33086955840230597</v>
      </c>
      <c r="AH23" s="17"/>
      <c r="AI23" s="17">
        <v>6.05348566059365E-2</v>
      </c>
      <c r="AJ23" s="17">
        <v>0.136299663159995</v>
      </c>
      <c r="AK23" s="17">
        <v>0.13662224802682801</v>
      </c>
      <c r="AL23" s="17">
        <v>9.9350585765940302E-2</v>
      </c>
      <c r="AM23" s="17"/>
      <c r="AN23" s="17">
        <v>4.3124398882393597E-2</v>
      </c>
      <c r="AO23" s="17">
        <v>0.13672330183324699</v>
      </c>
      <c r="AP23" s="17"/>
      <c r="AQ23" s="17">
        <v>9.5939735762791495E-2</v>
      </c>
      <c r="AR23" s="17">
        <v>0.13707323802048499</v>
      </c>
      <c r="AS23" s="17"/>
      <c r="AT23" s="17">
        <v>0.12038869052887601</v>
      </c>
      <c r="AU23" s="17">
        <v>0.11723634005109999</v>
      </c>
      <c r="AV23" s="17">
        <v>0.133713456816517</v>
      </c>
      <c r="AW23" s="17"/>
      <c r="AX23" s="17">
        <v>0.10375271052493699</v>
      </c>
      <c r="AY23" s="17">
        <v>0.14036084276743799</v>
      </c>
      <c r="AZ23" s="17">
        <v>8.4113815567174899E-2</v>
      </c>
    </row>
    <row r="24" spans="2:52" x14ac:dyDescent="0.35">
      <c r="B24" t="s">
        <v>76</v>
      </c>
      <c r="C24" s="17">
        <v>9.6788424398143599E-2</v>
      </c>
      <c r="D24" s="17">
        <v>0.12932033102072599</v>
      </c>
      <c r="E24" s="17">
        <v>6.4659380473522904E-2</v>
      </c>
      <c r="F24" s="17"/>
      <c r="G24" s="17">
        <v>9.1045560917485405E-2</v>
      </c>
      <c r="H24" s="17">
        <v>0.14259331522420099</v>
      </c>
      <c r="I24" s="17">
        <v>0.13055969188493699</v>
      </c>
      <c r="J24" s="17">
        <v>7.3711820733238897E-2</v>
      </c>
      <c r="K24" s="17">
        <v>6.9184375244485397E-2</v>
      </c>
      <c r="L24" s="17">
        <v>8.0676817902310793E-2</v>
      </c>
      <c r="M24" s="17"/>
      <c r="N24" s="17">
        <v>0.13086001738314901</v>
      </c>
      <c r="O24" s="17">
        <v>7.7456603087997095E-2</v>
      </c>
      <c r="P24" s="17">
        <v>0.13681580937395199</v>
      </c>
      <c r="Q24" s="17">
        <v>7.00908979885769E-2</v>
      </c>
      <c r="R24" s="17"/>
      <c r="S24" s="17">
        <v>7.2624792669773397E-2</v>
      </c>
      <c r="T24" s="17">
        <v>0.116426768493666</v>
      </c>
      <c r="U24" s="17">
        <v>5.96056263075318E-2</v>
      </c>
      <c r="V24" s="17">
        <v>0</v>
      </c>
      <c r="W24" s="17">
        <v>5.1573253636649503E-2</v>
      </c>
      <c r="X24" s="17"/>
      <c r="Y24" s="17">
        <v>6.2522389667315603E-2</v>
      </c>
      <c r="Z24" s="17">
        <v>0.106858855609368</v>
      </c>
      <c r="AA24" s="17">
        <v>0.128681182882385</v>
      </c>
      <c r="AB24" s="17"/>
      <c r="AC24" s="17">
        <v>2.6198330460368999E-2</v>
      </c>
      <c r="AD24" s="17">
        <v>6.4161268278346298E-2</v>
      </c>
      <c r="AE24" s="17">
        <v>0.16463696297559599</v>
      </c>
      <c r="AF24" s="17">
        <v>0.217897773097985</v>
      </c>
      <c r="AG24" s="17">
        <v>0</v>
      </c>
      <c r="AH24" s="17"/>
      <c r="AI24" s="17">
        <v>6.9595856913062498E-2</v>
      </c>
      <c r="AJ24" s="17">
        <v>0.12560814999588399</v>
      </c>
      <c r="AK24" s="17">
        <v>5.1143703828325497E-2</v>
      </c>
      <c r="AL24" s="17">
        <v>0.138876974611568</v>
      </c>
      <c r="AM24" s="17"/>
      <c r="AN24" s="17">
        <v>8.39820836037206E-2</v>
      </c>
      <c r="AO24" s="17">
        <v>0.102162812202683</v>
      </c>
      <c r="AP24" s="17"/>
      <c r="AQ24" s="17">
        <v>0.10877038507462899</v>
      </c>
      <c r="AR24" s="17">
        <v>8.8407348207711803E-2</v>
      </c>
      <c r="AS24" s="17"/>
      <c r="AT24" s="17">
        <v>0.114873306200383</v>
      </c>
      <c r="AU24" s="17">
        <v>9.4013154213789404E-2</v>
      </c>
      <c r="AV24" s="17">
        <v>7.3035421770520803E-2</v>
      </c>
      <c r="AW24" s="17"/>
      <c r="AX24" s="17">
        <v>0.11426761665448899</v>
      </c>
      <c r="AY24" s="17">
        <v>0.106384020163524</v>
      </c>
      <c r="AZ24" s="17">
        <v>0.118700996059436</v>
      </c>
    </row>
    <row r="25" spans="2:52" x14ac:dyDescent="0.35">
      <c r="B25" t="s">
        <v>77</v>
      </c>
      <c r="C25" s="17">
        <v>8.9970590239745296E-2</v>
      </c>
      <c r="D25" s="17">
        <v>0.12925411469641199</v>
      </c>
      <c r="E25" s="17">
        <v>5.1065716968907202E-2</v>
      </c>
      <c r="F25" s="17"/>
      <c r="G25" s="17">
        <v>0.110024773317121</v>
      </c>
      <c r="H25" s="17">
        <v>2.86252097301554E-2</v>
      </c>
      <c r="I25" s="17">
        <v>0.104472509297607</v>
      </c>
      <c r="J25" s="17">
        <v>6.0631914084494497E-2</v>
      </c>
      <c r="K25" s="17">
        <v>0.13015808185570099</v>
      </c>
      <c r="L25" s="17">
        <v>0.103778136244302</v>
      </c>
      <c r="M25" s="17"/>
      <c r="N25" s="17">
        <v>3.8171587249270299E-2</v>
      </c>
      <c r="O25" s="17">
        <v>9.4279629723075895E-2</v>
      </c>
      <c r="P25" s="17">
        <v>0.117916376845405</v>
      </c>
      <c r="Q25" s="17">
        <v>8.3095054582625796E-2</v>
      </c>
      <c r="R25" s="17"/>
      <c r="S25" s="17">
        <v>0.106355078477447</v>
      </c>
      <c r="T25" s="17">
        <v>8.1930799318989098E-2</v>
      </c>
      <c r="U25" s="17">
        <v>9.3780925235075405E-2</v>
      </c>
      <c r="V25" s="17">
        <v>0</v>
      </c>
      <c r="W25" s="17">
        <v>3.6364888108835501E-2</v>
      </c>
      <c r="X25" s="17"/>
      <c r="Y25" s="17">
        <v>0.11661455656070401</v>
      </c>
      <c r="Z25" s="17">
        <v>6.7631631089053401E-2</v>
      </c>
      <c r="AA25" s="17">
        <v>0.12116825823439401</v>
      </c>
      <c r="AB25" s="17"/>
      <c r="AC25" s="17">
        <v>5.6754284496343697E-2</v>
      </c>
      <c r="AD25" s="17">
        <v>0.105333272817109</v>
      </c>
      <c r="AE25" s="17">
        <v>9.0926334909170098E-2</v>
      </c>
      <c r="AF25" s="17">
        <v>6.3748265394359294E-2</v>
      </c>
      <c r="AG25" s="17">
        <v>0</v>
      </c>
      <c r="AH25" s="17"/>
      <c r="AI25" s="17">
        <v>0.106134336992777</v>
      </c>
      <c r="AJ25" s="17">
        <v>0.107502707691441</v>
      </c>
      <c r="AK25" s="17">
        <v>2.5266914964348599E-2</v>
      </c>
      <c r="AL25" s="17">
        <v>7.3529075228835297E-2</v>
      </c>
      <c r="AM25" s="17"/>
      <c r="AN25" s="17">
        <v>0.108342304288941</v>
      </c>
      <c r="AO25" s="17">
        <v>8.7254996745529306E-2</v>
      </c>
      <c r="AP25" s="17"/>
      <c r="AQ25" s="17">
        <v>5.0044143687577002E-2</v>
      </c>
      <c r="AR25" s="17">
        <v>0.116620723095591</v>
      </c>
      <c r="AS25" s="17"/>
      <c r="AT25" s="17">
        <v>7.4162553872557796E-2</v>
      </c>
      <c r="AU25" s="17">
        <v>0.109530079672033</v>
      </c>
      <c r="AV25" s="17">
        <v>5.5418017963952002E-2</v>
      </c>
      <c r="AW25" s="17"/>
      <c r="AX25" s="17">
        <v>7.2013765432865307E-2</v>
      </c>
      <c r="AY25" s="17">
        <v>0.10514330582993001</v>
      </c>
      <c r="AZ25" s="17">
        <v>7.3718327655547394E-2</v>
      </c>
    </row>
    <row r="26" spans="2:52" x14ac:dyDescent="0.35">
      <c r="B26" t="s">
        <v>78</v>
      </c>
      <c r="C26" s="17">
        <v>8.7455506095499694E-2</v>
      </c>
      <c r="D26" s="17">
        <v>9.9650022909737804E-2</v>
      </c>
      <c r="E26" s="17">
        <v>7.56170809506755E-2</v>
      </c>
      <c r="F26" s="17"/>
      <c r="G26" s="17">
        <v>0.17735226129523701</v>
      </c>
      <c r="H26" s="17">
        <v>6.1514935207400097E-2</v>
      </c>
      <c r="I26" s="17">
        <v>0.100161301153304</v>
      </c>
      <c r="J26" s="17">
        <v>4.49802857828102E-2</v>
      </c>
      <c r="K26" s="17">
        <v>8.7110985140916003E-2</v>
      </c>
      <c r="L26" s="17">
        <v>7.3811905324892901E-2</v>
      </c>
      <c r="M26" s="17"/>
      <c r="N26" s="17">
        <v>8.7192094546217097E-2</v>
      </c>
      <c r="O26" s="17">
        <v>8.9974600284463593E-2</v>
      </c>
      <c r="P26" s="17">
        <v>8.3793938589065503E-2</v>
      </c>
      <c r="Q26" s="17">
        <v>8.9496831643357103E-2</v>
      </c>
      <c r="R26" s="17"/>
      <c r="S26" s="17">
        <v>9.8486518108801893E-2</v>
      </c>
      <c r="T26" s="17">
        <v>7.0216994834903804E-2</v>
      </c>
      <c r="U26" s="17">
        <v>4.7624773914802299E-2</v>
      </c>
      <c r="V26" s="17">
        <v>0.110178900767406</v>
      </c>
      <c r="W26" s="17">
        <v>0.115378556880814</v>
      </c>
      <c r="X26" s="17"/>
      <c r="Y26" s="17">
        <v>8.4339755068660302E-2</v>
      </c>
      <c r="Z26" s="17">
        <v>6.6385211598918206E-2</v>
      </c>
      <c r="AA26" s="17">
        <v>7.8323508948289905E-2</v>
      </c>
      <c r="AB26" s="17"/>
      <c r="AC26" s="17">
        <v>5.0756965184434802E-2</v>
      </c>
      <c r="AD26" s="17">
        <v>0.10802180170504</v>
      </c>
      <c r="AE26" s="17">
        <v>7.4522284132173405E-2</v>
      </c>
      <c r="AF26" s="17">
        <v>9.1475431791706599E-2</v>
      </c>
      <c r="AG26" s="17">
        <v>0.32646412833389898</v>
      </c>
      <c r="AH26" s="17"/>
      <c r="AI26" s="17">
        <v>7.1463882766654593E-2</v>
      </c>
      <c r="AJ26" s="17">
        <v>9.1075994391504406E-2</v>
      </c>
      <c r="AK26" s="17">
        <v>4.9446786698355998E-2</v>
      </c>
      <c r="AL26" s="17">
        <v>0.100693105005977</v>
      </c>
      <c r="AM26" s="17"/>
      <c r="AN26" s="17">
        <v>8.6176050104927807E-2</v>
      </c>
      <c r="AO26" s="17">
        <v>8.5857228480165595E-2</v>
      </c>
      <c r="AP26" s="17"/>
      <c r="AQ26" s="17">
        <v>0.13447686069859299</v>
      </c>
      <c r="AR26" s="17">
        <v>4.5922645489854599E-2</v>
      </c>
      <c r="AS26" s="17"/>
      <c r="AT26" s="17">
        <v>8.9426635641510197E-2</v>
      </c>
      <c r="AU26" s="17">
        <v>8.4602414721190705E-2</v>
      </c>
      <c r="AV26" s="17">
        <v>9.8856210683865395E-2</v>
      </c>
      <c r="AW26" s="17"/>
      <c r="AX26" s="17">
        <v>7.0435341366197099E-2</v>
      </c>
      <c r="AY26" s="17">
        <v>0.13114775016284699</v>
      </c>
      <c r="AZ26" s="17">
        <v>8.1966806868204803E-2</v>
      </c>
    </row>
    <row r="27" spans="2:52" x14ac:dyDescent="0.35">
      <c r="B27" t="s">
        <v>79</v>
      </c>
      <c r="C27" s="17">
        <v>5.31528460898106E-2</v>
      </c>
      <c r="D27" s="17">
        <v>3.5062258445577102E-2</v>
      </c>
      <c r="E27" s="17">
        <v>6.7440658100746606E-2</v>
      </c>
      <c r="F27" s="17"/>
      <c r="G27" s="17">
        <v>0</v>
      </c>
      <c r="H27" s="17">
        <v>1.27941571434767E-2</v>
      </c>
      <c r="I27" s="17">
        <v>1.31981393647909E-2</v>
      </c>
      <c r="J27" s="17">
        <v>4.4231063466894302E-2</v>
      </c>
      <c r="K27" s="17">
        <v>0.12622857905405199</v>
      </c>
      <c r="L27" s="17">
        <v>9.4116258911060305E-2</v>
      </c>
      <c r="M27" s="17"/>
      <c r="N27" s="17">
        <v>2.44689534461714E-2</v>
      </c>
      <c r="O27" s="17">
        <v>3.8552835543195801E-2</v>
      </c>
      <c r="P27" s="17">
        <v>2.2479659428941399E-2</v>
      </c>
      <c r="Q27" s="17">
        <v>0.101011754236743</v>
      </c>
      <c r="R27" s="17"/>
      <c r="S27" s="17">
        <v>6.3251256717095805E-2</v>
      </c>
      <c r="T27" s="17">
        <v>3.1099427175472899E-2</v>
      </c>
      <c r="U27" s="17">
        <v>9.2388822762862505E-2</v>
      </c>
      <c r="V27" s="17">
        <v>0.19064258682597601</v>
      </c>
      <c r="W27" s="17">
        <v>0.12592806014658001</v>
      </c>
      <c r="X27" s="17"/>
      <c r="Y27" s="17">
        <v>8.4028489212757199E-2</v>
      </c>
      <c r="Z27" s="17">
        <v>3.0945997988796901E-2</v>
      </c>
      <c r="AA27" s="17">
        <v>8.1980189264566294E-2</v>
      </c>
      <c r="AB27" s="17"/>
      <c r="AC27" s="17">
        <v>0.12600177085247999</v>
      </c>
      <c r="AD27" s="17">
        <v>4.4776189121059198E-2</v>
      </c>
      <c r="AE27" s="17">
        <v>5.7423434047234097E-3</v>
      </c>
      <c r="AF27" s="17">
        <v>0</v>
      </c>
      <c r="AG27" s="17">
        <v>0</v>
      </c>
      <c r="AH27" s="17"/>
      <c r="AI27" s="17">
        <v>7.4935305305634095E-2</v>
      </c>
      <c r="AJ27" s="17">
        <v>3.5892641715012802E-2</v>
      </c>
      <c r="AK27" s="17">
        <v>7.64682844120671E-2</v>
      </c>
      <c r="AL27" s="17">
        <v>4.2077139239260097E-2</v>
      </c>
      <c r="AM27" s="17"/>
      <c r="AN27" s="17">
        <v>2.0401527476714601E-2</v>
      </c>
      <c r="AO27" s="17">
        <v>6.2654880039808902E-2</v>
      </c>
      <c r="AP27" s="17"/>
      <c r="AQ27" s="17">
        <v>4.1583564979094802E-2</v>
      </c>
      <c r="AR27" s="17">
        <v>6.3566782190246501E-2</v>
      </c>
      <c r="AS27" s="17"/>
      <c r="AT27" s="17">
        <v>8.5212216361166809E-3</v>
      </c>
      <c r="AU27" s="17">
        <v>8.1682417217292302E-2</v>
      </c>
      <c r="AV27" s="17">
        <v>7.3288389577669796E-2</v>
      </c>
      <c r="AW27" s="17"/>
      <c r="AX27" s="17">
        <v>2.14958816960788E-2</v>
      </c>
      <c r="AY27" s="17">
        <v>8.8827475248319895E-2</v>
      </c>
      <c r="AZ27" s="17">
        <v>8.5793581399729896E-2</v>
      </c>
    </row>
    <row r="28" spans="2:52" x14ac:dyDescent="0.35">
      <c r="B28" t="s">
        <v>80</v>
      </c>
      <c r="C28" s="17">
        <v>3.5129192082647802E-2</v>
      </c>
      <c r="D28" s="17">
        <v>3.8531433445668999E-2</v>
      </c>
      <c r="E28" s="17">
        <v>3.1869296618342299E-2</v>
      </c>
      <c r="F28" s="17"/>
      <c r="G28" s="17">
        <v>1.6041008080307301E-2</v>
      </c>
      <c r="H28" s="17">
        <v>5.1818458778041601E-2</v>
      </c>
      <c r="I28" s="17">
        <v>8.6484828954640103E-2</v>
      </c>
      <c r="J28" s="17">
        <v>4.15665510478294E-2</v>
      </c>
      <c r="K28" s="17">
        <v>2.56755683142048E-2</v>
      </c>
      <c r="L28" s="17">
        <v>4.1184800514992804E-3</v>
      </c>
      <c r="M28" s="17"/>
      <c r="N28" s="17">
        <v>3.0676673698140401E-2</v>
      </c>
      <c r="O28" s="17">
        <v>6.4861998016628106E-2</v>
      </c>
      <c r="P28" s="17">
        <v>1.8420922028916101E-2</v>
      </c>
      <c r="Q28" s="17">
        <v>1.9825417847285701E-2</v>
      </c>
      <c r="R28" s="17"/>
      <c r="S28" s="17">
        <v>3.3798477047568297E-2</v>
      </c>
      <c r="T28" s="17">
        <v>1.8554746725928901E-2</v>
      </c>
      <c r="U28" s="17">
        <v>7.1100713727641499E-2</v>
      </c>
      <c r="V28" s="17">
        <v>0.110178900767406</v>
      </c>
      <c r="W28" s="17">
        <v>4.0428269347667502E-2</v>
      </c>
      <c r="X28" s="17"/>
      <c r="Y28" s="17">
        <v>2.6916036760324401E-2</v>
      </c>
      <c r="Z28" s="17">
        <v>2.6019023039001599E-2</v>
      </c>
      <c r="AA28" s="17">
        <v>3.31796952225989E-2</v>
      </c>
      <c r="AB28" s="17"/>
      <c r="AC28" s="17">
        <v>1.6595979767992299E-2</v>
      </c>
      <c r="AD28" s="17">
        <v>5.2342688676278899E-2</v>
      </c>
      <c r="AE28" s="17">
        <v>4.8849391989939803E-2</v>
      </c>
      <c r="AF28" s="17">
        <v>6.3206652511437903E-3</v>
      </c>
      <c r="AG28" s="17">
        <v>0</v>
      </c>
      <c r="AH28" s="17"/>
      <c r="AI28" s="17">
        <v>1.24697391025186E-2</v>
      </c>
      <c r="AJ28" s="17">
        <v>5.0971182708026801E-2</v>
      </c>
      <c r="AK28" s="17">
        <v>3.4507943499529299E-2</v>
      </c>
      <c r="AL28" s="17">
        <v>4.9052605690535801E-2</v>
      </c>
      <c r="AM28" s="17"/>
      <c r="AN28" s="17">
        <v>6.4255036008236496E-2</v>
      </c>
      <c r="AO28" s="17">
        <v>2.84774782678054E-2</v>
      </c>
      <c r="AP28" s="17"/>
      <c r="AQ28" s="17">
        <v>4.5272921166996202E-2</v>
      </c>
      <c r="AR28" s="17">
        <v>2.72926758094276E-2</v>
      </c>
      <c r="AS28" s="17"/>
      <c r="AT28" s="17">
        <v>3.7693403602824999E-2</v>
      </c>
      <c r="AU28" s="17">
        <v>3.9296975389740002E-2</v>
      </c>
      <c r="AV28" s="17">
        <v>5.5627023688993402E-2</v>
      </c>
      <c r="AW28" s="17"/>
      <c r="AX28" s="17">
        <v>1.58304789549478E-2</v>
      </c>
      <c r="AY28" s="17">
        <v>3.5007850814847002E-2</v>
      </c>
      <c r="AZ28" s="17">
        <v>3.9212656219418399E-2</v>
      </c>
    </row>
    <row r="29" spans="2:52" x14ac:dyDescent="0.35">
      <c r="B29" t="s">
        <v>81</v>
      </c>
      <c r="C29" s="17">
        <v>2.51898852791138E-2</v>
      </c>
      <c r="D29" s="17">
        <v>2.3036029959006499E-2</v>
      </c>
      <c r="E29" s="17">
        <v>2.74436954358846E-2</v>
      </c>
      <c r="F29" s="17"/>
      <c r="G29" s="17">
        <v>5.3784742973961699E-2</v>
      </c>
      <c r="H29" s="17">
        <v>8.2368854061471194E-2</v>
      </c>
      <c r="I29" s="17">
        <v>0</v>
      </c>
      <c r="J29" s="17">
        <v>2.9374026665702799E-2</v>
      </c>
      <c r="K29" s="17">
        <v>0</v>
      </c>
      <c r="L29" s="17">
        <v>0</v>
      </c>
      <c r="M29" s="17"/>
      <c r="N29" s="17">
        <v>4.5249803371654601E-2</v>
      </c>
      <c r="O29" s="17">
        <v>3.5025975161529999E-2</v>
      </c>
      <c r="P29" s="17">
        <v>3.5785132239078699E-2</v>
      </c>
      <c r="Q29" s="17">
        <v>0</v>
      </c>
      <c r="R29" s="17"/>
      <c r="S29" s="17">
        <v>2.84828854186783E-2</v>
      </c>
      <c r="T29" s="17">
        <v>1.21123655546866E-2</v>
      </c>
      <c r="U29" s="17">
        <v>5.8209283266149797E-2</v>
      </c>
      <c r="V29" s="17">
        <v>0</v>
      </c>
      <c r="W29" s="17">
        <v>4.4098714547623499E-2</v>
      </c>
      <c r="X29" s="17"/>
      <c r="Y29" s="17">
        <v>1.9883965998745201E-2</v>
      </c>
      <c r="Z29" s="17">
        <v>1.6325317238448201E-2</v>
      </c>
      <c r="AA29" s="17">
        <v>5.35833818525802E-2</v>
      </c>
      <c r="AB29" s="17"/>
      <c r="AC29" s="17">
        <v>8.47428723607478E-3</v>
      </c>
      <c r="AD29" s="17">
        <v>2.64813603631994E-2</v>
      </c>
      <c r="AE29" s="17">
        <v>2.19126153846032E-2</v>
      </c>
      <c r="AF29" s="17">
        <v>5.59463993589462E-2</v>
      </c>
      <c r="AG29" s="17">
        <v>7.8125288165495202E-2</v>
      </c>
      <c r="AH29" s="17"/>
      <c r="AI29" s="17">
        <v>2.5706431646184299E-2</v>
      </c>
      <c r="AJ29" s="17">
        <v>7.4730333367032196E-3</v>
      </c>
      <c r="AK29" s="17">
        <v>4.4563358534005497E-2</v>
      </c>
      <c r="AL29" s="17">
        <v>6.2514338402685304E-2</v>
      </c>
      <c r="AM29" s="17"/>
      <c r="AN29" s="17">
        <v>4.0162955504191897E-2</v>
      </c>
      <c r="AO29" s="17">
        <v>2.19259962469825E-2</v>
      </c>
      <c r="AP29" s="17"/>
      <c r="AQ29" s="17">
        <v>3.0610519228872101E-2</v>
      </c>
      <c r="AR29" s="17">
        <v>1.7090925596271098E-2</v>
      </c>
      <c r="AS29" s="17"/>
      <c r="AT29" s="17">
        <v>2.0973515291087999E-2</v>
      </c>
      <c r="AU29" s="17">
        <v>2.5320231431245999E-2</v>
      </c>
      <c r="AV29" s="17">
        <v>5.9060810407622399E-2</v>
      </c>
      <c r="AW29" s="17"/>
      <c r="AX29" s="17">
        <v>8.1587902168440297E-3</v>
      </c>
      <c r="AY29" s="17">
        <v>3.3411726587664101E-2</v>
      </c>
      <c r="AZ29" s="17">
        <v>5.6075867522168803E-2</v>
      </c>
    </row>
    <row r="30" spans="2:52" x14ac:dyDescent="0.35">
      <c r="B30" t="s">
        <v>82</v>
      </c>
      <c r="C30" s="17">
        <v>1.15174907266035E-2</v>
      </c>
      <c r="D30" s="17">
        <v>1.49619677436264E-2</v>
      </c>
      <c r="E30" s="17">
        <v>8.1207563966190794E-3</v>
      </c>
      <c r="F30" s="17"/>
      <c r="G30" s="17">
        <v>0</v>
      </c>
      <c r="H30" s="17">
        <v>0</v>
      </c>
      <c r="I30" s="17">
        <v>2.4648575449857001E-2</v>
      </c>
      <c r="J30" s="17">
        <v>0</v>
      </c>
      <c r="K30" s="17">
        <v>1.9470358985657101E-2</v>
      </c>
      <c r="L30" s="17">
        <v>1.98174612275594E-2</v>
      </c>
      <c r="M30" s="17"/>
      <c r="N30" s="17">
        <v>8.0422229558054503E-3</v>
      </c>
      <c r="O30" s="17">
        <v>1.3225126319440599E-2</v>
      </c>
      <c r="P30" s="17">
        <v>1.22871025400245E-2</v>
      </c>
      <c r="Q30" s="17">
        <v>1.1492649848717E-2</v>
      </c>
      <c r="R30" s="17"/>
      <c r="S30" s="17">
        <v>2.2835025439008502E-2</v>
      </c>
      <c r="T30" s="17">
        <v>5.0553414321417101E-3</v>
      </c>
      <c r="U30" s="17">
        <v>0</v>
      </c>
      <c r="V30" s="17">
        <v>0.309208919626559</v>
      </c>
      <c r="W30" s="17">
        <v>0</v>
      </c>
      <c r="X30" s="17"/>
      <c r="Y30" s="17">
        <v>3.3781037633473003E-2</v>
      </c>
      <c r="Z30" s="17">
        <v>5.0304008787377301E-3</v>
      </c>
      <c r="AA30" s="17">
        <v>0</v>
      </c>
      <c r="AB30" s="17"/>
      <c r="AC30" s="17">
        <v>1.45544072942919E-2</v>
      </c>
      <c r="AD30" s="17">
        <v>1.8147802529645599E-2</v>
      </c>
      <c r="AE30" s="17">
        <v>7.3216453582631404E-3</v>
      </c>
      <c r="AF30" s="17">
        <v>0</v>
      </c>
      <c r="AG30" s="17">
        <v>0.162607756934598</v>
      </c>
      <c r="AH30" s="17"/>
      <c r="AI30" s="17">
        <v>0</v>
      </c>
      <c r="AJ30" s="17">
        <v>1.9192074750382301E-2</v>
      </c>
      <c r="AK30" s="17">
        <v>2.78889667996545E-2</v>
      </c>
      <c r="AL30" s="17">
        <v>0</v>
      </c>
      <c r="AM30" s="17"/>
      <c r="AN30" s="17">
        <v>0</v>
      </c>
      <c r="AO30" s="17">
        <v>1.4702427925627501E-2</v>
      </c>
      <c r="AP30" s="17"/>
      <c r="AQ30" s="17">
        <v>0</v>
      </c>
      <c r="AR30" s="17">
        <v>2.12292843809983E-2</v>
      </c>
      <c r="AS30" s="17"/>
      <c r="AT30" s="17">
        <v>9.1610862797547495E-3</v>
      </c>
      <c r="AU30" s="17">
        <v>6.3216936055543E-3</v>
      </c>
      <c r="AV30" s="17">
        <v>5.9480086161506497E-2</v>
      </c>
      <c r="AW30" s="17"/>
      <c r="AX30" s="17">
        <v>5.4456731447519299E-3</v>
      </c>
      <c r="AY30" s="17">
        <v>4.3936688613331498E-2</v>
      </c>
      <c r="AZ30" s="17">
        <v>0</v>
      </c>
    </row>
    <row r="31" spans="2:52" x14ac:dyDescent="0.35">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row>
    <row r="32" spans="2:52" x14ac:dyDescent="0.35">
      <c r="B32" s="6" t="s">
        <v>99</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row>
    <row r="33" spans="2:52" x14ac:dyDescent="0.35">
      <c r="B33" s="24" t="s">
        <v>84</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row>
    <row r="34" spans="2:52" x14ac:dyDescent="0.35">
      <c r="B34" t="s">
        <v>90</v>
      </c>
      <c r="C34" s="17">
        <v>0.70619584965544302</v>
      </c>
      <c r="D34" s="17">
        <v>0.68971128754507505</v>
      </c>
      <c r="E34" s="17">
        <v>0.72550286029692501</v>
      </c>
      <c r="F34" s="17"/>
      <c r="G34" s="17">
        <v>0.72442347849445998</v>
      </c>
      <c r="H34" s="17">
        <v>0.74427471838788495</v>
      </c>
      <c r="I34" s="17">
        <v>0.81906225599736304</v>
      </c>
      <c r="J34" s="17">
        <v>0.74394364558960902</v>
      </c>
      <c r="K34" s="17">
        <v>0.68635245273796497</v>
      </c>
      <c r="L34" s="17">
        <v>0.58705854992928796</v>
      </c>
      <c r="M34" s="17"/>
      <c r="N34" s="17">
        <v>0.686597185832728</v>
      </c>
      <c r="O34" s="17">
        <v>0.67727112784503196</v>
      </c>
      <c r="P34" s="17">
        <v>0.78193256289142898</v>
      </c>
      <c r="Q34" s="17">
        <v>0.69186505153192202</v>
      </c>
      <c r="R34" s="17"/>
      <c r="S34" s="17">
        <v>0.60693130533248396</v>
      </c>
      <c r="T34" s="17">
        <v>0.76327670572153095</v>
      </c>
      <c r="U34" s="17">
        <v>0.73303394684165102</v>
      </c>
      <c r="V34" s="17">
        <v>0.61003040721994195</v>
      </c>
      <c r="W34" s="17">
        <v>0.77719690358728599</v>
      </c>
      <c r="X34" s="17"/>
      <c r="Y34" s="17">
        <v>0.57942934422893699</v>
      </c>
      <c r="Z34" s="17">
        <v>0.77105525054119495</v>
      </c>
      <c r="AA34" s="17">
        <v>0.76410257423024197</v>
      </c>
      <c r="AB34" s="17"/>
      <c r="AC34" s="17">
        <v>0.689099117237849</v>
      </c>
      <c r="AD34" s="17">
        <v>0.727218864732605</v>
      </c>
      <c r="AE34" s="17">
        <v>0.76634924950311301</v>
      </c>
      <c r="AF34" s="17">
        <v>0.62798699520023005</v>
      </c>
      <c r="AG34" s="17">
        <v>0.428397396497601</v>
      </c>
      <c r="AH34" s="17"/>
      <c r="AI34" s="17">
        <v>0.733519936070676</v>
      </c>
      <c r="AJ34" s="17">
        <v>0.68998974037833405</v>
      </c>
      <c r="AK34" s="17">
        <v>0.60341523687120902</v>
      </c>
      <c r="AL34" s="17">
        <v>0.79048003624238405</v>
      </c>
      <c r="AM34" s="17"/>
      <c r="AN34" s="17">
        <v>0.79387106877744396</v>
      </c>
      <c r="AO34" s="17">
        <v>0.68152158361017201</v>
      </c>
      <c r="AP34" s="17"/>
      <c r="AQ34" s="17">
        <v>0.73660828837571701</v>
      </c>
      <c r="AR34" s="17">
        <v>0.67638065111197399</v>
      </c>
      <c r="AS34" s="17"/>
      <c r="AT34" s="17">
        <v>0.77814815348854705</v>
      </c>
      <c r="AU34" s="17">
        <v>0.65990699517893203</v>
      </c>
      <c r="AV34" s="17">
        <v>0.56221820204774298</v>
      </c>
      <c r="AW34" s="17"/>
      <c r="AX34" s="17">
        <v>0.79588426497702103</v>
      </c>
      <c r="AY34" s="17">
        <v>0.61759468963548703</v>
      </c>
      <c r="AZ34" s="17">
        <v>0.77760625798681804</v>
      </c>
    </row>
    <row r="35" spans="2:52" x14ac:dyDescent="0.35">
      <c r="B35" t="s">
        <v>91</v>
      </c>
      <c r="C35" s="17">
        <v>0.262409381899121</v>
      </c>
      <c r="D35" s="17">
        <v>0.28516185145672301</v>
      </c>
      <c r="E35" s="17">
        <v>0.23671153865176001</v>
      </c>
      <c r="F35" s="17"/>
      <c r="G35" s="17">
        <v>0.180715677311342</v>
      </c>
      <c r="H35" s="17">
        <v>0.215598497767961</v>
      </c>
      <c r="I35" s="17">
        <v>0.17121227058661601</v>
      </c>
      <c r="J35" s="17">
        <v>0.23632279480576601</v>
      </c>
      <c r="K35" s="17">
        <v>0.265566922272436</v>
      </c>
      <c r="L35" s="17">
        <v>0.41294145007071198</v>
      </c>
      <c r="M35" s="17"/>
      <c r="N35" s="17">
        <v>0.28530374557529498</v>
      </c>
      <c r="O35" s="17">
        <v>0.27584801690195498</v>
      </c>
      <c r="P35" s="17">
        <v>0.21009509891924799</v>
      </c>
      <c r="Q35" s="17">
        <v>0.27522280572183699</v>
      </c>
      <c r="R35" s="17"/>
      <c r="S35" s="17">
        <v>0.38030757110781899</v>
      </c>
      <c r="T35" s="17">
        <v>0.20292976379511499</v>
      </c>
      <c r="U35" s="17">
        <v>0.26696605315834898</v>
      </c>
      <c r="V35" s="17">
        <v>0.38996959278005799</v>
      </c>
      <c r="W35" s="17">
        <v>0.16609261244220899</v>
      </c>
      <c r="X35" s="17"/>
      <c r="Y35" s="17">
        <v>0.40848854495173498</v>
      </c>
      <c r="Z35" s="17">
        <v>0.20173342020242499</v>
      </c>
      <c r="AA35" s="17">
        <v>0.235897425769758</v>
      </c>
      <c r="AB35" s="17"/>
      <c r="AC35" s="17">
        <v>0.27375424127446901</v>
      </c>
      <c r="AD35" s="17">
        <v>0.24619267643105699</v>
      </c>
      <c r="AE35" s="17">
        <v>0.208260386742009</v>
      </c>
      <c r="AF35" s="17">
        <v>0.30009490734778799</v>
      </c>
      <c r="AG35" s="17">
        <v>0.571602603502399</v>
      </c>
      <c r="AH35" s="17"/>
      <c r="AI35" s="17">
        <v>0.24202404734543301</v>
      </c>
      <c r="AJ35" s="17">
        <v>0.27047107242329799</v>
      </c>
      <c r="AK35" s="17">
        <v>0.33831464645931097</v>
      </c>
      <c r="AL35" s="17">
        <v>0.20171008937247001</v>
      </c>
      <c r="AM35" s="17"/>
      <c r="AN35" s="17">
        <v>0.18014419068811199</v>
      </c>
      <c r="AO35" s="17">
        <v>0.285020451520754</v>
      </c>
      <c r="AP35" s="17"/>
      <c r="AQ35" s="17">
        <v>0.22693882650661601</v>
      </c>
      <c r="AR35" s="17">
        <v>0.29591246434908403</v>
      </c>
      <c r="AS35" s="17"/>
      <c r="AT35" s="17">
        <v>0.185228624091623</v>
      </c>
      <c r="AU35" s="17">
        <v>0.31341559503696698</v>
      </c>
      <c r="AV35" s="17">
        <v>0.40443062656846601</v>
      </c>
      <c r="AW35" s="17"/>
      <c r="AX35" s="17">
        <v>0.182136823734912</v>
      </c>
      <c r="AY35" s="17">
        <v>0.36669093395546698</v>
      </c>
      <c r="AZ35" s="17">
        <v>0.22239374201318199</v>
      </c>
    </row>
    <row r="36" spans="2:52" x14ac:dyDescent="0.35">
      <c r="B36" t="s">
        <v>92</v>
      </c>
      <c r="C36" s="17">
        <v>1.6323361593537401E-2</v>
      </c>
      <c r="D36" s="17">
        <v>8.7254632948930294E-3</v>
      </c>
      <c r="E36" s="17">
        <v>2.3983174414965801E-2</v>
      </c>
      <c r="F36" s="17"/>
      <c r="G36" s="17">
        <v>5.4205959743236498E-2</v>
      </c>
      <c r="H36" s="17">
        <v>2.73326267006768E-2</v>
      </c>
      <c r="I36" s="17">
        <v>9.7254734160207596E-3</v>
      </c>
      <c r="J36" s="17">
        <v>1.97335596046249E-2</v>
      </c>
      <c r="K36" s="17">
        <v>0</v>
      </c>
      <c r="L36" s="17">
        <v>0</v>
      </c>
      <c r="M36" s="17"/>
      <c r="N36" s="17">
        <v>1.2014622680366301E-2</v>
      </c>
      <c r="O36" s="17">
        <v>4.1389974256237798E-2</v>
      </c>
      <c r="P36" s="17">
        <v>7.9723381893226797E-3</v>
      </c>
      <c r="Q36" s="17">
        <v>0</v>
      </c>
      <c r="R36" s="17"/>
      <c r="S36" s="17">
        <v>0</v>
      </c>
      <c r="T36" s="17">
        <v>2.9351976415178602E-2</v>
      </c>
      <c r="U36" s="17">
        <v>0</v>
      </c>
      <c r="V36" s="17">
        <v>0</v>
      </c>
      <c r="W36" s="17">
        <v>1.5030123152995799E-2</v>
      </c>
      <c r="X36" s="17"/>
      <c r="Y36" s="17">
        <v>0</v>
      </c>
      <c r="Z36" s="17">
        <v>2.2791687618436401E-2</v>
      </c>
      <c r="AA36" s="17">
        <v>0</v>
      </c>
      <c r="AB36" s="17"/>
      <c r="AC36" s="17">
        <v>1.6943899093140601E-2</v>
      </c>
      <c r="AD36" s="17">
        <v>2.6588458836337699E-2</v>
      </c>
      <c r="AE36" s="17">
        <v>6.5840315871673596E-3</v>
      </c>
      <c r="AF36" s="17">
        <v>1.7435760873096E-2</v>
      </c>
      <c r="AG36" s="17">
        <v>0</v>
      </c>
      <c r="AH36" s="17"/>
      <c r="AI36" s="17">
        <v>1.6578076125490501E-2</v>
      </c>
      <c r="AJ36" s="17">
        <v>2.8027876665039201E-2</v>
      </c>
      <c r="AK36" s="17">
        <v>0</v>
      </c>
      <c r="AL36" s="17">
        <v>7.8098743851456303E-3</v>
      </c>
      <c r="AM36" s="17"/>
      <c r="AN36" s="17">
        <v>1.5617501731962399E-2</v>
      </c>
      <c r="AO36" s="17">
        <v>1.6859430494802999E-2</v>
      </c>
      <c r="AP36" s="17"/>
      <c r="AQ36" s="17">
        <v>9.6299723001492497E-3</v>
      </c>
      <c r="AR36" s="17">
        <v>2.2119859773664902E-2</v>
      </c>
      <c r="AS36" s="17"/>
      <c r="AT36" s="17">
        <v>1.4461679407380501E-2</v>
      </c>
      <c r="AU36" s="17">
        <v>1.84301871260538E-2</v>
      </c>
      <c r="AV36" s="17">
        <v>1.4769863333507599E-2</v>
      </c>
      <c r="AW36" s="17"/>
      <c r="AX36" s="17">
        <v>2.1978911288066401E-2</v>
      </c>
      <c r="AY36" s="17">
        <v>0</v>
      </c>
      <c r="AZ36" s="17">
        <v>0</v>
      </c>
    </row>
    <row r="37" spans="2:52" x14ac:dyDescent="0.35">
      <c r="B37" t="s">
        <v>93</v>
      </c>
      <c r="C37" s="17">
        <v>8.5488414690173802E-3</v>
      </c>
      <c r="D37" s="17">
        <v>1.3730753176754699E-2</v>
      </c>
      <c r="E37" s="17">
        <v>3.4035762110146699E-3</v>
      </c>
      <c r="F37" s="17"/>
      <c r="G37" s="17">
        <v>4.06548844509615E-2</v>
      </c>
      <c r="H37" s="17">
        <v>0</v>
      </c>
      <c r="I37" s="17">
        <v>0</v>
      </c>
      <c r="J37" s="17">
        <v>0</v>
      </c>
      <c r="K37" s="17">
        <v>1.9470358985657101E-2</v>
      </c>
      <c r="L37" s="17">
        <v>0</v>
      </c>
      <c r="M37" s="17"/>
      <c r="N37" s="17">
        <v>8.0422229558054503E-3</v>
      </c>
      <c r="O37" s="17">
        <v>5.4908809967751399E-3</v>
      </c>
      <c r="P37" s="17">
        <v>0</v>
      </c>
      <c r="Q37" s="17">
        <v>1.6959377399666901E-2</v>
      </c>
      <c r="R37" s="17"/>
      <c r="S37" s="17">
        <v>1.2761123559696301E-2</v>
      </c>
      <c r="T37" s="17">
        <v>0</v>
      </c>
      <c r="U37" s="17">
        <v>0</v>
      </c>
      <c r="V37" s="17">
        <v>0</v>
      </c>
      <c r="W37" s="17">
        <v>0</v>
      </c>
      <c r="X37" s="17"/>
      <c r="Y37" s="17">
        <v>1.2082110819327601E-2</v>
      </c>
      <c r="Z37" s="17">
        <v>0</v>
      </c>
      <c r="AA37" s="17">
        <v>0</v>
      </c>
      <c r="AB37" s="17"/>
      <c r="AC37" s="17">
        <v>0</v>
      </c>
      <c r="AD37" s="17">
        <v>0</v>
      </c>
      <c r="AE37" s="17">
        <v>1.30639887629866E-2</v>
      </c>
      <c r="AF37" s="17">
        <v>5.4482336578885397E-2</v>
      </c>
      <c r="AG37" s="17">
        <v>0</v>
      </c>
      <c r="AH37" s="17"/>
      <c r="AI37" s="17">
        <v>0</v>
      </c>
      <c r="AJ37" s="17">
        <v>3.4434215693917298E-3</v>
      </c>
      <c r="AK37" s="17">
        <v>4.9188668689729903E-2</v>
      </c>
      <c r="AL37" s="17">
        <v>0</v>
      </c>
      <c r="AM37" s="17"/>
      <c r="AN37" s="17">
        <v>0</v>
      </c>
      <c r="AO37" s="17">
        <v>1.0912856674199301E-2</v>
      </c>
      <c r="AP37" s="17"/>
      <c r="AQ37" s="17">
        <v>1.5260327362291401E-2</v>
      </c>
      <c r="AR37" s="17">
        <v>3.1312193145090201E-3</v>
      </c>
      <c r="AS37" s="17"/>
      <c r="AT37" s="17">
        <v>1.7021465674926999E-2</v>
      </c>
      <c r="AU37" s="17">
        <v>0</v>
      </c>
      <c r="AV37" s="17">
        <v>1.8581308050283098E-2</v>
      </c>
      <c r="AW37" s="17"/>
      <c r="AX37" s="17">
        <v>0</v>
      </c>
      <c r="AY37" s="17">
        <v>1.57143764090465E-2</v>
      </c>
      <c r="AZ37" s="17">
        <v>0</v>
      </c>
    </row>
    <row r="38" spans="2:52" x14ac:dyDescent="0.35">
      <c r="B38" t="s">
        <v>94</v>
      </c>
      <c r="C38" s="17">
        <v>6.5225653828809901E-3</v>
      </c>
      <c r="D38" s="17">
        <v>2.6706445265542102E-3</v>
      </c>
      <c r="E38" s="17">
        <v>1.03988504253343E-2</v>
      </c>
      <c r="F38" s="17"/>
      <c r="G38" s="17">
        <v>0</v>
      </c>
      <c r="H38" s="17">
        <v>1.27941571434767E-2</v>
      </c>
      <c r="I38" s="17">
        <v>0</v>
      </c>
      <c r="J38" s="17">
        <v>0</v>
      </c>
      <c r="K38" s="17">
        <v>2.86102660039417E-2</v>
      </c>
      <c r="L38" s="17">
        <v>0</v>
      </c>
      <c r="M38" s="17"/>
      <c r="N38" s="17">
        <v>8.0422229558054503E-3</v>
      </c>
      <c r="O38" s="17">
        <v>0</v>
      </c>
      <c r="P38" s="17">
        <v>0</v>
      </c>
      <c r="Q38" s="17">
        <v>1.5952765346573802E-2</v>
      </c>
      <c r="R38" s="17"/>
      <c r="S38" s="17">
        <v>0</v>
      </c>
      <c r="T38" s="17">
        <v>4.44155406817579E-3</v>
      </c>
      <c r="U38" s="17">
        <v>0</v>
      </c>
      <c r="V38" s="17">
        <v>0</v>
      </c>
      <c r="W38" s="17">
        <v>4.1680360817509497E-2</v>
      </c>
      <c r="X38" s="17"/>
      <c r="Y38" s="17">
        <v>0</v>
      </c>
      <c r="Z38" s="17">
        <v>4.4196416379431403E-3</v>
      </c>
      <c r="AA38" s="17">
        <v>0</v>
      </c>
      <c r="AB38" s="17"/>
      <c r="AC38" s="17">
        <v>2.0202742394541898E-2</v>
      </c>
      <c r="AD38" s="17">
        <v>0</v>
      </c>
      <c r="AE38" s="17">
        <v>5.7423434047234097E-3</v>
      </c>
      <c r="AF38" s="17">
        <v>0</v>
      </c>
      <c r="AG38" s="17">
        <v>0</v>
      </c>
      <c r="AH38" s="17"/>
      <c r="AI38" s="17">
        <v>7.8779404584006507E-3</v>
      </c>
      <c r="AJ38" s="17">
        <v>8.06788896393725E-3</v>
      </c>
      <c r="AK38" s="17">
        <v>9.0814479797491701E-3</v>
      </c>
      <c r="AL38" s="17">
        <v>0</v>
      </c>
      <c r="AM38" s="17"/>
      <c r="AN38" s="17">
        <v>1.03672388024811E-2</v>
      </c>
      <c r="AO38" s="17">
        <v>5.6856777000723197E-3</v>
      </c>
      <c r="AP38" s="17"/>
      <c r="AQ38" s="17">
        <v>1.15625854552258E-2</v>
      </c>
      <c r="AR38" s="17">
        <v>2.4558054507680801E-3</v>
      </c>
      <c r="AS38" s="17"/>
      <c r="AT38" s="17">
        <v>5.1400773375224603E-3</v>
      </c>
      <c r="AU38" s="17">
        <v>8.2472226580475906E-3</v>
      </c>
      <c r="AV38" s="17">
        <v>0</v>
      </c>
      <c r="AW38" s="17"/>
      <c r="AX38" s="17">
        <v>0</v>
      </c>
      <c r="AY38" s="17">
        <v>0</v>
      </c>
      <c r="AZ38" s="17">
        <v>0</v>
      </c>
    </row>
    <row r="39" spans="2:52" x14ac:dyDescent="0.35">
      <c r="B39" t="s">
        <v>95</v>
      </c>
      <c r="C39" s="17">
        <v>0.96860523155456402</v>
      </c>
      <c r="D39" s="17">
        <v>0.97487313900179795</v>
      </c>
      <c r="E39" s="17">
        <v>0.96221439894868499</v>
      </c>
      <c r="F39" s="17"/>
      <c r="G39" s="17">
        <v>0.90513915580580195</v>
      </c>
      <c r="H39" s="17">
        <v>0.95987321615584698</v>
      </c>
      <c r="I39" s="17">
        <v>0.99027452658397896</v>
      </c>
      <c r="J39" s="17">
        <v>0.98026644039537503</v>
      </c>
      <c r="K39" s="17">
        <v>0.95191937501040103</v>
      </c>
      <c r="L39" s="17">
        <v>1</v>
      </c>
      <c r="M39" s="17"/>
      <c r="N39" s="17">
        <v>0.97190093140802303</v>
      </c>
      <c r="O39" s="17">
        <v>0.953119144746987</v>
      </c>
      <c r="P39" s="17">
        <v>0.99202766181067703</v>
      </c>
      <c r="Q39" s="17">
        <v>0.96708785725375901</v>
      </c>
      <c r="R39" s="17"/>
      <c r="S39" s="17">
        <v>0.98723887644030395</v>
      </c>
      <c r="T39" s="17">
        <v>0.96620646951664602</v>
      </c>
      <c r="U39" s="17">
        <v>1</v>
      </c>
      <c r="V39" s="17">
        <v>1</v>
      </c>
      <c r="W39" s="17">
        <v>0.94328951602949496</v>
      </c>
      <c r="X39" s="17"/>
      <c r="Y39" s="17">
        <v>0.98791788918067203</v>
      </c>
      <c r="Z39" s="17">
        <v>0.97278867074362096</v>
      </c>
      <c r="AA39" s="17">
        <v>1</v>
      </c>
      <c r="AB39" s="17"/>
      <c r="AC39" s="17">
        <v>0.96285335851231701</v>
      </c>
      <c r="AD39" s="17">
        <v>0.97341154116366202</v>
      </c>
      <c r="AE39" s="17">
        <v>0.97460963624512298</v>
      </c>
      <c r="AF39" s="17">
        <v>0.92808190254801803</v>
      </c>
      <c r="AG39" s="17">
        <v>1</v>
      </c>
      <c r="AH39" s="17"/>
      <c r="AI39" s="17">
        <v>0.97554398341610904</v>
      </c>
      <c r="AJ39" s="17">
        <v>0.96046081280163198</v>
      </c>
      <c r="AK39" s="17">
        <v>0.94172988333052099</v>
      </c>
      <c r="AL39" s="17">
        <v>0.99219012561485398</v>
      </c>
      <c r="AM39" s="17"/>
      <c r="AN39" s="17">
        <v>0.974015259465556</v>
      </c>
      <c r="AO39" s="17">
        <v>0.96654203513092496</v>
      </c>
      <c r="AP39" s="17"/>
      <c r="AQ39" s="17">
        <v>0.96354711488233402</v>
      </c>
      <c r="AR39" s="17">
        <v>0.97229311546105801</v>
      </c>
      <c r="AS39" s="17"/>
      <c r="AT39" s="17">
        <v>0.96337677758017004</v>
      </c>
      <c r="AU39" s="17">
        <v>0.97332259021589895</v>
      </c>
      <c r="AV39" s="17">
        <v>0.96664882861620904</v>
      </c>
      <c r="AW39" s="17"/>
      <c r="AX39" s="17">
        <v>0.97802108871193305</v>
      </c>
      <c r="AY39" s="17">
        <v>0.98428562359095395</v>
      </c>
      <c r="AZ39" s="17">
        <v>1</v>
      </c>
    </row>
    <row r="40" spans="2:52" x14ac:dyDescent="0.35">
      <c r="B40" t="s">
        <v>96</v>
      </c>
      <c r="C40" s="17">
        <v>2.4872203062554801E-2</v>
      </c>
      <c r="D40" s="17">
        <v>2.2456216471647701E-2</v>
      </c>
      <c r="E40" s="17">
        <v>2.7386750625980501E-2</v>
      </c>
      <c r="F40" s="17"/>
      <c r="G40" s="17">
        <v>9.4860844194198005E-2</v>
      </c>
      <c r="H40" s="17">
        <v>2.73326267006768E-2</v>
      </c>
      <c r="I40" s="17">
        <v>9.7254734160207596E-3</v>
      </c>
      <c r="J40" s="17">
        <v>1.97335596046249E-2</v>
      </c>
      <c r="K40" s="17">
        <v>1.9470358985657101E-2</v>
      </c>
      <c r="L40" s="17">
        <v>0</v>
      </c>
      <c r="M40" s="17"/>
      <c r="N40" s="17">
        <v>2.0056845636171799E-2</v>
      </c>
      <c r="O40" s="17">
        <v>4.6880855253012901E-2</v>
      </c>
      <c r="P40" s="17">
        <v>7.9723381893226797E-3</v>
      </c>
      <c r="Q40" s="17">
        <v>1.6959377399666901E-2</v>
      </c>
      <c r="R40" s="17"/>
      <c r="S40" s="17">
        <v>1.2761123559696301E-2</v>
      </c>
      <c r="T40" s="17">
        <v>2.9351976415178602E-2</v>
      </c>
      <c r="U40" s="17">
        <v>0</v>
      </c>
      <c r="V40" s="17">
        <v>0</v>
      </c>
      <c r="W40" s="17">
        <v>1.5030123152995799E-2</v>
      </c>
      <c r="X40" s="17"/>
      <c r="Y40" s="17">
        <v>1.2082110819327601E-2</v>
      </c>
      <c r="Z40" s="17">
        <v>2.2791687618436401E-2</v>
      </c>
      <c r="AA40" s="17">
        <v>0</v>
      </c>
      <c r="AB40" s="17"/>
      <c r="AC40" s="17">
        <v>1.6943899093140601E-2</v>
      </c>
      <c r="AD40" s="17">
        <v>2.6588458836337699E-2</v>
      </c>
      <c r="AE40" s="17">
        <v>1.9648020350153901E-2</v>
      </c>
      <c r="AF40" s="17">
        <v>7.1918097451981397E-2</v>
      </c>
      <c r="AG40" s="17">
        <v>0</v>
      </c>
      <c r="AH40" s="17"/>
      <c r="AI40" s="17">
        <v>1.6578076125490501E-2</v>
      </c>
      <c r="AJ40" s="17">
        <v>3.1471298234430997E-2</v>
      </c>
      <c r="AK40" s="17">
        <v>4.9188668689729903E-2</v>
      </c>
      <c r="AL40" s="17">
        <v>7.8098743851456303E-3</v>
      </c>
      <c r="AM40" s="17"/>
      <c r="AN40" s="17">
        <v>1.5617501731962399E-2</v>
      </c>
      <c r="AO40" s="17">
        <v>2.7772287169002301E-2</v>
      </c>
      <c r="AP40" s="17"/>
      <c r="AQ40" s="17">
        <v>2.48902996624406E-2</v>
      </c>
      <c r="AR40" s="17">
        <v>2.5251079088173901E-2</v>
      </c>
      <c r="AS40" s="17"/>
      <c r="AT40" s="17">
        <v>3.1483145082307498E-2</v>
      </c>
      <c r="AU40" s="17">
        <v>1.84301871260538E-2</v>
      </c>
      <c r="AV40" s="17">
        <v>3.33511713837907E-2</v>
      </c>
      <c r="AW40" s="17"/>
      <c r="AX40" s="17">
        <v>2.1978911288066401E-2</v>
      </c>
      <c r="AY40" s="17">
        <v>1.57143764090465E-2</v>
      </c>
      <c r="AZ40" s="17">
        <v>0</v>
      </c>
    </row>
    <row r="41" spans="2:52" x14ac:dyDescent="0.35">
      <c r="B41" t="s">
        <v>97</v>
      </c>
      <c r="C41" s="17">
        <v>0.94373302849201002</v>
      </c>
      <c r="D41" s="17">
        <v>0.95241692253014998</v>
      </c>
      <c r="E41" s="17">
        <v>0.93482764832270504</v>
      </c>
      <c r="F41" s="17"/>
      <c r="G41" s="17">
        <v>0.81027831161160402</v>
      </c>
      <c r="H41" s="17">
        <v>0.93254058945517004</v>
      </c>
      <c r="I41" s="17">
        <v>0.98054905316795904</v>
      </c>
      <c r="J41" s="17">
        <v>0.96053288079075005</v>
      </c>
      <c r="K41" s="17">
        <v>0.93244901602474395</v>
      </c>
      <c r="L41" s="17">
        <v>1</v>
      </c>
      <c r="M41" s="17"/>
      <c r="N41" s="17">
        <v>0.95184408577185098</v>
      </c>
      <c r="O41" s="17">
        <v>0.906238289493974</v>
      </c>
      <c r="P41" s="17">
        <v>0.98405532362135495</v>
      </c>
      <c r="Q41" s="17">
        <v>0.95012847985409199</v>
      </c>
      <c r="R41" s="17"/>
      <c r="S41" s="17">
        <v>0.97447775288060701</v>
      </c>
      <c r="T41" s="17">
        <v>0.93685449310146696</v>
      </c>
      <c r="U41" s="17">
        <v>1</v>
      </c>
      <c r="V41" s="17">
        <v>1</v>
      </c>
      <c r="W41" s="17">
        <v>0.92825939287649895</v>
      </c>
      <c r="X41" s="17"/>
      <c r="Y41" s="17">
        <v>0.97583577836134505</v>
      </c>
      <c r="Z41" s="17">
        <v>0.94999698312518399</v>
      </c>
      <c r="AA41" s="17">
        <v>1</v>
      </c>
      <c r="AB41" s="17"/>
      <c r="AC41" s="17">
        <v>0.94590945941917703</v>
      </c>
      <c r="AD41" s="17">
        <v>0.94682308232732404</v>
      </c>
      <c r="AE41" s="17">
        <v>0.95496161589496897</v>
      </c>
      <c r="AF41" s="17">
        <v>0.85616380509603696</v>
      </c>
      <c r="AG41" s="17">
        <v>1</v>
      </c>
      <c r="AH41" s="17"/>
      <c r="AI41" s="17">
        <v>0.95896590729061804</v>
      </c>
      <c r="AJ41" s="17">
        <v>0.92898951456720102</v>
      </c>
      <c r="AK41" s="17">
        <v>0.89254121464079095</v>
      </c>
      <c r="AL41" s="17">
        <v>0.98438025122970896</v>
      </c>
      <c r="AM41" s="17"/>
      <c r="AN41" s="17">
        <v>0.95839775773359404</v>
      </c>
      <c r="AO41" s="17">
        <v>0.93876974796192303</v>
      </c>
      <c r="AP41" s="17"/>
      <c r="AQ41" s="17">
        <v>0.93865681521989297</v>
      </c>
      <c r="AR41" s="17">
        <v>0.94704203637288398</v>
      </c>
      <c r="AS41" s="17"/>
      <c r="AT41" s="17">
        <v>0.93189363249786294</v>
      </c>
      <c r="AU41" s="17">
        <v>0.95489240308984502</v>
      </c>
      <c r="AV41" s="17">
        <v>0.93329765723241898</v>
      </c>
      <c r="AW41" s="17"/>
      <c r="AX41" s="17">
        <v>0.95604217742386699</v>
      </c>
      <c r="AY41" s="17">
        <v>0.96857124718190701</v>
      </c>
      <c r="AZ41" s="17">
        <v>1</v>
      </c>
    </row>
    <row r="42" spans="2:52" x14ac:dyDescent="0.35">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row>
    <row r="43" spans="2:52" x14ac:dyDescent="0.35">
      <c r="B43" s="6" t="s">
        <v>100</v>
      </c>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row>
    <row r="44" spans="2:52" x14ac:dyDescent="0.35">
      <c r="B44" s="24" t="s">
        <v>84</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row>
    <row r="45" spans="2:52" x14ac:dyDescent="0.35">
      <c r="B45" t="s">
        <v>90</v>
      </c>
      <c r="C45" s="17">
        <v>0.31304195278682601</v>
      </c>
      <c r="D45" s="17">
        <v>0.322376555844472</v>
      </c>
      <c r="E45" s="17">
        <v>0.30496614978264802</v>
      </c>
      <c r="F45" s="17"/>
      <c r="G45" s="17">
        <v>0.281691845245023</v>
      </c>
      <c r="H45" s="17">
        <v>0.46427727073897301</v>
      </c>
      <c r="I45" s="17">
        <v>0.397941112537325</v>
      </c>
      <c r="J45" s="17">
        <v>0.31740148360231302</v>
      </c>
      <c r="K45" s="17">
        <v>0.28671673173794499</v>
      </c>
      <c r="L45" s="17">
        <v>0.189241589157531</v>
      </c>
      <c r="M45" s="17"/>
      <c r="N45" s="17">
        <v>0.24312138580471601</v>
      </c>
      <c r="O45" s="17">
        <v>0.31641015902327702</v>
      </c>
      <c r="P45" s="17">
        <v>0.40230819498402598</v>
      </c>
      <c r="Q45" s="17">
        <v>0.28438212033473498</v>
      </c>
      <c r="R45" s="17"/>
      <c r="S45" s="17">
        <v>0.148184015610442</v>
      </c>
      <c r="T45" s="17">
        <v>0.37186795192507899</v>
      </c>
      <c r="U45" s="17">
        <v>0.441828798013083</v>
      </c>
      <c r="V45" s="17">
        <v>0.49985150645253601</v>
      </c>
      <c r="W45" s="17">
        <v>0.37727301934757601</v>
      </c>
      <c r="X45" s="17"/>
      <c r="Y45" s="17">
        <v>8.30486666015402E-2</v>
      </c>
      <c r="Z45" s="17">
        <v>0.36326771294488702</v>
      </c>
      <c r="AA45" s="17">
        <v>0.51648601049328102</v>
      </c>
      <c r="AB45" s="17"/>
      <c r="AC45" s="17">
        <v>0.30974131134341598</v>
      </c>
      <c r="AD45" s="17">
        <v>0.30226582761982801</v>
      </c>
      <c r="AE45" s="17">
        <v>0.33891542875452202</v>
      </c>
      <c r="AF45" s="17">
        <v>0.32155566569348099</v>
      </c>
      <c r="AG45" s="17">
        <v>0</v>
      </c>
      <c r="AH45" s="17"/>
      <c r="AI45" s="17">
        <v>0.311492077354732</v>
      </c>
      <c r="AJ45" s="17">
        <v>0.29268997446932599</v>
      </c>
      <c r="AK45" s="17">
        <v>0.233479685893768</v>
      </c>
      <c r="AL45" s="17">
        <v>0.49634957051702</v>
      </c>
      <c r="AM45" s="17"/>
      <c r="AN45" s="17">
        <v>0.50794702264971703</v>
      </c>
      <c r="AO45" s="17">
        <v>0.26192666017001098</v>
      </c>
      <c r="AP45" s="17"/>
      <c r="AQ45" s="17">
        <v>0.33462726312733199</v>
      </c>
      <c r="AR45" s="17">
        <v>0.30013954908880702</v>
      </c>
      <c r="AS45" s="17"/>
      <c r="AT45" s="17">
        <v>0.39224215193218398</v>
      </c>
      <c r="AU45" s="17">
        <v>0.20263762473100599</v>
      </c>
      <c r="AV45" s="17">
        <v>0.32175472170487202</v>
      </c>
      <c r="AW45" s="17"/>
      <c r="AX45" s="17">
        <v>0.37321840163716202</v>
      </c>
      <c r="AY45" s="17">
        <v>9.2932066604570596E-2</v>
      </c>
      <c r="AZ45" s="17">
        <v>0.50481539262273001</v>
      </c>
    </row>
    <row r="46" spans="2:52" x14ac:dyDescent="0.35">
      <c r="B46" t="s">
        <v>91</v>
      </c>
      <c r="C46" s="17">
        <v>0.448245238394131</v>
      </c>
      <c r="D46" s="17">
        <v>0.40998364811329702</v>
      </c>
      <c r="E46" s="17">
        <v>0.488285520377154</v>
      </c>
      <c r="F46" s="17"/>
      <c r="G46" s="17">
        <v>0.49304586042336701</v>
      </c>
      <c r="H46" s="17">
        <v>0.37722473772149201</v>
      </c>
      <c r="I46" s="17">
        <v>0.53455802493319804</v>
      </c>
      <c r="J46" s="17">
        <v>0.42628862401338202</v>
      </c>
      <c r="K46" s="17">
        <v>0.414857783667339</v>
      </c>
      <c r="L46" s="17">
        <v>0.45210485843393999</v>
      </c>
      <c r="M46" s="17"/>
      <c r="N46" s="17">
        <v>0.43265479922410199</v>
      </c>
      <c r="O46" s="17">
        <v>0.47681966632717898</v>
      </c>
      <c r="P46" s="17">
        <v>0.37485589926665203</v>
      </c>
      <c r="Q46" s="17">
        <v>0.47486379038233201</v>
      </c>
      <c r="R46" s="17"/>
      <c r="S46" s="17">
        <v>0.43717090463205999</v>
      </c>
      <c r="T46" s="17">
        <v>0.48941708021049901</v>
      </c>
      <c r="U46" s="17">
        <v>0.36516440540029799</v>
      </c>
      <c r="V46" s="17">
        <v>0.110178900767406</v>
      </c>
      <c r="W46" s="17">
        <v>0.458187901564441</v>
      </c>
      <c r="X46" s="17"/>
      <c r="Y46" s="17">
        <v>0.46223149055092899</v>
      </c>
      <c r="Z46" s="17">
        <v>0.47209193419512302</v>
      </c>
      <c r="AA46" s="17">
        <v>0.28233667265465701</v>
      </c>
      <c r="AB46" s="17"/>
      <c r="AC46" s="17">
        <v>0.39873775840257702</v>
      </c>
      <c r="AD46" s="17">
        <v>0.51102802080454901</v>
      </c>
      <c r="AE46" s="17">
        <v>0.44487767131615602</v>
      </c>
      <c r="AF46" s="17">
        <v>0.379900748637792</v>
      </c>
      <c r="AG46" s="17">
        <v>0.67259081119267605</v>
      </c>
      <c r="AH46" s="17"/>
      <c r="AI46" s="17">
        <v>0.50900856968138197</v>
      </c>
      <c r="AJ46" s="17">
        <v>0.46652378577637899</v>
      </c>
      <c r="AK46" s="17">
        <v>0.41479618874749802</v>
      </c>
      <c r="AL46" s="17">
        <v>0.29203195603693499</v>
      </c>
      <c r="AM46" s="17"/>
      <c r="AN46" s="17">
        <v>0.373794035374103</v>
      </c>
      <c r="AO46" s="17">
        <v>0.46888356377343798</v>
      </c>
      <c r="AP46" s="17"/>
      <c r="AQ46" s="17">
        <v>0.43101473079950398</v>
      </c>
      <c r="AR46" s="17">
        <v>0.453764543463887</v>
      </c>
      <c r="AS46" s="17"/>
      <c r="AT46" s="17">
        <v>0.39656431301657802</v>
      </c>
      <c r="AU46" s="17">
        <v>0.53317659437520104</v>
      </c>
      <c r="AV46" s="17">
        <v>0.42478583459590402</v>
      </c>
      <c r="AW46" s="17"/>
      <c r="AX46" s="17">
        <v>0.46982817087760398</v>
      </c>
      <c r="AY46" s="17">
        <v>0.38353621704707402</v>
      </c>
      <c r="AZ46" s="17">
        <v>0.26482861871649399</v>
      </c>
    </row>
    <row r="47" spans="2:52" x14ac:dyDescent="0.35">
      <c r="B47" t="s">
        <v>92</v>
      </c>
      <c r="C47" s="17">
        <v>0.16878409036071099</v>
      </c>
      <c r="D47" s="17">
        <v>0.183236650581168</v>
      </c>
      <c r="E47" s="17">
        <v>0.151007134008875</v>
      </c>
      <c r="F47" s="17"/>
      <c r="G47" s="17">
        <v>0.110690990050229</v>
      </c>
      <c r="H47" s="17">
        <v>0.105953298596314</v>
      </c>
      <c r="I47" s="17">
        <v>2.4980789781561801E-2</v>
      </c>
      <c r="J47" s="17">
        <v>0.20660465039174</v>
      </c>
      <c r="K47" s="17">
        <v>0.226736520462472</v>
      </c>
      <c r="L47" s="17">
        <v>0.272929388899042</v>
      </c>
      <c r="M47" s="17"/>
      <c r="N47" s="17">
        <v>0.239077440810295</v>
      </c>
      <c r="O47" s="17">
        <v>0.15008256673283901</v>
      </c>
      <c r="P47" s="17">
        <v>0.162962684268841</v>
      </c>
      <c r="Q47" s="17">
        <v>0.15834470030713499</v>
      </c>
      <c r="R47" s="17"/>
      <c r="S47" s="17">
        <v>0.31143047285350201</v>
      </c>
      <c r="T47" s="17">
        <v>9.8104320053773106E-2</v>
      </c>
      <c r="U47" s="17">
        <v>0.12166093546196</v>
      </c>
      <c r="V47" s="17">
        <v>0.38996959278005799</v>
      </c>
      <c r="W47" s="17">
        <v>0.13334278816540701</v>
      </c>
      <c r="X47" s="17"/>
      <c r="Y47" s="17">
        <v>0.36201324693127701</v>
      </c>
      <c r="Z47" s="17">
        <v>0.12132281639723499</v>
      </c>
      <c r="AA47" s="17">
        <v>0.107509429807105</v>
      </c>
      <c r="AB47" s="17"/>
      <c r="AC47" s="17">
        <v>0.20542148516967099</v>
      </c>
      <c r="AD47" s="17">
        <v>0.164903047673157</v>
      </c>
      <c r="AE47" s="17">
        <v>0.13211302170602399</v>
      </c>
      <c r="AF47" s="17">
        <v>0.18203631923441799</v>
      </c>
      <c r="AG47" s="17">
        <v>0.327409188807324</v>
      </c>
      <c r="AH47" s="17"/>
      <c r="AI47" s="17">
        <v>0.119348424250718</v>
      </c>
      <c r="AJ47" s="17">
        <v>0.19080315755341101</v>
      </c>
      <c r="AK47" s="17">
        <v>0.21670714500320701</v>
      </c>
      <c r="AL47" s="17">
        <v>0.14468666490691701</v>
      </c>
      <c r="AM47" s="17"/>
      <c r="AN47" s="17">
        <v>9.0756908512089299E-2</v>
      </c>
      <c r="AO47" s="17">
        <v>0.190761527315021</v>
      </c>
      <c r="AP47" s="17"/>
      <c r="AQ47" s="17">
        <v>0.16074047834362801</v>
      </c>
      <c r="AR47" s="17">
        <v>0.17811194522448801</v>
      </c>
      <c r="AS47" s="17"/>
      <c r="AT47" s="17">
        <v>0.14820863057441</v>
      </c>
      <c r="AU47" s="17">
        <v>0.202467670334497</v>
      </c>
      <c r="AV47" s="17">
        <v>0.129183482904243</v>
      </c>
      <c r="AW47" s="17"/>
      <c r="AX47" s="17">
        <v>0.123718560302501</v>
      </c>
      <c r="AY47" s="17">
        <v>0.40721235460029298</v>
      </c>
      <c r="AZ47" s="17">
        <v>0.116302109407754</v>
      </c>
    </row>
    <row r="48" spans="2:52" x14ac:dyDescent="0.35">
      <c r="B48" t="s">
        <v>93</v>
      </c>
      <c r="C48" s="17">
        <v>5.8903165756631001E-2</v>
      </c>
      <c r="D48" s="17">
        <v>6.6449113844275307E-2</v>
      </c>
      <c r="E48" s="17">
        <v>5.1596745624562401E-2</v>
      </c>
      <c r="F48" s="17"/>
      <c r="G48" s="17">
        <v>7.3916419830420202E-2</v>
      </c>
      <c r="H48" s="17">
        <v>2.67190379863139E-2</v>
      </c>
      <c r="I48" s="17">
        <v>4.2520072747915402E-2</v>
      </c>
      <c r="J48" s="17">
        <v>4.9705241992564902E-2</v>
      </c>
      <c r="K48" s="17">
        <v>6.3130667769830506E-2</v>
      </c>
      <c r="L48" s="17">
        <v>8.57241635094875E-2</v>
      </c>
      <c r="M48" s="17"/>
      <c r="N48" s="17">
        <v>7.7104151205081004E-2</v>
      </c>
      <c r="O48" s="17">
        <v>5.6687607916704998E-2</v>
      </c>
      <c r="P48" s="17">
        <v>4.8877680586844899E-2</v>
      </c>
      <c r="Q48" s="17">
        <v>5.9092054789104398E-2</v>
      </c>
      <c r="R48" s="17"/>
      <c r="S48" s="17">
        <v>9.4344355967163299E-2</v>
      </c>
      <c r="T48" s="17">
        <v>3.6169093742472798E-2</v>
      </c>
      <c r="U48" s="17">
        <v>7.1345861124658599E-2</v>
      </c>
      <c r="V48" s="17">
        <v>0</v>
      </c>
      <c r="W48" s="17">
        <v>3.1196290922576499E-2</v>
      </c>
      <c r="X48" s="17"/>
      <c r="Y48" s="17">
        <v>9.2706595916253798E-2</v>
      </c>
      <c r="Z48" s="17">
        <v>3.8897894824811097E-2</v>
      </c>
      <c r="AA48" s="17">
        <v>9.3667887044957598E-2</v>
      </c>
      <c r="AB48" s="17"/>
      <c r="AC48" s="17">
        <v>7.8047664698090796E-2</v>
      </c>
      <c r="AD48" s="17">
        <v>2.1803103902466099E-2</v>
      </c>
      <c r="AE48" s="17">
        <v>7.8351534818574098E-2</v>
      </c>
      <c r="AF48" s="17">
        <v>4.1220968093977697E-2</v>
      </c>
      <c r="AG48" s="17">
        <v>0</v>
      </c>
      <c r="AH48" s="17"/>
      <c r="AI48" s="17">
        <v>5.2272988254768497E-2</v>
      </c>
      <c r="AJ48" s="17">
        <v>4.9983082200884002E-2</v>
      </c>
      <c r="AK48" s="17">
        <v>8.8325958971875798E-2</v>
      </c>
      <c r="AL48" s="17">
        <v>5.2314180981396202E-2</v>
      </c>
      <c r="AM48" s="17"/>
      <c r="AN48" s="17">
        <v>1.7134794661609699E-2</v>
      </c>
      <c r="AO48" s="17">
        <v>6.6994370493569599E-2</v>
      </c>
      <c r="AP48" s="17"/>
      <c r="AQ48" s="17">
        <v>5.2023351121041402E-2</v>
      </c>
      <c r="AR48" s="17">
        <v>6.5528156772049595E-2</v>
      </c>
      <c r="AS48" s="17"/>
      <c r="AT48" s="17">
        <v>4.4134052695477599E-2</v>
      </c>
      <c r="AU48" s="17">
        <v>5.6151746175482201E-2</v>
      </c>
      <c r="AV48" s="17">
        <v>0.12427596079498</v>
      </c>
      <c r="AW48" s="17"/>
      <c r="AX48" s="17">
        <v>3.3234867182732497E-2</v>
      </c>
      <c r="AY48" s="17">
        <v>0.116319361748062</v>
      </c>
      <c r="AZ48" s="17">
        <v>0.114053879253022</v>
      </c>
    </row>
    <row r="49" spans="2:52" x14ac:dyDescent="0.35">
      <c r="B49" t="s">
        <v>94</v>
      </c>
      <c r="C49" s="17">
        <v>1.10255527017003E-2</v>
      </c>
      <c r="D49" s="17">
        <v>1.7954031616787401E-2</v>
      </c>
      <c r="E49" s="17">
        <v>4.1444502067614604E-3</v>
      </c>
      <c r="F49" s="17"/>
      <c r="G49" s="17">
        <v>4.06548844509615E-2</v>
      </c>
      <c r="H49" s="17">
        <v>2.5825654956907099E-2</v>
      </c>
      <c r="I49" s="17">
        <v>0</v>
      </c>
      <c r="J49" s="17">
        <v>0</v>
      </c>
      <c r="K49" s="17">
        <v>8.5582963624140206E-3</v>
      </c>
      <c r="L49" s="17">
        <v>0</v>
      </c>
      <c r="M49" s="17"/>
      <c r="N49" s="17">
        <v>8.0422229558054503E-3</v>
      </c>
      <c r="O49" s="17">
        <v>0</v>
      </c>
      <c r="P49" s="17">
        <v>1.09955408936355E-2</v>
      </c>
      <c r="Q49" s="17">
        <v>2.3317334186693201E-2</v>
      </c>
      <c r="R49" s="17"/>
      <c r="S49" s="17">
        <v>8.8702509368323995E-3</v>
      </c>
      <c r="T49" s="17">
        <v>4.44155406817579E-3</v>
      </c>
      <c r="U49" s="17">
        <v>0</v>
      </c>
      <c r="V49" s="17">
        <v>0</v>
      </c>
      <c r="W49" s="17">
        <v>0</v>
      </c>
      <c r="X49" s="17"/>
      <c r="Y49" s="17">
        <v>0</v>
      </c>
      <c r="Z49" s="17">
        <v>4.4196416379431403E-3</v>
      </c>
      <c r="AA49" s="17">
        <v>0</v>
      </c>
      <c r="AB49" s="17"/>
      <c r="AC49" s="17">
        <v>8.0517803862455491E-3</v>
      </c>
      <c r="AD49" s="17">
        <v>0</v>
      </c>
      <c r="AE49" s="17">
        <v>5.7423434047234097E-3</v>
      </c>
      <c r="AF49" s="17">
        <v>7.5286298340331695E-2</v>
      </c>
      <c r="AG49" s="17">
        <v>0</v>
      </c>
      <c r="AH49" s="17"/>
      <c r="AI49" s="17">
        <v>7.8779404584006507E-3</v>
      </c>
      <c r="AJ49" s="17">
        <v>0</v>
      </c>
      <c r="AK49" s="17">
        <v>4.6691021383650999E-2</v>
      </c>
      <c r="AL49" s="17">
        <v>1.46176275577314E-2</v>
      </c>
      <c r="AM49" s="17"/>
      <c r="AN49" s="17">
        <v>1.03672388024811E-2</v>
      </c>
      <c r="AO49" s="17">
        <v>1.1433878247960201E-2</v>
      </c>
      <c r="AP49" s="17"/>
      <c r="AQ49" s="17">
        <v>2.1594176608494699E-2</v>
      </c>
      <c r="AR49" s="17">
        <v>2.4558054507680801E-3</v>
      </c>
      <c r="AS49" s="17"/>
      <c r="AT49" s="17">
        <v>1.88508517813499E-2</v>
      </c>
      <c r="AU49" s="17">
        <v>5.5663643838135103E-3</v>
      </c>
      <c r="AV49" s="17">
        <v>0</v>
      </c>
      <c r="AW49" s="17"/>
      <c r="AX49" s="17">
        <v>0</v>
      </c>
      <c r="AY49" s="17">
        <v>0</v>
      </c>
      <c r="AZ49" s="17">
        <v>0</v>
      </c>
    </row>
    <row r="50" spans="2:52" x14ac:dyDescent="0.35">
      <c r="B50" t="s">
        <v>95</v>
      </c>
      <c r="C50" s="17">
        <v>0.761287191180958</v>
      </c>
      <c r="D50" s="17">
        <v>0.73236020395776902</v>
      </c>
      <c r="E50" s="17">
        <v>0.79325167015980103</v>
      </c>
      <c r="F50" s="17"/>
      <c r="G50" s="17">
        <v>0.77473770566838995</v>
      </c>
      <c r="H50" s="17">
        <v>0.84150200846046497</v>
      </c>
      <c r="I50" s="17">
        <v>0.93249913747052304</v>
      </c>
      <c r="J50" s="17">
        <v>0.74369010761569498</v>
      </c>
      <c r="K50" s="17">
        <v>0.70157451540528404</v>
      </c>
      <c r="L50" s="17">
        <v>0.64134644759147097</v>
      </c>
      <c r="M50" s="17"/>
      <c r="N50" s="17">
        <v>0.67577618502881798</v>
      </c>
      <c r="O50" s="17">
        <v>0.79322982535045605</v>
      </c>
      <c r="P50" s="17">
        <v>0.77716409425067801</v>
      </c>
      <c r="Q50" s="17">
        <v>0.75924591071706704</v>
      </c>
      <c r="R50" s="17"/>
      <c r="S50" s="17">
        <v>0.58535492024250202</v>
      </c>
      <c r="T50" s="17">
        <v>0.86128503213557805</v>
      </c>
      <c r="U50" s="17">
        <v>0.80699320341338099</v>
      </c>
      <c r="V50" s="17">
        <v>0.61003040721994195</v>
      </c>
      <c r="W50" s="17">
        <v>0.83546092091201696</v>
      </c>
      <c r="X50" s="17"/>
      <c r="Y50" s="17">
        <v>0.54528015715246902</v>
      </c>
      <c r="Z50" s="17">
        <v>0.83535964714001099</v>
      </c>
      <c r="AA50" s="17">
        <v>0.79882268314793803</v>
      </c>
      <c r="AB50" s="17"/>
      <c r="AC50" s="17">
        <v>0.70847906974599295</v>
      </c>
      <c r="AD50" s="17">
        <v>0.81329384842437702</v>
      </c>
      <c r="AE50" s="17">
        <v>0.78379310007067904</v>
      </c>
      <c r="AF50" s="17">
        <v>0.70145641433127304</v>
      </c>
      <c r="AG50" s="17">
        <v>0.67259081119267605</v>
      </c>
      <c r="AH50" s="17"/>
      <c r="AI50" s="17">
        <v>0.82050064703611303</v>
      </c>
      <c r="AJ50" s="17">
        <v>0.75921376024570497</v>
      </c>
      <c r="AK50" s="17">
        <v>0.64827587464126601</v>
      </c>
      <c r="AL50" s="17">
        <v>0.78838152655395499</v>
      </c>
      <c r="AM50" s="17"/>
      <c r="AN50" s="17">
        <v>0.88174105802381997</v>
      </c>
      <c r="AO50" s="17">
        <v>0.73081022394344897</v>
      </c>
      <c r="AP50" s="17"/>
      <c r="AQ50" s="17">
        <v>0.76564199392683596</v>
      </c>
      <c r="AR50" s="17">
        <v>0.75390409255269397</v>
      </c>
      <c r="AS50" s="17"/>
      <c r="AT50" s="17">
        <v>0.78880646494876205</v>
      </c>
      <c r="AU50" s="17">
        <v>0.73581421910620703</v>
      </c>
      <c r="AV50" s="17">
        <v>0.74654055630077598</v>
      </c>
      <c r="AW50" s="17"/>
      <c r="AX50" s="17">
        <v>0.843046572514767</v>
      </c>
      <c r="AY50" s="17">
        <v>0.47646828365164501</v>
      </c>
      <c r="AZ50" s="17">
        <v>0.769644011339224</v>
      </c>
    </row>
    <row r="51" spans="2:52" x14ac:dyDescent="0.35">
      <c r="B51" t="s">
        <v>96</v>
      </c>
      <c r="C51" s="17">
        <v>0.227687256117342</v>
      </c>
      <c r="D51" s="17">
        <v>0.24968576442544299</v>
      </c>
      <c r="E51" s="17">
        <v>0.20260387963343801</v>
      </c>
      <c r="F51" s="17"/>
      <c r="G51" s="17">
        <v>0.184607409880649</v>
      </c>
      <c r="H51" s="17">
        <v>0.132672336582628</v>
      </c>
      <c r="I51" s="17">
        <v>6.7500862529477207E-2</v>
      </c>
      <c r="J51" s="17">
        <v>0.25630989238430502</v>
      </c>
      <c r="K51" s="17">
        <v>0.28986718823230201</v>
      </c>
      <c r="L51" s="17">
        <v>0.35865355240852898</v>
      </c>
      <c r="M51" s="17"/>
      <c r="N51" s="17">
        <v>0.31618159201537599</v>
      </c>
      <c r="O51" s="17">
        <v>0.206770174649544</v>
      </c>
      <c r="P51" s="17">
        <v>0.211840364855686</v>
      </c>
      <c r="Q51" s="17">
        <v>0.21743675509624</v>
      </c>
      <c r="R51" s="17"/>
      <c r="S51" s="17">
        <v>0.40577482882066601</v>
      </c>
      <c r="T51" s="17">
        <v>0.13427341379624599</v>
      </c>
      <c r="U51" s="17">
        <v>0.19300679658661901</v>
      </c>
      <c r="V51" s="17">
        <v>0.38996959278005799</v>
      </c>
      <c r="W51" s="17">
        <v>0.16453907908798299</v>
      </c>
      <c r="X51" s="17"/>
      <c r="Y51" s="17">
        <v>0.45471984284753098</v>
      </c>
      <c r="Z51" s="17">
        <v>0.16022071122204601</v>
      </c>
      <c r="AA51" s="17">
        <v>0.201177316852062</v>
      </c>
      <c r="AB51" s="17"/>
      <c r="AC51" s="17">
        <v>0.28346914986776101</v>
      </c>
      <c r="AD51" s="17">
        <v>0.18670615157562301</v>
      </c>
      <c r="AE51" s="17">
        <v>0.210464556524598</v>
      </c>
      <c r="AF51" s="17">
        <v>0.223257287328395</v>
      </c>
      <c r="AG51" s="17">
        <v>0.327409188807324</v>
      </c>
      <c r="AH51" s="17"/>
      <c r="AI51" s="17">
        <v>0.17162141250548599</v>
      </c>
      <c r="AJ51" s="17">
        <v>0.240786239754295</v>
      </c>
      <c r="AK51" s="17">
        <v>0.30503310397508299</v>
      </c>
      <c r="AL51" s="17">
        <v>0.19700084588831401</v>
      </c>
      <c r="AM51" s="17"/>
      <c r="AN51" s="17">
        <v>0.10789170317369901</v>
      </c>
      <c r="AO51" s="17">
        <v>0.25775589780858998</v>
      </c>
      <c r="AP51" s="17"/>
      <c r="AQ51" s="17">
        <v>0.21276382946466901</v>
      </c>
      <c r="AR51" s="17">
        <v>0.24364010199653799</v>
      </c>
      <c r="AS51" s="17"/>
      <c r="AT51" s="17">
        <v>0.19234268326988799</v>
      </c>
      <c r="AU51" s="17">
        <v>0.25861941650997999</v>
      </c>
      <c r="AV51" s="17">
        <v>0.25345944369922402</v>
      </c>
      <c r="AW51" s="17"/>
      <c r="AX51" s="17">
        <v>0.156953427485233</v>
      </c>
      <c r="AY51" s="17">
        <v>0.52353171634835505</v>
      </c>
      <c r="AZ51" s="17">
        <v>0.230355988660776</v>
      </c>
    </row>
    <row r="52" spans="2:52" x14ac:dyDescent="0.35">
      <c r="B52" t="s">
        <v>97</v>
      </c>
      <c r="C52" s="17">
        <v>0.53359993506361503</v>
      </c>
      <c r="D52" s="17">
        <v>0.48267443953232603</v>
      </c>
      <c r="E52" s="17">
        <v>0.59064779052636396</v>
      </c>
      <c r="F52" s="17"/>
      <c r="G52" s="17">
        <v>0.59013029578774101</v>
      </c>
      <c r="H52" s="17">
        <v>0.70882967187783696</v>
      </c>
      <c r="I52" s="17">
        <v>0.86499827494104597</v>
      </c>
      <c r="J52" s="17">
        <v>0.48738021523139002</v>
      </c>
      <c r="K52" s="17">
        <v>0.41170732717298097</v>
      </c>
      <c r="L52" s="17">
        <v>0.282692895182941</v>
      </c>
      <c r="M52" s="17"/>
      <c r="N52" s="17">
        <v>0.35959459301344199</v>
      </c>
      <c r="O52" s="17">
        <v>0.58645965070091299</v>
      </c>
      <c r="P52" s="17">
        <v>0.56532372939499198</v>
      </c>
      <c r="Q52" s="17">
        <v>0.54180915562082699</v>
      </c>
      <c r="R52" s="17"/>
      <c r="S52" s="17">
        <v>0.17958009142183601</v>
      </c>
      <c r="T52" s="17">
        <v>0.72701161833933203</v>
      </c>
      <c r="U52" s="17">
        <v>0.61398640682676198</v>
      </c>
      <c r="V52" s="17">
        <v>0.22006081443988501</v>
      </c>
      <c r="W52" s="17">
        <v>0.67092184182403303</v>
      </c>
      <c r="X52" s="17"/>
      <c r="Y52" s="17">
        <v>9.0560314304938494E-2</v>
      </c>
      <c r="Z52" s="17">
        <v>0.67513893591796503</v>
      </c>
      <c r="AA52" s="17">
        <v>0.59764536629587595</v>
      </c>
      <c r="AB52" s="17"/>
      <c r="AC52" s="17">
        <v>0.425009919878232</v>
      </c>
      <c r="AD52" s="17">
        <v>0.62658769684875404</v>
      </c>
      <c r="AE52" s="17">
        <v>0.57332854354608098</v>
      </c>
      <c r="AF52" s="17">
        <v>0.47819912700287798</v>
      </c>
      <c r="AG52" s="17">
        <v>0.34518162238535099</v>
      </c>
      <c r="AH52" s="17"/>
      <c r="AI52" s="17">
        <v>0.64887923453062701</v>
      </c>
      <c r="AJ52" s="17">
        <v>0.51842752049141005</v>
      </c>
      <c r="AK52" s="17">
        <v>0.34324277066618297</v>
      </c>
      <c r="AL52" s="17">
        <v>0.59138068066564098</v>
      </c>
      <c r="AM52" s="17"/>
      <c r="AN52" s="17">
        <v>0.77384935485012096</v>
      </c>
      <c r="AO52" s="17">
        <v>0.47305432613485898</v>
      </c>
      <c r="AP52" s="17"/>
      <c r="AQ52" s="17">
        <v>0.55287816446216698</v>
      </c>
      <c r="AR52" s="17">
        <v>0.51026399055615601</v>
      </c>
      <c r="AS52" s="17"/>
      <c r="AT52" s="17">
        <v>0.59646378167887404</v>
      </c>
      <c r="AU52" s="17">
        <v>0.47719480259622699</v>
      </c>
      <c r="AV52" s="17">
        <v>0.49308111260155202</v>
      </c>
      <c r="AW52" s="17"/>
      <c r="AX52" s="17">
        <v>0.686093145029533</v>
      </c>
      <c r="AY52" s="17">
        <v>-4.7063432696709998E-2</v>
      </c>
      <c r="AZ52" s="17">
        <v>0.539288022678449</v>
      </c>
    </row>
    <row r="53" spans="2:52" x14ac:dyDescent="0.35">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row>
    <row r="54" spans="2:52" x14ac:dyDescent="0.35">
      <c r="B54" s="6" t="s">
        <v>101</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row>
    <row r="55" spans="2:52" x14ac:dyDescent="0.35">
      <c r="B55" s="24" t="s">
        <v>84</v>
      </c>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row>
    <row r="56" spans="2:52" x14ac:dyDescent="0.35">
      <c r="B56" t="s">
        <v>90</v>
      </c>
      <c r="C56" s="17">
        <v>0.31823990824435899</v>
      </c>
      <c r="D56" s="17">
        <v>0.38503766409625501</v>
      </c>
      <c r="E56" s="17">
        <v>0.25274825740562401</v>
      </c>
      <c r="F56" s="17"/>
      <c r="G56" s="17">
        <v>0.17892218075267</v>
      </c>
      <c r="H56" s="17">
        <v>0.41729761497774298</v>
      </c>
      <c r="I56" s="17">
        <v>0.19992110506069399</v>
      </c>
      <c r="J56" s="17">
        <v>0.208096129262445</v>
      </c>
      <c r="K56" s="17">
        <v>0.46422927072710202</v>
      </c>
      <c r="L56" s="17">
        <v>0.38194519289491102</v>
      </c>
      <c r="M56" s="17"/>
      <c r="N56" s="17">
        <v>0.29954824436315303</v>
      </c>
      <c r="O56" s="17">
        <v>0.37477757666891498</v>
      </c>
      <c r="P56" s="17">
        <v>0.22770949342909599</v>
      </c>
      <c r="Q56" s="17">
        <v>0.32859105745653699</v>
      </c>
      <c r="R56" s="17"/>
      <c r="S56" s="17">
        <v>0.48323300053026302</v>
      </c>
      <c r="T56" s="17">
        <v>0.185282162215477</v>
      </c>
      <c r="U56" s="17">
        <v>0.661940749636172</v>
      </c>
      <c r="V56" s="17">
        <v>0.309208919626559</v>
      </c>
      <c r="W56" s="17">
        <v>0.24687306784662599</v>
      </c>
      <c r="X56" s="17"/>
      <c r="Y56" s="17">
        <v>0.45750857910739701</v>
      </c>
      <c r="Z56" s="17">
        <v>0.21155564396232199</v>
      </c>
      <c r="AA56" s="17">
        <v>0.71035703419609497</v>
      </c>
      <c r="AB56" s="17"/>
      <c r="AC56" s="17">
        <v>0.29094004903020898</v>
      </c>
      <c r="AD56" s="17">
        <v>0.30941971740155</v>
      </c>
      <c r="AE56" s="17">
        <v>0.31672902216297899</v>
      </c>
      <c r="AF56" s="17">
        <v>0.30357898058266503</v>
      </c>
      <c r="AG56" s="17">
        <v>0.162607756934598</v>
      </c>
      <c r="AH56" s="17"/>
      <c r="AI56" s="17">
        <v>0.27062716580281598</v>
      </c>
      <c r="AJ56" s="17">
        <v>0.28258137322973897</v>
      </c>
      <c r="AK56" s="17">
        <v>0.26444927107714</v>
      </c>
      <c r="AL56" s="17">
        <v>0.50857436489942298</v>
      </c>
      <c r="AM56" s="17"/>
      <c r="AN56" s="17">
        <v>0.39646426310522298</v>
      </c>
      <c r="AO56" s="17">
        <v>0.30306416777825301</v>
      </c>
      <c r="AP56" s="17"/>
      <c r="AQ56" s="17">
        <v>0.32562032786201001</v>
      </c>
      <c r="AR56" s="17">
        <v>0.31717274721416799</v>
      </c>
      <c r="AS56" s="17"/>
      <c r="AT56" s="17">
        <v>0.35401622166983698</v>
      </c>
      <c r="AU56" s="17">
        <v>0.31001654919414201</v>
      </c>
      <c r="AV56" s="17">
        <v>0.34895925169608</v>
      </c>
      <c r="AW56" s="17"/>
      <c r="AX56" s="17">
        <v>0.203503470148028</v>
      </c>
      <c r="AY56" s="17">
        <v>0.52663832175845804</v>
      </c>
      <c r="AZ56" s="17">
        <v>0.68442959296931905</v>
      </c>
    </row>
    <row r="57" spans="2:52" x14ac:dyDescent="0.35">
      <c r="B57" t="s">
        <v>91</v>
      </c>
      <c r="C57" s="17">
        <v>0.38607215164493602</v>
      </c>
      <c r="D57" s="17">
        <v>0.37349250996987399</v>
      </c>
      <c r="E57" s="17">
        <v>0.40019316178332298</v>
      </c>
      <c r="F57" s="17"/>
      <c r="G57" s="17">
        <v>0.301112864835064</v>
      </c>
      <c r="H57" s="17">
        <v>0.21504412668033099</v>
      </c>
      <c r="I57" s="17">
        <v>0.41101926618075602</v>
      </c>
      <c r="J57" s="17">
        <v>0.50700190315684202</v>
      </c>
      <c r="K57" s="17">
        <v>0.37758369888023902</v>
      </c>
      <c r="L57" s="17">
        <v>0.46077064194460998</v>
      </c>
      <c r="M57" s="17"/>
      <c r="N57" s="17">
        <v>0.44064436578190103</v>
      </c>
      <c r="O57" s="17">
        <v>0.33836249710973898</v>
      </c>
      <c r="P57" s="17">
        <v>0.447056517993068</v>
      </c>
      <c r="Q57" s="17">
        <v>0.36757219706803901</v>
      </c>
      <c r="R57" s="17"/>
      <c r="S57" s="17">
        <v>0.33220717255923599</v>
      </c>
      <c r="T57" s="17">
        <v>0.41064148348302598</v>
      </c>
      <c r="U57" s="17">
        <v>0.27194944284516798</v>
      </c>
      <c r="V57" s="17">
        <v>0.45428372591319499</v>
      </c>
      <c r="W57" s="17">
        <v>0.48982012339202202</v>
      </c>
      <c r="X57" s="17"/>
      <c r="Y57" s="17">
        <v>0.36077619566261898</v>
      </c>
      <c r="Z57" s="17">
        <v>0.41238999742378402</v>
      </c>
      <c r="AA57" s="17">
        <v>0.21869493684605101</v>
      </c>
      <c r="AB57" s="17"/>
      <c r="AC57" s="17">
        <v>0.443499462452976</v>
      </c>
      <c r="AD57" s="17">
        <v>0.39204922503902301</v>
      </c>
      <c r="AE57" s="17">
        <v>0.30648095424064498</v>
      </c>
      <c r="AF57" s="17">
        <v>0.35921495312802698</v>
      </c>
      <c r="AG57" s="17">
        <v>0.428397396497601</v>
      </c>
      <c r="AH57" s="17"/>
      <c r="AI57" s="17">
        <v>0.42352797954861898</v>
      </c>
      <c r="AJ57" s="17">
        <v>0.41191838332479003</v>
      </c>
      <c r="AK57" s="17">
        <v>0.366066390560707</v>
      </c>
      <c r="AL57" s="17">
        <v>0.28946660022109</v>
      </c>
      <c r="AM57" s="17"/>
      <c r="AN57" s="17">
        <v>0.35690833975164399</v>
      </c>
      <c r="AO57" s="17">
        <v>0.39024471200710098</v>
      </c>
      <c r="AP57" s="17"/>
      <c r="AQ57" s="17">
        <v>0.37292844177939299</v>
      </c>
      <c r="AR57" s="17">
        <v>0.39904761320374599</v>
      </c>
      <c r="AS57" s="17"/>
      <c r="AT57" s="17">
        <v>0.332695374846112</v>
      </c>
      <c r="AU57" s="17">
        <v>0.42445006749444097</v>
      </c>
      <c r="AV57" s="17">
        <v>0.42948418905710301</v>
      </c>
      <c r="AW57" s="17"/>
      <c r="AX57" s="17">
        <v>0.41414923872584303</v>
      </c>
      <c r="AY57" s="17">
        <v>0.30126064881570003</v>
      </c>
      <c r="AZ57" s="17">
        <v>0.22038383760750199</v>
      </c>
    </row>
    <row r="58" spans="2:52" x14ac:dyDescent="0.35">
      <c r="B58" t="s">
        <v>92</v>
      </c>
      <c r="C58" s="17">
        <v>0.18523299113803299</v>
      </c>
      <c r="D58" s="17">
        <v>0.150455702548736</v>
      </c>
      <c r="E58" s="17">
        <v>0.21672912053928001</v>
      </c>
      <c r="F58" s="17"/>
      <c r="G58" s="17">
        <v>0.35240759966653801</v>
      </c>
      <c r="H58" s="17">
        <v>0.19240699915147799</v>
      </c>
      <c r="I58" s="17">
        <v>0.201434057529741</v>
      </c>
      <c r="J58" s="17">
        <v>0.19119859659916799</v>
      </c>
      <c r="K58" s="17">
        <v>0.121018468026304</v>
      </c>
      <c r="L58" s="17">
        <v>0.113270487930796</v>
      </c>
      <c r="M58" s="17"/>
      <c r="N58" s="17">
        <v>0.19290276334939399</v>
      </c>
      <c r="O58" s="17">
        <v>0.16744491777371501</v>
      </c>
      <c r="P58" s="17">
        <v>0.21858009396464201</v>
      </c>
      <c r="Q58" s="17">
        <v>0.17477695870794899</v>
      </c>
      <c r="R58" s="17"/>
      <c r="S58" s="17">
        <v>0.140429699057774</v>
      </c>
      <c r="T58" s="17">
        <v>0.24362029363123699</v>
      </c>
      <c r="U58" s="17">
        <v>4.8631055410838203E-2</v>
      </c>
      <c r="V58" s="17">
        <v>0.12632845369283899</v>
      </c>
      <c r="W58" s="17">
        <v>0.12762476247125501</v>
      </c>
      <c r="X58" s="17"/>
      <c r="Y58" s="17">
        <v>0.12746527961715301</v>
      </c>
      <c r="Z58" s="17">
        <v>0.232997684273196</v>
      </c>
      <c r="AA58" s="17">
        <v>7.0948028957854306E-2</v>
      </c>
      <c r="AB58" s="17"/>
      <c r="AC58" s="17">
        <v>0.120587608703295</v>
      </c>
      <c r="AD58" s="17">
        <v>0.17162448071140099</v>
      </c>
      <c r="AE58" s="17">
        <v>0.27114521920538298</v>
      </c>
      <c r="AF58" s="17">
        <v>0.20869496407701399</v>
      </c>
      <c r="AG58" s="17">
        <v>0.24292672003822199</v>
      </c>
      <c r="AH58" s="17"/>
      <c r="AI58" s="17">
        <v>0.14934915826092399</v>
      </c>
      <c r="AJ58" s="17">
        <v>0.201072937827634</v>
      </c>
      <c r="AK58" s="17">
        <v>0.30503321266830002</v>
      </c>
      <c r="AL58" s="17">
        <v>0.10520887842149799</v>
      </c>
      <c r="AM58" s="17"/>
      <c r="AN58" s="17">
        <v>9.5328614974269796E-2</v>
      </c>
      <c r="AO58" s="17">
        <v>0.20834197440476299</v>
      </c>
      <c r="AP58" s="17"/>
      <c r="AQ58" s="17">
        <v>0.17217893670107601</v>
      </c>
      <c r="AR58" s="17">
        <v>0.18986422104726899</v>
      </c>
      <c r="AS58" s="17"/>
      <c r="AT58" s="17">
        <v>0.22203600006632501</v>
      </c>
      <c r="AU58" s="17">
        <v>0.16732578220335101</v>
      </c>
      <c r="AV58" s="17">
        <v>7.6187725782477303E-2</v>
      </c>
      <c r="AW58" s="17"/>
      <c r="AX58" s="17">
        <v>0.229077534561236</v>
      </c>
      <c r="AY58" s="17">
        <v>9.3991820138592599E-2</v>
      </c>
      <c r="AZ58" s="17">
        <v>8.9226987584645395E-2</v>
      </c>
    </row>
    <row r="59" spans="2:52" x14ac:dyDescent="0.35">
      <c r="B59" t="s">
        <v>93</v>
      </c>
      <c r="C59" s="17">
        <v>8.2104422880991706E-2</v>
      </c>
      <c r="D59" s="17">
        <v>6.2144492888341799E-2</v>
      </c>
      <c r="E59" s="17">
        <v>0.102384186158215</v>
      </c>
      <c r="F59" s="17"/>
      <c r="G59" s="17">
        <v>0.167557354745728</v>
      </c>
      <c r="H59" s="17">
        <v>0.132484237537664</v>
      </c>
      <c r="I59" s="17">
        <v>0.13846909138954899</v>
      </c>
      <c r="J59" s="17">
        <v>7.3380338499057604E-2</v>
      </c>
      <c r="K59" s="17">
        <v>2.0051969641527601E-2</v>
      </c>
      <c r="L59" s="17">
        <v>9.9889137791749193E-3</v>
      </c>
      <c r="M59" s="17"/>
      <c r="N59" s="17">
        <v>3.8742909974512997E-2</v>
      </c>
      <c r="O59" s="17">
        <v>9.6447013287901798E-2</v>
      </c>
      <c r="P59" s="17">
        <v>9.8681556423871802E-2</v>
      </c>
      <c r="Q59" s="17">
        <v>8.2797164780219507E-2</v>
      </c>
      <c r="R59" s="17"/>
      <c r="S59" s="17">
        <v>3.40562259734144E-2</v>
      </c>
      <c r="T59" s="17">
        <v>0.13034894714852499</v>
      </c>
      <c r="U59" s="17">
        <v>5.5920121633992103E-3</v>
      </c>
      <c r="V59" s="17">
        <v>0</v>
      </c>
      <c r="W59" s="17">
        <v>3.0060246305991498E-2</v>
      </c>
      <c r="X59" s="17"/>
      <c r="Y59" s="17">
        <v>5.4249945612831002E-2</v>
      </c>
      <c r="Z59" s="17">
        <v>0.10734418976178201</v>
      </c>
      <c r="AA59" s="17">
        <v>0</v>
      </c>
      <c r="AB59" s="17"/>
      <c r="AC59" s="17">
        <v>0.117054394998752</v>
      </c>
      <c r="AD59" s="17">
        <v>9.2163116992279595E-2</v>
      </c>
      <c r="AE59" s="17">
        <v>6.7014254341858398E-2</v>
      </c>
      <c r="AF59" s="17">
        <v>0.111075341339199</v>
      </c>
      <c r="AG59" s="17">
        <v>0</v>
      </c>
      <c r="AH59" s="17"/>
      <c r="AI59" s="17">
        <v>0.129933162192607</v>
      </c>
      <c r="AJ59" s="17">
        <v>7.61054128186575E-2</v>
      </c>
      <c r="AK59" s="17">
        <v>4.6094972247380198E-2</v>
      </c>
      <c r="AL59" s="17">
        <v>8.1710485796598703E-2</v>
      </c>
      <c r="AM59" s="17"/>
      <c r="AN59" s="17">
        <v>0.125075253879778</v>
      </c>
      <c r="AO59" s="17">
        <v>6.8838069247425193E-2</v>
      </c>
      <c r="AP59" s="17"/>
      <c r="AQ59" s="17">
        <v>0.108736773116192</v>
      </c>
      <c r="AR59" s="17">
        <v>5.8649935238639997E-2</v>
      </c>
      <c r="AS59" s="17"/>
      <c r="AT59" s="17">
        <v>8.2885537524444303E-2</v>
      </c>
      <c r="AU59" s="17">
        <v>6.8757834739641296E-2</v>
      </c>
      <c r="AV59" s="17">
        <v>0.14536883346434001</v>
      </c>
      <c r="AW59" s="17"/>
      <c r="AX59" s="17">
        <v>0.123961359326079</v>
      </c>
      <c r="AY59" s="17">
        <v>7.8109209287249098E-2</v>
      </c>
      <c r="AZ59" s="17">
        <v>5.9595818385332101E-3</v>
      </c>
    </row>
    <row r="60" spans="2:52" x14ac:dyDescent="0.35">
      <c r="B60" t="s">
        <v>94</v>
      </c>
      <c r="C60" s="17">
        <v>2.83505260916803E-2</v>
      </c>
      <c r="D60" s="17">
        <v>2.8869630496793201E-2</v>
      </c>
      <c r="E60" s="17">
        <v>2.79452741135581E-2</v>
      </c>
      <c r="F60" s="17"/>
      <c r="G60" s="17">
        <v>0</v>
      </c>
      <c r="H60" s="17">
        <v>4.2767021652785397E-2</v>
      </c>
      <c r="I60" s="17">
        <v>4.91564798392592E-2</v>
      </c>
      <c r="J60" s="17">
        <v>2.03230324824882E-2</v>
      </c>
      <c r="K60" s="17">
        <v>1.7116592724828E-2</v>
      </c>
      <c r="L60" s="17">
        <v>3.4024763450508297E-2</v>
      </c>
      <c r="M60" s="17"/>
      <c r="N60" s="17">
        <v>2.8161716531038501E-2</v>
      </c>
      <c r="O60" s="17">
        <v>2.2967995159728801E-2</v>
      </c>
      <c r="P60" s="17">
        <v>7.9723381893226797E-3</v>
      </c>
      <c r="Q60" s="17">
        <v>4.6262621987255698E-2</v>
      </c>
      <c r="R60" s="17"/>
      <c r="S60" s="17">
        <v>1.0073901879312201E-2</v>
      </c>
      <c r="T60" s="17">
        <v>3.0107113521734601E-2</v>
      </c>
      <c r="U60" s="17">
        <v>1.18867399444227E-2</v>
      </c>
      <c r="V60" s="17">
        <v>0.110178900767406</v>
      </c>
      <c r="W60" s="17">
        <v>0.10562179998410599</v>
      </c>
      <c r="X60" s="17"/>
      <c r="Y60" s="17">
        <v>0</v>
      </c>
      <c r="Z60" s="17">
        <v>3.5712484578916001E-2</v>
      </c>
      <c r="AA60" s="17">
        <v>0</v>
      </c>
      <c r="AB60" s="17"/>
      <c r="AC60" s="17">
        <v>2.7918484814767899E-2</v>
      </c>
      <c r="AD60" s="17">
        <v>3.4743459855746402E-2</v>
      </c>
      <c r="AE60" s="17">
        <v>3.86305500491353E-2</v>
      </c>
      <c r="AF60" s="17">
        <v>1.7435760873096E-2</v>
      </c>
      <c r="AG60" s="17">
        <v>0.166068126529579</v>
      </c>
      <c r="AH60" s="17"/>
      <c r="AI60" s="17">
        <v>2.65625341950343E-2</v>
      </c>
      <c r="AJ60" s="17">
        <v>2.83218927991792E-2</v>
      </c>
      <c r="AK60" s="17">
        <v>1.8356153446471599E-2</v>
      </c>
      <c r="AL60" s="17">
        <v>1.50396706613898E-2</v>
      </c>
      <c r="AM60" s="17"/>
      <c r="AN60" s="17">
        <v>2.6223528289085401E-2</v>
      </c>
      <c r="AO60" s="17">
        <v>2.9511076562458299E-2</v>
      </c>
      <c r="AP60" s="17"/>
      <c r="AQ60" s="17">
        <v>2.0535520541329198E-2</v>
      </c>
      <c r="AR60" s="17">
        <v>3.5265483296176799E-2</v>
      </c>
      <c r="AS60" s="17"/>
      <c r="AT60" s="17">
        <v>8.3668658932816008E-3</v>
      </c>
      <c r="AU60" s="17">
        <v>2.94497663684254E-2</v>
      </c>
      <c r="AV60" s="17">
        <v>0</v>
      </c>
      <c r="AW60" s="17"/>
      <c r="AX60" s="17">
        <v>2.9308397238814399E-2</v>
      </c>
      <c r="AY60" s="17">
        <v>0</v>
      </c>
      <c r="AZ60" s="17">
        <v>0</v>
      </c>
    </row>
    <row r="61" spans="2:52" x14ac:dyDescent="0.35">
      <c r="B61" t="s">
        <v>95</v>
      </c>
      <c r="C61" s="17">
        <v>0.70431205988929502</v>
      </c>
      <c r="D61" s="17">
        <v>0.75853017406612899</v>
      </c>
      <c r="E61" s="17">
        <v>0.65294141918894699</v>
      </c>
      <c r="F61" s="17"/>
      <c r="G61" s="17">
        <v>0.48003504558773402</v>
      </c>
      <c r="H61" s="17">
        <v>0.632341741658074</v>
      </c>
      <c r="I61" s="17">
        <v>0.61094037124144995</v>
      </c>
      <c r="J61" s="17">
        <v>0.71509803241928704</v>
      </c>
      <c r="K61" s="17">
        <v>0.84181296960734098</v>
      </c>
      <c r="L61" s="17">
        <v>0.84271583483952095</v>
      </c>
      <c r="M61" s="17"/>
      <c r="N61" s="17">
        <v>0.740192610145054</v>
      </c>
      <c r="O61" s="17">
        <v>0.71314007377865396</v>
      </c>
      <c r="P61" s="17">
        <v>0.67476601142216397</v>
      </c>
      <c r="Q61" s="17">
        <v>0.69616325452457595</v>
      </c>
      <c r="R61" s="17"/>
      <c r="S61" s="17">
        <v>0.81544017308949901</v>
      </c>
      <c r="T61" s="17">
        <v>0.59592364569850298</v>
      </c>
      <c r="U61" s="17">
        <v>0.93389019248133998</v>
      </c>
      <c r="V61" s="17">
        <v>0.76349264553975404</v>
      </c>
      <c r="W61" s="17">
        <v>0.73669319123864796</v>
      </c>
      <c r="X61" s="17"/>
      <c r="Y61" s="17">
        <v>0.81828477477001604</v>
      </c>
      <c r="Z61" s="17">
        <v>0.62394564138610598</v>
      </c>
      <c r="AA61" s="17">
        <v>0.92905197104214599</v>
      </c>
      <c r="AB61" s="17"/>
      <c r="AC61" s="17">
        <v>0.73443951148318498</v>
      </c>
      <c r="AD61" s="17">
        <v>0.70146894244057301</v>
      </c>
      <c r="AE61" s="17">
        <v>0.62320997640362397</v>
      </c>
      <c r="AF61" s="17">
        <v>0.66279393371069095</v>
      </c>
      <c r="AG61" s="17">
        <v>0.59100515343219895</v>
      </c>
      <c r="AH61" s="17"/>
      <c r="AI61" s="17">
        <v>0.69415514535143497</v>
      </c>
      <c r="AJ61" s="17">
        <v>0.694499756554529</v>
      </c>
      <c r="AK61" s="17">
        <v>0.630515661637848</v>
      </c>
      <c r="AL61" s="17">
        <v>0.79804096512051304</v>
      </c>
      <c r="AM61" s="17"/>
      <c r="AN61" s="17">
        <v>0.75337260285686702</v>
      </c>
      <c r="AO61" s="17">
        <v>0.69330887978535305</v>
      </c>
      <c r="AP61" s="17"/>
      <c r="AQ61" s="17">
        <v>0.698548769641402</v>
      </c>
      <c r="AR61" s="17">
        <v>0.71622036041791404</v>
      </c>
      <c r="AS61" s="17"/>
      <c r="AT61" s="17">
        <v>0.68671159651594904</v>
      </c>
      <c r="AU61" s="17">
        <v>0.73446661668858204</v>
      </c>
      <c r="AV61" s="17">
        <v>0.77844344075318295</v>
      </c>
      <c r="AW61" s="17"/>
      <c r="AX61" s="17">
        <v>0.61765270887387103</v>
      </c>
      <c r="AY61" s="17">
        <v>0.82789897057415796</v>
      </c>
      <c r="AZ61" s="17">
        <v>0.90481343057682095</v>
      </c>
    </row>
    <row r="62" spans="2:52" x14ac:dyDescent="0.35">
      <c r="B62" t="s">
        <v>96</v>
      </c>
      <c r="C62" s="17">
        <v>0.267337414019025</v>
      </c>
      <c r="D62" s="17">
        <v>0.212600195437078</v>
      </c>
      <c r="E62" s="17">
        <v>0.31911330669749499</v>
      </c>
      <c r="F62" s="17"/>
      <c r="G62" s="17">
        <v>0.51996495441226598</v>
      </c>
      <c r="H62" s="17">
        <v>0.32489123668914099</v>
      </c>
      <c r="I62" s="17">
        <v>0.33990314891929102</v>
      </c>
      <c r="J62" s="17">
        <v>0.264578935098225</v>
      </c>
      <c r="K62" s="17">
        <v>0.14107043766783101</v>
      </c>
      <c r="L62" s="17">
        <v>0.123259401709971</v>
      </c>
      <c r="M62" s="17"/>
      <c r="N62" s="17">
        <v>0.23164567332390701</v>
      </c>
      <c r="O62" s="17">
        <v>0.26389193106161701</v>
      </c>
      <c r="P62" s="17">
        <v>0.317261650388514</v>
      </c>
      <c r="Q62" s="17">
        <v>0.25757412348816899</v>
      </c>
      <c r="R62" s="17"/>
      <c r="S62" s="17">
        <v>0.17448592503118801</v>
      </c>
      <c r="T62" s="17">
        <v>0.37396924077976301</v>
      </c>
      <c r="U62" s="17">
        <v>5.42230675742374E-2</v>
      </c>
      <c r="V62" s="17">
        <v>0.12632845369283899</v>
      </c>
      <c r="W62" s="17">
        <v>0.157685008777247</v>
      </c>
      <c r="X62" s="17"/>
      <c r="Y62" s="17">
        <v>0.18171522522998401</v>
      </c>
      <c r="Z62" s="17">
        <v>0.34034187403497801</v>
      </c>
      <c r="AA62" s="17">
        <v>7.0948028957854306E-2</v>
      </c>
      <c r="AB62" s="17"/>
      <c r="AC62" s="17">
        <v>0.23764200370204699</v>
      </c>
      <c r="AD62" s="17">
        <v>0.26378759770368099</v>
      </c>
      <c r="AE62" s="17">
        <v>0.33815947354724102</v>
      </c>
      <c r="AF62" s="17">
        <v>0.31977030541621199</v>
      </c>
      <c r="AG62" s="17">
        <v>0.24292672003822199</v>
      </c>
      <c r="AH62" s="17"/>
      <c r="AI62" s="17">
        <v>0.27928232045353102</v>
      </c>
      <c r="AJ62" s="17">
        <v>0.27717835064629198</v>
      </c>
      <c r="AK62" s="17">
        <v>0.35112818491567999</v>
      </c>
      <c r="AL62" s="17">
        <v>0.18691936421809699</v>
      </c>
      <c r="AM62" s="17"/>
      <c r="AN62" s="17">
        <v>0.220403868854048</v>
      </c>
      <c r="AO62" s="17">
        <v>0.27718004365218801</v>
      </c>
      <c r="AP62" s="17"/>
      <c r="AQ62" s="17">
        <v>0.28091570981726899</v>
      </c>
      <c r="AR62" s="17">
        <v>0.248514156285909</v>
      </c>
      <c r="AS62" s="17"/>
      <c r="AT62" s="17">
        <v>0.30492153759077001</v>
      </c>
      <c r="AU62" s="17">
        <v>0.23608361694299199</v>
      </c>
      <c r="AV62" s="17">
        <v>0.221556559246817</v>
      </c>
      <c r="AW62" s="17"/>
      <c r="AX62" s="17">
        <v>0.35303889388731402</v>
      </c>
      <c r="AY62" s="17">
        <v>0.17210102942584199</v>
      </c>
      <c r="AZ62" s="17">
        <v>9.5186569423178602E-2</v>
      </c>
    </row>
    <row r="63" spans="2:52" x14ac:dyDescent="0.35">
      <c r="B63" t="s">
        <v>97</v>
      </c>
      <c r="C63" s="17">
        <v>0.43697464587027002</v>
      </c>
      <c r="D63" s="17">
        <v>0.54592997862905102</v>
      </c>
      <c r="E63" s="17">
        <v>0.333828112491452</v>
      </c>
      <c r="F63" s="17"/>
      <c r="G63" s="17">
        <v>-3.9929908824531603E-2</v>
      </c>
      <c r="H63" s="17">
        <v>0.307450504968933</v>
      </c>
      <c r="I63" s="17">
        <v>0.27103722232215899</v>
      </c>
      <c r="J63" s="17">
        <v>0.45051909732106099</v>
      </c>
      <c r="K63" s="17">
        <v>0.70074253193950897</v>
      </c>
      <c r="L63" s="17">
        <v>0.71945643312954999</v>
      </c>
      <c r="M63" s="17"/>
      <c r="N63" s="17">
        <v>0.50854693682114704</v>
      </c>
      <c r="O63" s="17">
        <v>0.449248142717037</v>
      </c>
      <c r="P63" s="17">
        <v>0.35750436103365002</v>
      </c>
      <c r="Q63" s="17">
        <v>0.43858913103640701</v>
      </c>
      <c r="R63" s="17"/>
      <c r="S63" s="17">
        <v>0.64095424805831103</v>
      </c>
      <c r="T63" s="17">
        <v>0.22195440491873999</v>
      </c>
      <c r="U63" s="17">
        <v>0.87966712490710197</v>
      </c>
      <c r="V63" s="17">
        <v>0.63716419184691497</v>
      </c>
      <c r="W63" s="17">
        <v>0.57900818246140096</v>
      </c>
      <c r="X63" s="17"/>
      <c r="Y63" s="17">
        <v>0.63656954954003198</v>
      </c>
      <c r="Z63" s="17">
        <v>0.28360376735112902</v>
      </c>
      <c r="AA63" s="17">
        <v>0.85810394208429097</v>
      </c>
      <c r="AB63" s="17"/>
      <c r="AC63" s="17">
        <v>0.49679750778113801</v>
      </c>
      <c r="AD63" s="17">
        <v>0.43768134473689202</v>
      </c>
      <c r="AE63" s="17">
        <v>0.285050502856383</v>
      </c>
      <c r="AF63" s="17">
        <v>0.34302362829447902</v>
      </c>
      <c r="AG63" s="17">
        <v>0.34807843339397698</v>
      </c>
      <c r="AH63" s="17"/>
      <c r="AI63" s="17">
        <v>0.414872824897904</v>
      </c>
      <c r="AJ63" s="17">
        <v>0.41732140590823702</v>
      </c>
      <c r="AK63" s="17">
        <v>0.27938747672216702</v>
      </c>
      <c r="AL63" s="17">
        <v>0.61112160090241696</v>
      </c>
      <c r="AM63" s="17"/>
      <c r="AN63" s="17">
        <v>0.53296873400281997</v>
      </c>
      <c r="AO63" s="17">
        <v>0.41612883613316498</v>
      </c>
      <c r="AP63" s="17"/>
      <c r="AQ63" s="17">
        <v>0.41763305982413401</v>
      </c>
      <c r="AR63" s="17">
        <v>0.46770620413200398</v>
      </c>
      <c r="AS63" s="17"/>
      <c r="AT63" s="17">
        <v>0.38179005892517898</v>
      </c>
      <c r="AU63" s="17">
        <v>0.49838299974559003</v>
      </c>
      <c r="AV63" s="17">
        <v>0.556886881506366</v>
      </c>
      <c r="AW63" s="17"/>
      <c r="AX63" s="17">
        <v>0.26461381498655701</v>
      </c>
      <c r="AY63" s="17">
        <v>0.65579794114831702</v>
      </c>
      <c r="AZ63" s="17">
        <v>0.80962686115364302</v>
      </c>
    </row>
    <row r="64" spans="2:52" x14ac:dyDescent="0.3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row>
    <row r="65" spans="2:52" x14ac:dyDescent="0.35">
      <c r="B65" s="6" t="s">
        <v>112</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row>
    <row r="66" spans="2:52" x14ac:dyDescent="0.35">
      <c r="B66" s="24" t="s">
        <v>84</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row>
    <row r="67" spans="2:52" x14ac:dyDescent="0.35">
      <c r="B67" t="s">
        <v>102</v>
      </c>
      <c r="C67" s="17">
        <v>0.53315321895988999</v>
      </c>
      <c r="D67" s="17">
        <v>0.48119996221262401</v>
      </c>
      <c r="E67" s="17">
        <v>0.58321167550392405</v>
      </c>
      <c r="F67" s="17"/>
      <c r="G67" s="17">
        <v>0.59639653107303303</v>
      </c>
      <c r="H67" s="17">
        <v>0.63656287371780895</v>
      </c>
      <c r="I67" s="17">
        <v>0.67696615731129095</v>
      </c>
      <c r="J67" s="17">
        <v>0.44403226386321498</v>
      </c>
      <c r="K67" s="17">
        <v>0.54357545740648505</v>
      </c>
      <c r="L67" s="17">
        <v>0.38759856680889598</v>
      </c>
      <c r="M67" s="17"/>
      <c r="N67" s="17">
        <v>0.45611762631268998</v>
      </c>
      <c r="O67" s="17">
        <v>0.56665115081414397</v>
      </c>
      <c r="P67" s="17">
        <v>0.52528717733349795</v>
      </c>
      <c r="Q67" s="17">
        <v>0.548605629459894</v>
      </c>
      <c r="R67" s="17"/>
      <c r="S67" s="17">
        <v>0.37641461329416998</v>
      </c>
      <c r="T67" s="17">
        <v>0.64694673586187401</v>
      </c>
      <c r="U67" s="17">
        <v>0.34765344427349898</v>
      </c>
      <c r="V67" s="17">
        <v>0.73635886091278202</v>
      </c>
      <c r="W67" s="17">
        <v>0.51612838146469597</v>
      </c>
      <c r="X67" s="17"/>
      <c r="Y67" s="17">
        <v>0.37585040084062499</v>
      </c>
      <c r="Z67" s="17">
        <v>0.62577863790795596</v>
      </c>
      <c r="AA67" s="17">
        <v>0.31291810163363198</v>
      </c>
      <c r="AB67" s="17"/>
      <c r="AC67" s="17">
        <v>0.53521402812667196</v>
      </c>
      <c r="AD67" s="17">
        <v>0.59680190642548703</v>
      </c>
      <c r="AE67" s="17">
        <v>0.587901320228437</v>
      </c>
      <c r="AF67" s="17">
        <v>0.405958787466694</v>
      </c>
      <c r="AG67" s="17">
        <v>0.18005855632919801</v>
      </c>
      <c r="AH67" s="17"/>
      <c r="AI67" s="17">
        <v>0.61183729206424498</v>
      </c>
      <c r="AJ67" s="17">
        <v>0.54832088417748603</v>
      </c>
      <c r="AK67" s="17">
        <v>0.44990039385299202</v>
      </c>
      <c r="AL67" s="17">
        <v>0.41318672801473699</v>
      </c>
      <c r="AM67" s="17"/>
      <c r="AN67" s="17">
        <v>0.56618307018356595</v>
      </c>
      <c r="AO67" s="17">
        <v>0.52403379503269998</v>
      </c>
      <c r="AP67" s="17"/>
      <c r="AQ67" s="17">
        <v>0.516844858347558</v>
      </c>
      <c r="AR67" s="17">
        <v>0.54197342021613404</v>
      </c>
      <c r="AS67" s="17"/>
      <c r="AT67" s="17">
        <v>0.51487776052447498</v>
      </c>
      <c r="AU67" s="17">
        <v>0.52376948888050101</v>
      </c>
      <c r="AV67" s="17">
        <v>0.58448900734625198</v>
      </c>
      <c r="AW67" s="17"/>
      <c r="AX67" s="17">
        <v>0.65422303175669305</v>
      </c>
      <c r="AY67" s="17">
        <v>0.248047724507789</v>
      </c>
      <c r="AZ67" s="17">
        <v>0.35697125799328</v>
      </c>
    </row>
    <row r="68" spans="2:52" x14ac:dyDescent="0.35">
      <c r="B68" t="s">
        <v>103</v>
      </c>
      <c r="C68" s="17">
        <v>0.43268245389821403</v>
      </c>
      <c r="D68" s="17">
        <v>0.47977619422496198</v>
      </c>
      <c r="E68" s="17">
        <v>0.38734436312653803</v>
      </c>
      <c r="F68" s="17"/>
      <c r="G68" s="17">
        <v>0.32214104462718302</v>
      </c>
      <c r="H68" s="17">
        <v>0.46454955339182802</v>
      </c>
      <c r="I68" s="17">
        <v>0.38174924542474198</v>
      </c>
      <c r="J68" s="17">
        <v>0.45330790262736098</v>
      </c>
      <c r="K68" s="17">
        <v>0.52467311316279797</v>
      </c>
      <c r="L68" s="17">
        <v>0.43287081038152703</v>
      </c>
      <c r="M68" s="17"/>
      <c r="N68" s="17">
        <v>0.44890602054348699</v>
      </c>
      <c r="O68" s="17">
        <v>0.40103252786624599</v>
      </c>
      <c r="P68" s="17">
        <v>0.44239449709387502</v>
      </c>
      <c r="Q68" s="17">
        <v>0.44804714963334102</v>
      </c>
      <c r="R68" s="17"/>
      <c r="S68" s="17">
        <v>0.50819844997534802</v>
      </c>
      <c r="T68" s="17">
        <v>0.43330242567495197</v>
      </c>
      <c r="U68" s="17">
        <v>0.40486363081287602</v>
      </c>
      <c r="V68" s="17">
        <v>0.110178900767406</v>
      </c>
      <c r="W68" s="17">
        <v>0.37460690776783401</v>
      </c>
      <c r="X68" s="17"/>
      <c r="Y68" s="17">
        <v>0.51299425225139395</v>
      </c>
      <c r="Z68" s="17">
        <v>0.41811997870355599</v>
      </c>
      <c r="AA68" s="17">
        <v>0.494510430819744</v>
      </c>
      <c r="AB68" s="17"/>
      <c r="AC68" s="17">
        <v>0.41898417359430401</v>
      </c>
      <c r="AD68" s="17">
        <v>0.49354816815743502</v>
      </c>
      <c r="AE68" s="17">
        <v>0.48766526576528302</v>
      </c>
      <c r="AF68" s="17">
        <v>0.45594631809432201</v>
      </c>
      <c r="AG68" s="17">
        <v>0.32646412833389898</v>
      </c>
      <c r="AH68" s="17"/>
      <c r="AI68" s="17">
        <v>0.42917979092256497</v>
      </c>
      <c r="AJ68" s="17">
        <v>0.46828458575209497</v>
      </c>
      <c r="AK68" s="17">
        <v>0.43820309550119402</v>
      </c>
      <c r="AL68" s="17">
        <v>0.35408803167253899</v>
      </c>
      <c r="AM68" s="17"/>
      <c r="AN68" s="17">
        <v>0.45480953212160902</v>
      </c>
      <c r="AO68" s="17">
        <v>0.42833835680225402</v>
      </c>
      <c r="AP68" s="17"/>
      <c r="AQ68" s="17">
        <v>0.44573878002857298</v>
      </c>
      <c r="AR68" s="17">
        <v>0.41962864782218301</v>
      </c>
      <c r="AS68" s="17"/>
      <c r="AT68" s="17">
        <v>0.46914496270742401</v>
      </c>
      <c r="AU68" s="17">
        <v>0.46657349370409301</v>
      </c>
      <c r="AV68" s="17">
        <v>0.30858927095607402</v>
      </c>
      <c r="AW68" s="17"/>
      <c r="AX68" s="17">
        <v>0.45302528236460698</v>
      </c>
      <c r="AY68" s="17">
        <v>0.53684740787954399</v>
      </c>
      <c r="AZ68" s="17">
        <v>0.37842637339945201</v>
      </c>
    </row>
    <row r="69" spans="2:52" x14ac:dyDescent="0.35">
      <c r="B69" t="s">
        <v>104</v>
      </c>
      <c r="C69" s="17">
        <v>0.42182960849399198</v>
      </c>
      <c r="D69" s="17">
        <v>0.431107739768892</v>
      </c>
      <c r="E69" s="17">
        <v>0.41424621215171797</v>
      </c>
      <c r="F69" s="17"/>
      <c r="G69" s="17">
        <v>0.32621579819832902</v>
      </c>
      <c r="H69" s="17">
        <v>0.35629800454921001</v>
      </c>
      <c r="I69" s="17">
        <v>0.470609232263897</v>
      </c>
      <c r="J69" s="17">
        <v>0.39292312191163697</v>
      </c>
      <c r="K69" s="17">
        <v>0.43856882364920202</v>
      </c>
      <c r="L69" s="17">
        <v>0.49724753021515899</v>
      </c>
      <c r="M69" s="17"/>
      <c r="N69" s="17">
        <v>0.393823195842468</v>
      </c>
      <c r="O69" s="17">
        <v>0.40310488155974</v>
      </c>
      <c r="P69" s="17">
        <v>0.40084627378784099</v>
      </c>
      <c r="Q69" s="17">
        <v>0.471769389802352</v>
      </c>
      <c r="R69" s="17"/>
      <c r="S69" s="17">
        <v>0.40997848849177998</v>
      </c>
      <c r="T69" s="17">
        <v>0.47245310109884198</v>
      </c>
      <c r="U69" s="17">
        <v>0.41920766296467599</v>
      </c>
      <c r="V69" s="17">
        <v>0.37382003985462497</v>
      </c>
      <c r="W69" s="17">
        <v>0.31572154425882198</v>
      </c>
      <c r="X69" s="17"/>
      <c r="Y69" s="17">
        <v>0.41933181589205998</v>
      </c>
      <c r="Z69" s="17">
        <v>0.45029755008421701</v>
      </c>
      <c r="AA69" s="17">
        <v>0.41590978928556999</v>
      </c>
      <c r="AB69" s="17"/>
      <c r="AC69" s="17">
        <v>0.44844266284456702</v>
      </c>
      <c r="AD69" s="17">
        <v>0.38686177031079</v>
      </c>
      <c r="AE69" s="17">
        <v>0.47592751073865203</v>
      </c>
      <c r="AF69" s="17">
        <v>0.43668870826161199</v>
      </c>
      <c r="AG69" s="17">
        <v>0.32646412833389898</v>
      </c>
      <c r="AH69" s="17"/>
      <c r="AI69" s="17">
        <v>0.437613699738162</v>
      </c>
      <c r="AJ69" s="17">
        <v>0.44287294313657</v>
      </c>
      <c r="AK69" s="17">
        <v>0.44337212999804698</v>
      </c>
      <c r="AL69" s="17">
        <v>0.33348005961638</v>
      </c>
      <c r="AM69" s="17"/>
      <c r="AN69" s="17">
        <v>0.36750006269511198</v>
      </c>
      <c r="AO69" s="17">
        <v>0.43863821278049803</v>
      </c>
      <c r="AP69" s="17"/>
      <c r="AQ69" s="17">
        <v>0.426914746376933</v>
      </c>
      <c r="AR69" s="17">
        <v>0.41921208169290802</v>
      </c>
      <c r="AS69" s="17"/>
      <c r="AT69" s="17">
        <v>0.435580731671668</v>
      </c>
      <c r="AU69" s="17">
        <v>0.42794617919244299</v>
      </c>
      <c r="AV69" s="17">
        <v>0.44612734444289798</v>
      </c>
      <c r="AW69" s="17"/>
      <c r="AX69" s="17">
        <v>0.460582653859687</v>
      </c>
      <c r="AY69" s="17">
        <v>0.34442171953735201</v>
      </c>
      <c r="AZ69" s="17">
        <v>0.428441284630036</v>
      </c>
    </row>
    <row r="70" spans="2:52" x14ac:dyDescent="0.35">
      <c r="B70" t="s">
        <v>105</v>
      </c>
      <c r="C70" s="17">
        <v>0.32035370456807699</v>
      </c>
      <c r="D70" s="17">
        <v>0.30647932010922602</v>
      </c>
      <c r="E70" s="17">
        <v>0.33550549770286298</v>
      </c>
      <c r="F70" s="17"/>
      <c r="G70" s="17">
        <v>0.28286373368012202</v>
      </c>
      <c r="H70" s="17">
        <v>0.381454465165177</v>
      </c>
      <c r="I70" s="17">
        <v>0.29712369792093801</v>
      </c>
      <c r="J70" s="17">
        <v>0.28427823351472098</v>
      </c>
      <c r="K70" s="17">
        <v>0.44683353538995801</v>
      </c>
      <c r="L70" s="17">
        <v>0.25631311537625301</v>
      </c>
      <c r="M70" s="17"/>
      <c r="N70" s="17">
        <v>0.34903280022241501</v>
      </c>
      <c r="O70" s="17">
        <v>0.28344011051350598</v>
      </c>
      <c r="P70" s="17">
        <v>0.29871831329617399</v>
      </c>
      <c r="Q70" s="17">
        <v>0.35492390634434701</v>
      </c>
      <c r="R70" s="17"/>
      <c r="S70" s="17">
        <v>0.31577098039703499</v>
      </c>
      <c r="T70" s="17">
        <v>0.31684049875414999</v>
      </c>
      <c r="U70" s="17">
        <v>0.31623029048526202</v>
      </c>
      <c r="V70" s="17">
        <v>0.50014849354746405</v>
      </c>
      <c r="W70" s="17">
        <v>0.33163115071806598</v>
      </c>
      <c r="X70" s="17"/>
      <c r="Y70" s="17">
        <v>0.42792485117700801</v>
      </c>
      <c r="Z70" s="17">
        <v>0.31024819328009301</v>
      </c>
      <c r="AA70" s="17">
        <v>0.30226237412491203</v>
      </c>
      <c r="AB70" s="17"/>
      <c r="AC70" s="17">
        <v>0.33342413878334298</v>
      </c>
      <c r="AD70" s="17">
        <v>0.34262932124560502</v>
      </c>
      <c r="AE70" s="17">
        <v>0.37174560082040398</v>
      </c>
      <c r="AF70" s="17">
        <v>0.32139991680740798</v>
      </c>
      <c r="AG70" s="17">
        <v>0.32646412833389898</v>
      </c>
      <c r="AH70" s="17"/>
      <c r="AI70" s="17">
        <v>0.32361307082298901</v>
      </c>
      <c r="AJ70" s="17">
        <v>0.283071198858727</v>
      </c>
      <c r="AK70" s="17">
        <v>0.35909344484321798</v>
      </c>
      <c r="AL70" s="17">
        <v>0.36203787811993399</v>
      </c>
      <c r="AM70" s="17"/>
      <c r="AN70" s="17">
        <v>0.30663670990363101</v>
      </c>
      <c r="AO70" s="17">
        <v>0.32672613367826903</v>
      </c>
      <c r="AP70" s="17"/>
      <c r="AQ70" s="17">
        <v>0.34065381262588701</v>
      </c>
      <c r="AR70" s="17">
        <v>0.30863044064925399</v>
      </c>
      <c r="AS70" s="17"/>
      <c r="AT70" s="17">
        <v>0.317009266196839</v>
      </c>
      <c r="AU70" s="17">
        <v>0.35741044390072702</v>
      </c>
      <c r="AV70" s="17">
        <v>0.24822137984827</v>
      </c>
      <c r="AW70" s="17"/>
      <c r="AX70" s="17">
        <v>0.32980798040755899</v>
      </c>
      <c r="AY70" s="17">
        <v>0.50559444741330895</v>
      </c>
      <c r="AZ70" s="17">
        <v>0.25591823115562001</v>
      </c>
    </row>
    <row r="71" spans="2:52" x14ac:dyDescent="0.35">
      <c r="B71" t="s">
        <v>106</v>
      </c>
      <c r="C71" s="17">
        <v>0.31188103598554301</v>
      </c>
      <c r="D71" s="17">
        <v>0.34130086000027199</v>
      </c>
      <c r="E71" s="17">
        <v>0.283724613372831</v>
      </c>
      <c r="F71" s="17"/>
      <c r="G71" s="17">
        <v>0.237202894067053</v>
      </c>
      <c r="H71" s="17">
        <v>0.26893205826399003</v>
      </c>
      <c r="I71" s="17">
        <v>0.39303659924845202</v>
      </c>
      <c r="J71" s="17">
        <v>0.28015360846359699</v>
      </c>
      <c r="K71" s="17">
        <v>0.38599425767797402</v>
      </c>
      <c r="L71" s="17">
        <v>0.30423993743532102</v>
      </c>
      <c r="M71" s="17"/>
      <c r="N71" s="17">
        <v>0.25995128466544898</v>
      </c>
      <c r="O71" s="17">
        <v>0.33743955695792999</v>
      </c>
      <c r="P71" s="17">
        <v>0.326778386031507</v>
      </c>
      <c r="Q71" s="17">
        <v>0.31289930069951599</v>
      </c>
      <c r="R71" s="17"/>
      <c r="S71" s="17">
        <v>0.25139316013368102</v>
      </c>
      <c r="T71" s="17">
        <v>0.36089799243252701</v>
      </c>
      <c r="U71" s="17">
        <v>0.36292044495584902</v>
      </c>
      <c r="V71" s="17">
        <v>0.43553737331939901</v>
      </c>
      <c r="W71" s="17">
        <v>0.15064643598170599</v>
      </c>
      <c r="X71" s="17"/>
      <c r="Y71" s="17">
        <v>0.18909521753782799</v>
      </c>
      <c r="Z71" s="17">
        <v>0.333077105015257</v>
      </c>
      <c r="AA71" s="17">
        <v>0.39271429068445401</v>
      </c>
      <c r="AB71" s="17"/>
      <c r="AC71" s="17">
        <v>0.29392883303325201</v>
      </c>
      <c r="AD71" s="17">
        <v>0.25080430681551702</v>
      </c>
      <c r="AE71" s="17">
        <v>0.35618093174320198</v>
      </c>
      <c r="AF71" s="17">
        <v>0.35370502894218703</v>
      </c>
      <c r="AG71" s="17">
        <v>0.428397396497601</v>
      </c>
      <c r="AH71" s="17"/>
      <c r="AI71" s="17">
        <v>0.31028213700736301</v>
      </c>
      <c r="AJ71" s="17">
        <v>0.33144174981467101</v>
      </c>
      <c r="AK71" s="17">
        <v>0.28450476402569802</v>
      </c>
      <c r="AL71" s="17">
        <v>0.33785941088260601</v>
      </c>
      <c r="AM71" s="17"/>
      <c r="AN71" s="17">
        <v>0.25100992213321399</v>
      </c>
      <c r="AO71" s="17">
        <v>0.32849849930367803</v>
      </c>
      <c r="AP71" s="17"/>
      <c r="AQ71" s="17">
        <v>0.30546307297061198</v>
      </c>
      <c r="AR71" s="17">
        <v>0.32212977711517998</v>
      </c>
      <c r="AS71" s="17"/>
      <c r="AT71" s="17">
        <v>0.409696484401946</v>
      </c>
      <c r="AU71" s="17">
        <v>0.21881706130703901</v>
      </c>
      <c r="AV71" s="17">
        <v>0.27190979313937003</v>
      </c>
      <c r="AW71" s="17"/>
      <c r="AX71" s="17">
        <v>0.36569322055673398</v>
      </c>
      <c r="AY71" s="17">
        <v>0.201733865807073</v>
      </c>
      <c r="AZ71" s="17">
        <v>0.34796977737225598</v>
      </c>
    </row>
    <row r="72" spans="2:52" x14ac:dyDescent="0.35">
      <c r="B72" t="s">
        <v>107</v>
      </c>
      <c r="C72" s="17">
        <v>0.21517569745204199</v>
      </c>
      <c r="D72" s="17">
        <v>0.21612334504254799</v>
      </c>
      <c r="E72" s="17">
        <v>0.21509079192669001</v>
      </c>
      <c r="F72" s="17"/>
      <c r="G72" s="17">
        <v>0.28714957689445197</v>
      </c>
      <c r="H72" s="17">
        <v>0.12901100968667001</v>
      </c>
      <c r="I72" s="17">
        <v>0.27803017273328201</v>
      </c>
      <c r="J72" s="17">
        <v>0.29359608959475503</v>
      </c>
      <c r="K72" s="17">
        <v>0.22195104526913301</v>
      </c>
      <c r="L72" s="17">
        <v>0.13738367724151401</v>
      </c>
      <c r="M72" s="17"/>
      <c r="N72" s="17">
        <v>0.240547444011939</v>
      </c>
      <c r="O72" s="17">
        <v>0.190558604971693</v>
      </c>
      <c r="P72" s="17">
        <v>0.250249159699371</v>
      </c>
      <c r="Q72" s="17">
        <v>0.190548889841234</v>
      </c>
      <c r="R72" s="17"/>
      <c r="S72" s="17">
        <v>0.21181319757376299</v>
      </c>
      <c r="T72" s="17">
        <v>0.24435870599882201</v>
      </c>
      <c r="U72" s="17">
        <v>0.14346995378463301</v>
      </c>
      <c r="V72" s="17">
        <v>0.19064258682597601</v>
      </c>
      <c r="W72" s="17">
        <v>0.13689292355087401</v>
      </c>
      <c r="X72" s="17"/>
      <c r="Y72" s="17">
        <v>0.27675793222834999</v>
      </c>
      <c r="Z72" s="17">
        <v>0.224558239974049</v>
      </c>
      <c r="AA72" s="17">
        <v>0.141970490473903</v>
      </c>
      <c r="AB72" s="17"/>
      <c r="AC72" s="17">
        <v>0.24034855412074399</v>
      </c>
      <c r="AD72" s="17">
        <v>0.17566044122292199</v>
      </c>
      <c r="AE72" s="17">
        <v>0.27925213187637399</v>
      </c>
      <c r="AF72" s="17">
        <v>0.23998977667907401</v>
      </c>
      <c r="AG72" s="17">
        <v>0.18005855632919801</v>
      </c>
      <c r="AH72" s="17"/>
      <c r="AI72" s="17">
        <v>0.260854488406631</v>
      </c>
      <c r="AJ72" s="17">
        <v>0.23657435979271299</v>
      </c>
      <c r="AK72" s="17">
        <v>0.13767919890718799</v>
      </c>
      <c r="AL72" s="17">
        <v>0.15341529840037699</v>
      </c>
      <c r="AM72" s="17"/>
      <c r="AN72" s="17">
        <v>0.193756646225829</v>
      </c>
      <c r="AO72" s="17">
        <v>0.22532776886860001</v>
      </c>
      <c r="AP72" s="17"/>
      <c r="AQ72" s="17">
        <v>0.16358805409820101</v>
      </c>
      <c r="AR72" s="17">
        <v>0.25345675672012202</v>
      </c>
      <c r="AS72" s="17"/>
      <c r="AT72" s="17">
        <v>0.25266291237427402</v>
      </c>
      <c r="AU72" s="17">
        <v>0.15083031890268001</v>
      </c>
      <c r="AV72" s="17">
        <v>0.26586078106807498</v>
      </c>
      <c r="AW72" s="17"/>
      <c r="AX72" s="17">
        <v>0.23100415584152501</v>
      </c>
      <c r="AY72" s="17">
        <v>0.25122847579177199</v>
      </c>
      <c r="AZ72" s="17">
        <v>0.18288467138803899</v>
      </c>
    </row>
    <row r="73" spans="2:52" x14ac:dyDescent="0.35">
      <c r="B73" t="s">
        <v>108</v>
      </c>
      <c r="C73" s="17">
        <v>0.202301785286085</v>
      </c>
      <c r="D73" s="17">
        <v>0.196641311520064</v>
      </c>
      <c r="E73" s="17">
        <v>0.20877036508740099</v>
      </c>
      <c r="F73" s="17"/>
      <c r="G73" s="17">
        <v>0.35735975038726198</v>
      </c>
      <c r="H73" s="17">
        <v>0.246249303891098</v>
      </c>
      <c r="I73" s="17">
        <v>0.30940544559826599</v>
      </c>
      <c r="J73" s="17">
        <v>0.13765854830537699</v>
      </c>
      <c r="K73" s="17">
        <v>0.167856749747329</v>
      </c>
      <c r="L73" s="17">
        <v>8.1358736948879198E-2</v>
      </c>
      <c r="M73" s="17"/>
      <c r="N73" s="17">
        <v>0.233842883260723</v>
      </c>
      <c r="O73" s="17">
        <v>0.211850069806192</v>
      </c>
      <c r="P73" s="17">
        <v>0.196765355082308</v>
      </c>
      <c r="Q73" s="17">
        <v>0.18538650435477</v>
      </c>
      <c r="R73" s="17"/>
      <c r="S73" s="17">
        <v>0.119134876375072</v>
      </c>
      <c r="T73" s="17">
        <v>0.23390930571971699</v>
      </c>
      <c r="U73" s="17">
        <v>8.6407192788481302E-2</v>
      </c>
      <c r="V73" s="17">
        <v>0.43553737331939901</v>
      </c>
      <c r="W73" s="17">
        <v>0.16859302677966201</v>
      </c>
      <c r="X73" s="17"/>
      <c r="Y73" s="17">
        <v>0.14918670714993901</v>
      </c>
      <c r="Z73" s="17">
        <v>0.23573962411116001</v>
      </c>
      <c r="AA73" s="17">
        <v>0.104968533559643</v>
      </c>
      <c r="AB73" s="17"/>
      <c r="AC73" s="17">
        <v>0.14630890924357301</v>
      </c>
      <c r="AD73" s="17">
        <v>0.22226631228962401</v>
      </c>
      <c r="AE73" s="17">
        <v>0.24910566544194301</v>
      </c>
      <c r="AF73" s="17">
        <v>0.24448261816311401</v>
      </c>
      <c r="AG73" s="17">
        <v>0.24833884016840299</v>
      </c>
      <c r="AH73" s="17"/>
      <c r="AI73" s="17">
        <v>0.197078640214635</v>
      </c>
      <c r="AJ73" s="17">
        <v>0.20124854059382399</v>
      </c>
      <c r="AK73" s="17">
        <v>0.23652383586179301</v>
      </c>
      <c r="AL73" s="17">
        <v>0.163797461351124</v>
      </c>
      <c r="AM73" s="17"/>
      <c r="AN73" s="17">
        <v>0.199092103994085</v>
      </c>
      <c r="AO73" s="17">
        <v>0.20753486591947401</v>
      </c>
      <c r="AP73" s="17"/>
      <c r="AQ73" s="17">
        <v>0.19713534809668201</v>
      </c>
      <c r="AR73" s="17">
        <v>0.205766974033463</v>
      </c>
      <c r="AS73" s="17"/>
      <c r="AT73" s="17">
        <v>0.17695429183591199</v>
      </c>
      <c r="AU73" s="17">
        <v>0.21578615687587299</v>
      </c>
      <c r="AV73" s="17">
        <v>0.169679422418019</v>
      </c>
      <c r="AW73" s="17"/>
      <c r="AX73" s="17">
        <v>0.22655940452210599</v>
      </c>
      <c r="AY73" s="17">
        <v>0.13906711651678799</v>
      </c>
      <c r="AZ73" s="17">
        <v>0.15396359945332899</v>
      </c>
    </row>
    <row r="74" spans="2:52" x14ac:dyDescent="0.35">
      <c r="B74" t="s">
        <v>109</v>
      </c>
      <c r="C74" s="17">
        <v>6.3280159067472697E-2</v>
      </c>
      <c r="D74" s="17">
        <v>6.9677350762955906E-2</v>
      </c>
      <c r="E74" s="17">
        <v>5.7139506646584903E-2</v>
      </c>
      <c r="F74" s="17"/>
      <c r="G74" s="17">
        <v>3.4704855720234497E-2</v>
      </c>
      <c r="H74" s="17">
        <v>6.9624404214186104E-3</v>
      </c>
      <c r="I74" s="17">
        <v>7.6276581827705303E-3</v>
      </c>
      <c r="J74" s="17">
        <v>8.0166111990571498E-2</v>
      </c>
      <c r="K74" s="17">
        <v>6.91391744296002E-2</v>
      </c>
      <c r="L74" s="17">
        <v>0.13794230131823601</v>
      </c>
      <c r="M74" s="17"/>
      <c r="N74" s="17">
        <v>8.2826859916216994E-2</v>
      </c>
      <c r="O74" s="17">
        <v>6.4382944898168495E-2</v>
      </c>
      <c r="P74" s="17">
        <v>8.23419424507814E-2</v>
      </c>
      <c r="Q74" s="17">
        <v>4.2604585185685002E-2</v>
      </c>
      <c r="R74" s="17"/>
      <c r="S74" s="17">
        <v>0.14707728140825699</v>
      </c>
      <c r="T74" s="17">
        <v>3.84169831386292E-2</v>
      </c>
      <c r="U74" s="17">
        <v>4.46766990700272E-2</v>
      </c>
      <c r="V74" s="17">
        <v>0</v>
      </c>
      <c r="W74" s="17">
        <v>3.1196290922576499E-2</v>
      </c>
      <c r="X74" s="17"/>
      <c r="Y74" s="17">
        <v>6.8363365917867902E-2</v>
      </c>
      <c r="Z74" s="17">
        <v>4.1644222776354503E-2</v>
      </c>
      <c r="AA74" s="17">
        <v>4.2574050377724201E-2</v>
      </c>
      <c r="AB74" s="17"/>
      <c r="AC74" s="17">
        <v>4.27466546229942E-2</v>
      </c>
      <c r="AD74" s="17">
        <v>7.1640179594531894E-2</v>
      </c>
      <c r="AE74" s="17">
        <v>3.55092736915473E-2</v>
      </c>
      <c r="AF74" s="17">
        <v>7.2544271312963496E-2</v>
      </c>
      <c r="AG74" s="17">
        <v>0.166068126529579</v>
      </c>
      <c r="AH74" s="17"/>
      <c r="AI74" s="17">
        <v>1.18886197364707E-2</v>
      </c>
      <c r="AJ74" s="17">
        <v>4.9467035195788302E-2</v>
      </c>
      <c r="AK74" s="17">
        <v>0.127227026486426</v>
      </c>
      <c r="AL74" s="17">
        <v>6.5364329153080603E-2</v>
      </c>
      <c r="AM74" s="17"/>
      <c r="AN74" s="17">
        <v>3.7514403686148799E-2</v>
      </c>
      <c r="AO74" s="17">
        <v>6.3321270550932701E-2</v>
      </c>
      <c r="AP74" s="17"/>
      <c r="AQ74" s="17">
        <v>5.5147454326124098E-2</v>
      </c>
      <c r="AR74" s="17">
        <v>7.1011083592219804E-2</v>
      </c>
      <c r="AS74" s="17"/>
      <c r="AT74" s="17">
        <v>5.2150630809246701E-2</v>
      </c>
      <c r="AU74" s="17">
        <v>8.4356587251453202E-2</v>
      </c>
      <c r="AV74" s="17">
        <v>0.10069392470585301</v>
      </c>
      <c r="AW74" s="17"/>
      <c r="AX74" s="17">
        <v>2.64756241725825E-2</v>
      </c>
      <c r="AY74" s="17">
        <v>4.8146357203868298E-2</v>
      </c>
      <c r="AZ74" s="17">
        <v>0.101207646384711</v>
      </c>
    </row>
    <row r="75" spans="2:52" x14ac:dyDescent="0.35">
      <c r="B75" t="s">
        <v>110</v>
      </c>
      <c r="C75" s="17">
        <v>4.31921941829332E-2</v>
      </c>
      <c r="D75" s="17">
        <v>6.6324089275814305E-2</v>
      </c>
      <c r="E75" s="17">
        <v>2.02440468977437E-2</v>
      </c>
      <c r="F75" s="17"/>
      <c r="G75" s="17">
        <v>9.1218146757344291E-3</v>
      </c>
      <c r="H75" s="17">
        <v>0.128148753524715</v>
      </c>
      <c r="I75" s="17">
        <v>7.5127835303803001E-2</v>
      </c>
      <c r="J75" s="17">
        <v>3.4987049099843598E-2</v>
      </c>
      <c r="K75" s="17">
        <v>1.9470358985657101E-2</v>
      </c>
      <c r="L75" s="17">
        <v>5.6802552463883502E-3</v>
      </c>
      <c r="M75" s="17"/>
      <c r="N75" s="17">
        <v>3.8863583869510103E-2</v>
      </c>
      <c r="O75" s="17">
        <v>6.9792785863711307E-2</v>
      </c>
      <c r="P75" s="17">
        <v>1.44108074896643E-2</v>
      </c>
      <c r="Q75" s="17">
        <v>3.8112223905504103E-2</v>
      </c>
      <c r="R75" s="17"/>
      <c r="S75" s="17">
        <v>2.0046500100832199E-2</v>
      </c>
      <c r="T75" s="17">
        <v>3.8846244140000798E-2</v>
      </c>
      <c r="U75" s="17">
        <v>0.167567031977604</v>
      </c>
      <c r="V75" s="17">
        <v>0</v>
      </c>
      <c r="W75" s="17">
        <v>0</v>
      </c>
      <c r="X75" s="17"/>
      <c r="Y75" s="17">
        <v>5.3387717238075498E-2</v>
      </c>
      <c r="Z75" s="17">
        <v>3.0416729496774399E-2</v>
      </c>
      <c r="AA75" s="17">
        <v>0.17064374628676099</v>
      </c>
      <c r="AB75" s="17"/>
      <c r="AC75" s="17">
        <v>2.65120977045341E-2</v>
      </c>
      <c r="AD75" s="17">
        <v>3.9929034514038397E-2</v>
      </c>
      <c r="AE75" s="17">
        <v>7.0327255288323495E-2</v>
      </c>
      <c r="AF75" s="17">
        <v>7.9645637580265494E-2</v>
      </c>
      <c r="AG75" s="17">
        <v>0</v>
      </c>
      <c r="AH75" s="17"/>
      <c r="AI75" s="17">
        <v>3.0139504519559501E-2</v>
      </c>
      <c r="AJ75" s="17">
        <v>5.1265045293580197E-2</v>
      </c>
      <c r="AK75" s="17">
        <v>3.00287622946252E-2</v>
      </c>
      <c r="AL75" s="17">
        <v>7.6573713472112906E-2</v>
      </c>
      <c r="AM75" s="17"/>
      <c r="AN75" s="17">
        <v>0.113338681425167</v>
      </c>
      <c r="AO75" s="17">
        <v>2.4687979391152901E-2</v>
      </c>
      <c r="AP75" s="17"/>
      <c r="AQ75" s="17">
        <v>3.1960406670418502E-2</v>
      </c>
      <c r="AR75" s="17">
        <v>5.3169166716313901E-2</v>
      </c>
      <c r="AS75" s="17"/>
      <c r="AT75" s="17">
        <v>6.5578442858261601E-2</v>
      </c>
      <c r="AU75" s="17">
        <v>2.7279606166195399E-2</v>
      </c>
      <c r="AV75" s="17">
        <v>5.7286519630171902E-2</v>
      </c>
      <c r="AW75" s="17"/>
      <c r="AX75" s="17">
        <v>3.2951712923203202E-2</v>
      </c>
      <c r="AY75" s="17">
        <v>4.0112033700273601E-2</v>
      </c>
      <c r="AZ75" s="17">
        <v>0.149672812800237</v>
      </c>
    </row>
    <row r="76" spans="2:52" x14ac:dyDescent="0.35">
      <c r="B76" t="s">
        <v>94</v>
      </c>
      <c r="C76" s="17">
        <v>3.1580778673347902E-2</v>
      </c>
      <c r="D76" s="17">
        <v>2.1658089457302899E-2</v>
      </c>
      <c r="E76" s="17">
        <v>4.1625454643425902E-2</v>
      </c>
      <c r="F76" s="17"/>
      <c r="G76" s="17">
        <v>0</v>
      </c>
      <c r="H76" s="17">
        <v>1.27941571434767E-2</v>
      </c>
      <c r="I76" s="17">
        <v>0</v>
      </c>
      <c r="J76" s="17">
        <v>8.6739875472327792E-3</v>
      </c>
      <c r="K76" s="17">
        <v>4.9578981023451103E-2</v>
      </c>
      <c r="L76" s="17">
        <v>8.5341814613411796E-2</v>
      </c>
      <c r="M76" s="17"/>
      <c r="N76" s="17">
        <v>3.5897221831825303E-2</v>
      </c>
      <c r="O76" s="17">
        <v>1.33419748512025E-2</v>
      </c>
      <c r="P76" s="17">
        <v>1.22871025400245E-2</v>
      </c>
      <c r="Q76" s="17">
        <v>5.8864618144337903E-2</v>
      </c>
      <c r="R76" s="17"/>
      <c r="S76" s="17">
        <v>4.1609953064860303E-2</v>
      </c>
      <c r="T76" s="17">
        <v>1.8359912716088101E-2</v>
      </c>
      <c r="U76" s="17">
        <v>3.9646539894366603E-2</v>
      </c>
      <c r="V76" s="17">
        <v>0</v>
      </c>
      <c r="W76" s="17">
        <v>9.7145951639727002E-2</v>
      </c>
      <c r="X76" s="17"/>
      <c r="Y76" s="17">
        <v>2.0842268634602399E-2</v>
      </c>
      <c r="Z76" s="17">
        <v>2.1154400326242901E-2</v>
      </c>
      <c r="AA76" s="17">
        <v>2.8361831861778101E-2</v>
      </c>
      <c r="AB76" s="17"/>
      <c r="AC76" s="17">
        <v>2.2664290441558901E-2</v>
      </c>
      <c r="AD76" s="17">
        <v>4.6557500361155101E-2</v>
      </c>
      <c r="AE76" s="17">
        <v>5.7423434047234097E-3</v>
      </c>
      <c r="AF76" s="17">
        <v>0</v>
      </c>
      <c r="AG76" s="17">
        <v>0.327409188807324</v>
      </c>
      <c r="AH76" s="17"/>
      <c r="AI76" s="17">
        <v>5.67493320060031E-2</v>
      </c>
      <c r="AJ76" s="17">
        <v>3.3678643555312297E-2</v>
      </c>
      <c r="AK76" s="17">
        <v>9.0814479797491701E-3</v>
      </c>
      <c r="AL76" s="17">
        <v>1.6070470090366301E-2</v>
      </c>
      <c r="AM76" s="17"/>
      <c r="AN76" s="17">
        <v>0</v>
      </c>
      <c r="AO76" s="17">
        <v>4.0313826448985401E-2</v>
      </c>
      <c r="AP76" s="17"/>
      <c r="AQ76" s="17">
        <v>2.6699625075481601E-2</v>
      </c>
      <c r="AR76" s="17">
        <v>3.6119457375259498E-2</v>
      </c>
      <c r="AS76" s="17"/>
      <c r="AT76" s="17">
        <v>1.49168637758582E-2</v>
      </c>
      <c r="AU76" s="17">
        <v>2.71696128998704E-2</v>
      </c>
      <c r="AV76" s="17">
        <v>3.4871569880780898E-2</v>
      </c>
      <c r="AW76" s="17"/>
      <c r="AX76" s="17">
        <v>2.29007493690759E-2</v>
      </c>
      <c r="AY76" s="17">
        <v>2.7108115414623699E-2</v>
      </c>
      <c r="AZ76" s="17">
        <v>2.9681111403955001E-2</v>
      </c>
    </row>
    <row r="77" spans="2:52" x14ac:dyDescent="0.35">
      <c r="B77" t="s">
        <v>111</v>
      </c>
      <c r="C77" s="17">
        <v>1.0986951508665001E-2</v>
      </c>
      <c r="D77" s="17">
        <v>1.0094536971902201E-2</v>
      </c>
      <c r="E77" s="17">
        <v>1.19229845314517E-2</v>
      </c>
      <c r="F77" s="17"/>
      <c r="G77" s="17">
        <v>0</v>
      </c>
      <c r="H77" s="17">
        <v>2.0887321264255802E-2</v>
      </c>
      <c r="I77" s="17">
        <v>5.5304483166262203E-3</v>
      </c>
      <c r="J77" s="17">
        <v>0</v>
      </c>
      <c r="K77" s="17">
        <v>2.36083391426457E-2</v>
      </c>
      <c r="L77" s="17">
        <v>1.2922736499644601E-2</v>
      </c>
      <c r="M77" s="17"/>
      <c r="N77" s="17">
        <v>2.1319640715108001E-2</v>
      </c>
      <c r="O77" s="17">
        <v>2.4096338880562701E-2</v>
      </c>
      <c r="P77" s="17">
        <v>0</v>
      </c>
      <c r="Q77" s="17">
        <v>0</v>
      </c>
      <c r="R77" s="17"/>
      <c r="S77" s="17">
        <v>1.4603169952750799E-2</v>
      </c>
      <c r="T77" s="17">
        <v>4.6621598632190699E-3</v>
      </c>
      <c r="U77" s="17">
        <v>1.5155919492271399E-2</v>
      </c>
      <c r="V77" s="17">
        <v>0</v>
      </c>
      <c r="W77" s="17">
        <v>3.0060246305991498E-2</v>
      </c>
      <c r="X77" s="17"/>
      <c r="Y77" s="17">
        <v>1.02080690958788E-2</v>
      </c>
      <c r="Z77" s="17">
        <v>4.63915907314241E-3</v>
      </c>
      <c r="AA77" s="17">
        <v>0</v>
      </c>
      <c r="AB77" s="17"/>
      <c r="AC77" s="17">
        <v>6.7531360854466401E-3</v>
      </c>
      <c r="AD77" s="17">
        <v>8.9567255122753493E-3</v>
      </c>
      <c r="AE77" s="17">
        <v>4.8516554039472696E-3</v>
      </c>
      <c r="AF77" s="17">
        <v>4.36697380006279E-2</v>
      </c>
      <c r="AG77" s="17">
        <v>0</v>
      </c>
      <c r="AH77" s="17"/>
      <c r="AI77" s="17">
        <v>0</v>
      </c>
      <c r="AJ77" s="17">
        <v>1.9801311608051899E-2</v>
      </c>
      <c r="AK77" s="17">
        <v>9.2747054667223893E-3</v>
      </c>
      <c r="AL77" s="17">
        <v>7.8098743851456303E-3</v>
      </c>
      <c r="AM77" s="17"/>
      <c r="AN77" s="17">
        <v>5.6417379970744403E-3</v>
      </c>
      <c r="AO77" s="17">
        <v>1.25882059696166E-2</v>
      </c>
      <c r="AP77" s="17"/>
      <c r="AQ77" s="17">
        <v>1.3266421425352899E-2</v>
      </c>
      <c r="AR77" s="17">
        <v>9.2749263799415897E-3</v>
      </c>
      <c r="AS77" s="17"/>
      <c r="AT77" s="17">
        <v>6.1078651146664704E-3</v>
      </c>
      <c r="AU77" s="17">
        <v>5.9479702089603502E-3</v>
      </c>
      <c r="AV77" s="17">
        <v>4.0510941904139702E-2</v>
      </c>
      <c r="AW77" s="17"/>
      <c r="AX77" s="17">
        <v>1.9404709627293801E-3</v>
      </c>
      <c r="AY77" s="17">
        <v>1.32769383248483E-2</v>
      </c>
      <c r="AZ77" s="17">
        <v>1.2404104455643499E-2</v>
      </c>
    </row>
    <row r="78" spans="2:52" x14ac:dyDescent="0.35">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row>
    <row r="79" spans="2:52" x14ac:dyDescent="0.35">
      <c r="B79" s="6" t="s">
        <v>121</v>
      </c>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row>
    <row r="80" spans="2:52" x14ac:dyDescent="0.35">
      <c r="B80" s="24" t="s">
        <v>122</v>
      </c>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row>
    <row r="81" spans="2:52" x14ac:dyDescent="0.35">
      <c r="B81" t="s">
        <v>113</v>
      </c>
      <c r="C81" s="17">
        <v>0.106067226933047</v>
      </c>
      <c r="D81" s="17">
        <v>8.6764546023839498E-2</v>
      </c>
      <c r="E81" s="17">
        <v>0.121690998807648</v>
      </c>
      <c r="F81" s="17"/>
      <c r="G81" s="17">
        <v>0.147567561515834</v>
      </c>
      <c r="H81" s="17">
        <v>6.39907215489606E-2</v>
      </c>
      <c r="I81" s="17">
        <v>5.2835458546350099E-2</v>
      </c>
      <c r="J81" s="17">
        <v>0.108721071434666</v>
      </c>
      <c r="K81" s="17">
        <v>0.28039005297839698</v>
      </c>
      <c r="L81" s="17" t="s">
        <v>120</v>
      </c>
      <c r="M81" s="17"/>
      <c r="N81" s="17">
        <v>0</v>
      </c>
      <c r="O81" s="17">
        <v>7.2806309016932302E-2</v>
      </c>
      <c r="P81" s="17">
        <v>0.107406392112921</v>
      </c>
      <c r="Q81" s="17">
        <v>0.169474659692369</v>
      </c>
      <c r="R81" s="17"/>
      <c r="S81" s="17">
        <v>4.4990444836660697E-2</v>
      </c>
      <c r="T81" s="17">
        <v>0.17282853646319901</v>
      </c>
      <c r="U81" s="17">
        <v>0</v>
      </c>
      <c r="V81" s="17">
        <v>0</v>
      </c>
      <c r="W81" s="17">
        <v>0</v>
      </c>
      <c r="X81" s="17"/>
      <c r="Y81" s="17">
        <v>0</v>
      </c>
      <c r="Z81" s="17">
        <v>0.13245246672411801</v>
      </c>
      <c r="AA81" s="17">
        <v>0</v>
      </c>
      <c r="AB81" s="17"/>
      <c r="AC81" s="17">
        <v>0.18172858752538701</v>
      </c>
      <c r="AD81" s="17">
        <v>0.122141956344124</v>
      </c>
      <c r="AE81" s="17">
        <v>0</v>
      </c>
      <c r="AF81" s="17">
        <v>7.7231980945899406E-2</v>
      </c>
      <c r="AG81" s="17">
        <v>0</v>
      </c>
      <c r="AH81" s="17"/>
      <c r="AI81" s="17">
        <v>0.157851119303106</v>
      </c>
      <c r="AJ81" s="17">
        <v>8.7338110463349494E-2</v>
      </c>
      <c r="AK81" s="17">
        <v>5.7817577394617299E-2</v>
      </c>
      <c r="AL81" s="17">
        <v>0.15536260007941199</v>
      </c>
      <c r="AM81" s="17"/>
      <c r="AN81" s="17">
        <v>0.19104404840796499</v>
      </c>
      <c r="AO81" s="17">
        <v>6.7952323830345801E-2</v>
      </c>
      <c r="AP81" s="17"/>
      <c r="AQ81" s="17">
        <v>0.106067226933047</v>
      </c>
      <c r="AR81" s="17" t="s">
        <v>120</v>
      </c>
      <c r="AS81" s="17"/>
      <c r="AT81" s="17">
        <v>0.12998886863762801</v>
      </c>
      <c r="AU81" s="17">
        <v>7.3595211804367705E-2</v>
      </c>
      <c r="AV81" s="17">
        <v>0.43507356820637</v>
      </c>
      <c r="AW81" s="17"/>
      <c r="AX81" s="17">
        <v>0.10247721859140101</v>
      </c>
      <c r="AY81" s="17">
        <v>0.115312854448825</v>
      </c>
      <c r="AZ81" s="17">
        <v>0.43343547087584799</v>
      </c>
    </row>
    <row r="82" spans="2:52" x14ac:dyDescent="0.35">
      <c r="B82" t="s">
        <v>114</v>
      </c>
      <c r="C82" s="17">
        <v>0.12758438098639799</v>
      </c>
      <c r="D82" s="17">
        <v>6.4530899745692302E-2</v>
      </c>
      <c r="E82" s="17">
        <v>0.17862046304349599</v>
      </c>
      <c r="F82" s="17"/>
      <c r="G82" s="17">
        <v>0.201392713697154</v>
      </c>
      <c r="H82" s="17">
        <v>4.6255865309272698E-2</v>
      </c>
      <c r="I82" s="17">
        <v>0.119611122783584</v>
      </c>
      <c r="J82" s="17">
        <v>0.137954879534474</v>
      </c>
      <c r="K82" s="17">
        <v>0.123197807296657</v>
      </c>
      <c r="L82" s="17" t="s">
        <v>120</v>
      </c>
      <c r="M82" s="17"/>
      <c r="N82" s="17">
        <v>0.123468010293171</v>
      </c>
      <c r="O82" s="17">
        <v>9.4174109441460305E-2</v>
      </c>
      <c r="P82" s="17">
        <v>0.13146995082067001</v>
      </c>
      <c r="Q82" s="17">
        <v>0.157164861810069</v>
      </c>
      <c r="R82" s="17"/>
      <c r="S82" s="17">
        <v>0.13448311000121699</v>
      </c>
      <c r="T82" s="17">
        <v>0.150826480775199</v>
      </c>
      <c r="U82" s="17">
        <v>0</v>
      </c>
      <c r="V82" s="17">
        <v>0</v>
      </c>
      <c r="W82" s="17">
        <v>0.18760924422696301</v>
      </c>
      <c r="X82" s="17"/>
      <c r="Y82" s="17">
        <v>0.17510156102239899</v>
      </c>
      <c r="Z82" s="17">
        <v>0.12070033610715</v>
      </c>
      <c r="AA82" s="17">
        <v>0</v>
      </c>
      <c r="AB82" s="17"/>
      <c r="AC82" s="17">
        <v>7.5035292902001199E-2</v>
      </c>
      <c r="AD82" s="17">
        <v>0.19590144368930701</v>
      </c>
      <c r="AE82" s="17">
        <v>8.9320012387268596E-2</v>
      </c>
      <c r="AF82" s="17">
        <v>0.14242958604012901</v>
      </c>
      <c r="AG82" s="17">
        <v>0.15902862828942399</v>
      </c>
      <c r="AH82" s="17"/>
      <c r="AI82" s="17">
        <v>0.138326349612374</v>
      </c>
      <c r="AJ82" s="17">
        <v>0.13973613671037599</v>
      </c>
      <c r="AK82" s="17">
        <v>3.8368623835014E-2</v>
      </c>
      <c r="AL82" s="17">
        <v>0.108666659444562</v>
      </c>
      <c r="AM82" s="17"/>
      <c r="AN82" s="17">
        <v>0.27581450963906101</v>
      </c>
      <c r="AO82" s="17">
        <v>5.9142787750216197E-2</v>
      </c>
      <c r="AP82" s="17"/>
      <c r="AQ82" s="17">
        <v>0.12758438098639799</v>
      </c>
      <c r="AR82" s="17" t="s">
        <v>120</v>
      </c>
      <c r="AS82" s="17"/>
      <c r="AT82" s="17">
        <v>0.10626545841414201</v>
      </c>
      <c r="AU82" s="17">
        <v>0.11754926886533699</v>
      </c>
      <c r="AV82" s="17">
        <v>0</v>
      </c>
      <c r="AW82" s="17"/>
      <c r="AX82" s="17">
        <v>0.15222866704344301</v>
      </c>
      <c r="AY82" s="17">
        <v>8.7857394804691194E-2</v>
      </c>
      <c r="AZ82" s="17">
        <v>0</v>
      </c>
    </row>
    <row r="83" spans="2:52" x14ac:dyDescent="0.35">
      <c r="B83" t="s">
        <v>115</v>
      </c>
      <c r="C83" s="17">
        <v>0.14316494655000001</v>
      </c>
      <c r="D83" s="17">
        <v>0.17939727645457901</v>
      </c>
      <c r="E83" s="17">
        <v>0.11383815720000701</v>
      </c>
      <c r="F83" s="17"/>
      <c r="G83" s="17">
        <v>0.20526614849307401</v>
      </c>
      <c r="H83" s="17">
        <v>9.0804908646745605E-2</v>
      </c>
      <c r="I83" s="17">
        <v>0.24281161934613099</v>
      </c>
      <c r="J83" s="17">
        <v>8.0841371599278497E-2</v>
      </c>
      <c r="K83" s="17">
        <v>0</v>
      </c>
      <c r="L83" s="17" t="s">
        <v>120</v>
      </c>
      <c r="M83" s="17"/>
      <c r="N83" s="17">
        <v>0.14554917622084601</v>
      </c>
      <c r="O83" s="17">
        <v>0.10615146316526</v>
      </c>
      <c r="P83" s="17">
        <v>0.15640647657229501</v>
      </c>
      <c r="Q83" s="17">
        <v>0.162159507299835</v>
      </c>
      <c r="R83" s="17"/>
      <c r="S83" s="17">
        <v>5.0705701107314698E-2</v>
      </c>
      <c r="T83" s="17">
        <v>0.121402246006106</v>
      </c>
      <c r="U83" s="17">
        <v>0.34430918711832598</v>
      </c>
      <c r="V83" s="17">
        <v>0</v>
      </c>
      <c r="W83" s="17">
        <v>8.7485746102987302E-2</v>
      </c>
      <c r="X83" s="17"/>
      <c r="Y83" s="17">
        <v>0</v>
      </c>
      <c r="Z83" s="17">
        <v>0.140418464159179</v>
      </c>
      <c r="AA83" s="17">
        <v>0.53632590295018301</v>
      </c>
      <c r="AB83" s="17"/>
      <c r="AC83" s="17">
        <v>7.2104195341821498E-2</v>
      </c>
      <c r="AD83" s="17">
        <v>0.113304847907015</v>
      </c>
      <c r="AE83" s="17">
        <v>0.28279850406788198</v>
      </c>
      <c r="AF83" s="17">
        <v>9.4952891325677302E-2</v>
      </c>
      <c r="AG83" s="17">
        <v>0</v>
      </c>
      <c r="AH83" s="17"/>
      <c r="AI83" s="17">
        <v>0.18208496962645701</v>
      </c>
      <c r="AJ83" s="17">
        <v>0.16855224241797301</v>
      </c>
      <c r="AK83" s="17">
        <v>0.124733595777866</v>
      </c>
      <c r="AL83" s="17">
        <v>2.9726269347890199E-2</v>
      </c>
      <c r="AM83" s="17"/>
      <c r="AN83" s="17">
        <v>7.2916074118930099E-2</v>
      </c>
      <c r="AO83" s="17">
        <v>0.182533629048581</v>
      </c>
      <c r="AP83" s="17"/>
      <c r="AQ83" s="17">
        <v>0.14316494655000001</v>
      </c>
      <c r="AR83" s="17" t="s">
        <v>120</v>
      </c>
      <c r="AS83" s="17"/>
      <c r="AT83" s="17">
        <v>0.113782764827983</v>
      </c>
      <c r="AU83" s="17">
        <v>0.14947059157831999</v>
      </c>
      <c r="AV83" s="17">
        <v>0.208432448281896</v>
      </c>
      <c r="AW83" s="17"/>
      <c r="AX83" s="17">
        <v>0.100708259755562</v>
      </c>
      <c r="AY83" s="17">
        <v>0</v>
      </c>
      <c r="AZ83" s="17">
        <v>0.37141351634530301</v>
      </c>
    </row>
    <row r="84" spans="2:52" x14ac:dyDescent="0.35">
      <c r="B84" t="s">
        <v>116</v>
      </c>
      <c r="C84" s="17">
        <v>5.4449339507716701E-2</v>
      </c>
      <c r="D84" s="17">
        <v>2.73513694013852E-2</v>
      </c>
      <c r="E84" s="17">
        <v>7.6382691936713196E-2</v>
      </c>
      <c r="F84" s="17"/>
      <c r="G84" s="17">
        <v>0.16992236443974401</v>
      </c>
      <c r="H84" s="17">
        <v>8.1342445068684904E-2</v>
      </c>
      <c r="I84" s="17">
        <v>5.2743188849585801E-2</v>
      </c>
      <c r="J84" s="17">
        <v>0</v>
      </c>
      <c r="K84" s="17">
        <v>0</v>
      </c>
      <c r="L84" s="17" t="s">
        <v>120</v>
      </c>
      <c r="M84" s="17"/>
      <c r="N84" s="17">
        <v>4.9196553243696699E-2</v>
      </c>
      <c r="O84" s="17">
        <v>8.2795930872473306E-2</v>
      </c>
      <c r="P84" s="17">
        <v>8.9850174300076205E-2</v>
      </c>
      <c r="Q84" s="17">
        <v>0</v>
      </c>
      <c r="R84" s="17"/>
      <c r="S84" s="17">
        <v>0.114155917729048</v>
      </c>
      <c r="T84" s="17">
        <v>1.05569461039767E-2</v>
      </c>
      <c r="U84" s="17">
        <v>0</v>
      </c>
      <c r="V84" s="17">
        <v>0</v>
      </c>
      <c r="W84" s="17">
        <v>8.7485746102987302E-2</v>
      </c>
      <c r="X84" s="17"/>
      <c r="Y84" s="17">
        <v>0.21792961046364401</v>
      </c>
      <c r="Z84" s="17">
        <v>1.5502136451198099E-2</v>
      </c>
      <c r="AA84" s="17">
        <v>0</v>
      </c>
      <c r="AB84" s="17"/>
      <c r="AC84" s="17">
        <v>4.7759380353921001E-2</v>
      </c>
      <c r="AD84" s="17">
        <v>1.7152489926162098E-2</v>
      </c>
      <c r="AE84" s="17">
        <v>5.6433960468262198E-2</v>
      </c>
      <c r="AF84" s="17">
        <v>0.16521068951335</v>
      </c>
      <c r="AG84" s="17">
        <v>0</v>
      </c>
      <c r="AH84" s="17"/>
      <c r="AI84" s="17">
        <v>0.159654171659425</v>
      </c>
      <c r="AJ84" s="17">
        <v>2.4185798439788301E-2</v>
      </c>
      <c r="AK84" s="17">
        <v>3.2878309352707899E-2</v>
      </c>
      <c r="AL84" s="17">
        <v>3.7278657006711798E-2</v>
      </c>
      <c r="AM84" s="17"/>
      <c r="AN84" s="17">
        <v>3.6917829728418998E-2</v>
      </c>
      <c r="AO84" s="17">
        <v>6.4911686859122103E-2</v>
      </c>
      <c r="AP84" s="17"/>
      <c r="AQ84" s="17">
        <v>5.4449339507716701E-2</v>
      </c>
      <c r="AR84" s="17" t="s">
        <v>120</v>
      </c>
      <c r="AS84" s="17"/>
      <c r="AT84" s="17">
        <v>2.62790772693378E-2</v>
      </c>
      <c r="AU84" s="17">
        <v>0.10612438784382799</v>
      </c>
      <c r="AV84" s="17">
        <v>0</v>
      </c>
      <c r="AW84" s="17"/>
      <c r="AX84" s="17">
        <v>1.95514747050624E-2</v>
      </c>
      <c r="AY84" s="17">
        <v>0.24455386186566999</v>
      </c>
      <c r="AZ84" s="17">
        <v>0</v>
      </c>
    </row>
    <row r="85" spans="2:52" x14ac:dyDescent="0.35">
      <c r="B85" t="s">
        <v>117</v>
      </c>
      <c r="C85" s="17">
        <v>1.1321985393240299E-2</v>
      </c>
      <c r="D85" s="17">
        <v>2.5309943810611399E-2</v>
      </c>
      <c r="E85" s="17">
        <v>0</v>
      </c>
      <c r="F85" s="17"/>
      <c r="G85" s="17">
        <v>0</v>
      </c>
      <c r="H85" s="17">
        <v>0</v>
      </c>
      <c r="I85" s="17">
        <v>1.75805978566713E-2</v>
      </c>
      <c r="J85" s="17">
        <v>1.95034278300679E-2</v>
      </c>
      <c r="K85" s="17">
        <v>0</v>
      </c>
      <c r="L85" s="17" t="s">
        <v>120</v>
      </c>
      <c r="M85" s="17"/>
      <c r="N85" s="17">
        <v>6.1800103144505E-2</v>
      </c>
      <c r="O85" s="17">
        <v>0</v>
      </c>
      <c r="P85" s="17">
        <v>0</v>
      </c>
      <c r="Q85" s="17">
        <v>0</v>
      </c>
      <c r="R85" s="17"/>
      <c r="S85" s="17">
        <v>0</v>
      </c>
      <c r="T85" s="17">
        <v>2.3515119611332898E-2</v>
      </c>
      <c r="U85" s="17">
        <v>0</v>
      </c>
      <c r="V85" s="17">
        <v>0</v>
      </c>
      <c r="W85" s="17">
        <v>0</v>
      </c>
      <c r="X85" s="17"/>
      <c r="Y85" s="17">
        <v>0</v>
      </c>
      <c r="Z85" s="17">
        <v>1.97849312716997E-2</v>
      </c>
      <c r="AA85" s="17">
        <v>0</v>
      </c>
      <c r="AB85" s="17"/>
      <c r="AC85" s="17">
        <v>0</v>
      </c>
      <c r="AD85" s="17">
        <v>1.7631098154003599E-2</v>
      </c>
      <c r="AE85" s="17">
        <v>3.8177290313632102E-2</v>
      </c>
      <c r="AF85" s="17">
        <v>0</v>
      </c>
      <c r="AG85" s="17">
        <v>0</v>
      </c>
      <c r="AH85" s="17"/>
      <c r="AI85" s="17">
        <v>0</v>
      </c>
      <c r="AJ85" s="17">
        <v>0</v>
      </c>
      <c r="AK85" s="17">
        <v>0</v>
      </c>
      <c r="AL85" s="17">
        <v>6.0205790246411497E-2</v>
      </c>
      <c r="AM85" s="17"/>
      <c r="AN85" s="17">
        <v>0</v>
      </c>
      <c r="AO85" s="17">
        <v>1.7266904343490701E-2</v>
      </c>
      <c r="AP85" s="17"/>
      <c r="AQ85" s="17">
        <v>1.1321985393240299E-2</v>
      </c>
      <c r="AR85" s="17" t="s">
        <v>120</v>
      </c>
      <c r="AS85" s="17"/>
      <c r="AT85" s="17">
        <v>2.7552648199852099E-2</v>
      </c>
      <c r="AU85" s="17">
        <v>0</v>
      </c>
      <c r="AV85" s="17">
        <v>0</v>
      </c>
      <c r="AW85" s="17"/>
      <c r="AX85" s="17">
        <v>1.15150496158589E-2</v>
      </c>
      <c r="AY85" s="17">
        <v>0</v>
      </c>
      <c r="AZ85" s="17">
        <v>0</v>
      </c>
    </row>
    <row r="86" spans="2:52" x14ac:dyDescent="0.35">
      <c r="B86" t="s">
        <v>118</v>
      </c>
      <c r="C86" s="17">
        <v>0.557412120629598</v>
      </c>
      <c r="D86" s="17">
        <v>0.61664596456389198</v>
      </c>
      <c r="E86" s="17">
        <v>0.50946768901213602</v>
      </c>
      <c r="F86" s="17"/>
      <c r="G86" s="17">
        <v>0.27585121185419298</v>
      </c>
      <c r="H86" s="17">
        <v>0.71760605942633604</v>
      </c>
      <c r="I86" s="17">
        <v>0.51441801261767806</v>
      </c>
      <c r="J86" s="17">
        <v>0.65297924960151399</v>
      </c>
      <c r="K86" s="17">
        <v>0.596412139724946</v>
      </c>
      <c r="L86" s="17" t="s">
        <v>120</v>
      </c>
      <c r="M86" s="17"/>
      <c r="N86" s="17">
        <v>0.61998615709778104</v>
      </c>
      <c r="O86" s="17">
        <v>0.64407218750387396</v>
      </c>
      <c r="P86" s="17">
        <v>0.51486700619403702</v>
      </c>
      <c r="Q86" s="17">
        <v>0.51120097119772701</v>
      </c>
      <c r="R86" s="17"/>
      <c r="S86" s="17">
        <v>0.65566482632575895</v>
      </c>
      <c r="T86" s="17">
        <v>0.52087067104018703</v>
      </c>
      <c r="U86" s="17">
        <v>0.65569081288167497</v>
      </c>
      <c r="V86" s="17">
        <v>1</v>
      </c>
      <c r="W86" s="17">
        <v>0.63741926356706202</v>
      </c>
      <c r="X86" s="17"/>
      <c r="Y86" s="17">
        <v>0.60696882851395695</v>
      </c>
      <c r="Z86" s="17">
        <v>0.571141665286656</v>
      </c>
      <c r="AA86" s="17">
        <v>0.46367409704981699</v>
      </c>
      <c r="AB86" s="17"/>
      <c r="AC86" s="17">
        <v>0.62337254387687002</v>
      </c>
      <c r="AD86" s="17">
        <v>0.53386816397938797</v>
      </c>
      <c r="AE86" s="17">
        <v>0.53327023276295504</v>
      </c>
      <c r="AF86" s="17">
        <v>0.52017485217494397</v>
      </c>
      <c r="AG86" s="17">
        <v>0.84097137171057601</v>
      </c>
      <c r="AH86" s="17"/>
      <c r="AI86" s="17">
        <v>0.36208338979863802</v>
      </c>
      <c r="AJ86" s="17">
        <v>0.58018771196851304</v>
      </c>
      <c r="AK86" s="17">
        <v>0.74620189363979506</v>
      </c>
      <c r="AL86" s="17">
        <v>0.60876002387501205</v>
      </c>
      <c r="AM86" s="17"/>
      <c r="AN86" s="17">
        <v>0.42330753810562399</v>
      </c>
      <c r="AO86" s="17">
        <v>0.60819266816824402</v>
      </c>
      <c r="AP86" s="17"/>
      <c r="AQ86" s="17">
        <v>0.557412120629598</v>
      </c>
      <c r="AR86" s="17" t="s">
        <v>120</v>
      </c>
      <c r="AS86" s="17"/>
      <c r="AT86" s="17">
        <v>0.59613118265105702</v>
      </c>
      <c r="AU86" s="17">
        <v>0.55326053990814705</v>
      </c>
      <c r="AV86" s="17">
        <v>0.356493983511735</v>
      </c>
      <c r="AW86" s="17"/>
      <c r="AX86" s="17">
        <v>0.613519330288672</v>
      </c>
      <c r="AY86" s="17">
        <v>0.55227588888081403</v>
      </c>
      <c r="AZ86" s="17">
        <v>0.195151012778849</v>
      </c>
    </row>
    <row r="87" spans="2:52" x14ac:dyDescent="0.35">
      <c r="B87" t="s">
        <v>94</v>
      </c>
      <c r="C87" s="17">
        <v>0</v>
      </c>
      <c r="D87" s="17">
        <v>0</v>
      </c>
      <c r="E87" s="17">
        <v>0</v>
      </c>
      <c r="F87" s="17"/>
      <c r="G87" s="17">
        <v>0</v>
      </c>
      <c r="H87" s="17">
        <v>0</v>
      </c>
      <c r="I87" s="17">
        <v>0</v>
      </c>
      <c r="J87" s="17">
        <v>0</v>
      </c>
      <c r="K87" s="17">
        <v>0</v>
      </c>
      <c r="L87" s="17" t="s">
        <v>120</v>
      </c>
      <c r="M87" s="17"/>
      <c r="N87" s="17">
        <v>0</v>
      </c>
      <c r="O87" s="17">
        <v>0</v>
      </c>
      <c r="P87" s="17">
        <v>0</v>
      </c>
      <c r="Q87" s="17">
        <v>0</v>
      </c>
      <c r="R87" s="17"/>
      <c r="S87" s="17">
        <v>0</v>
      </c>
      <c r="T87" s="17">
        <v>0</v>
      </c>
      <c r="U87" s="17">
        <v>0</v>
      </c>
      <c r="V87" s="17">
        <v>0</v>
      </c>
      <c r="W87" s="17">
        <v>0</v>
      </c>
      <c r="X87" s="17"/>
      <c r="Y87" s="17">
        <v>0</v>
      </c>
      <c r="Z87" s="17">
        <v>0</v>
      </c>
      <c r="AA87" s="17">
        <v>0</v>
      </c>
      <c r="AB87" s="17"/>
      <c r="AC87" s="17">
        <v>0</v>
      </c>
      <c r="AD87" s="17">
        <v>0</v>
      </c>
      <c r="AE87" s="17">
        <v>0</v>
      </c>
      <c r="AF87" s="17">
        <v>0</v>
      </c>
      <c r="AG87" s="17">
        <v>0</v>
      </c>
      <c r="AH87" s="17"/>
      <c r="AI87" s="17">
        <v>0</v>
      </c>
      <c r="AJ87" s="17">
        <v>0</v>
      </c>
      <c r="AK87" s="17">
        <v>0</v>
      </c>
      <c r="AL87" s="17">
        <v>0</v>
      </c>
      <c r="AM87" s="17"/>
      <c r="AN87" s="17">
        <v>0</v>
      </c>
      <c r="AO87" s="17">
        <v>0</v>
      </c>
      <c r="AP87" s="17"/>
      <c r="AQ87" s="17">
        <v>0</v>
      </c>
      <c r="AR87" s="17" t="s">
        <v>120</v>
      </c>
      <c r="AS87" s="17"/>
      <c r="AT87" s="17">
        <v>0</v>
      </c>
      <c r="AU87" s="17">
        <v>0</v>
      </c>
      <c r="AV87" s="17">
        <v>0</v>
      </c>
      <c r="AW87" s="17"/>
      <c r="AX87" s="17">
        <v>0</v>
      </c>
      <c r="AY87" s="17">
        <v>0</v>
      </c>
      <c r="AZ87" s="17">
        <v>0</v>
      </c>
    </row>
    <row r="88" spans="2:52" x14ac:dyDescent="0.35">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row>
    <row r="89" spans="2:52" x14ac:dyDescent="0.35">
      <c r="B89" s="6" t="s">
        <v>123</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row>
    <row r="90" spans="2:52" x14ac:dyDescent="0.35">
      <c r="B90" s="24" t="s">
        <v>122</v>
      </c>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row>
    <row r="91" spans="2:52" x14ac:dyDescent="0.35">
      <c r="B91" t="s">
        <v>113</v>
      </c>
      <c r="C91" s="17">
        <v>6.1202573187123799E-2</v>
      </c>
      <c r="D91" s="17">
        <v>5.2957274290905298E-2</v>
      </c>
      <c r="E91" s="17">
        <v>6.7876395833747799E-2</v>
      </c>
      <c r="F91" s="17"/>
      <c r="G91" s="17">
        <v>8.4961182219872103E-2</v>
      </c>
      <c r="H91" s="17">
        <v>4.6255865309272698E-2</v>
      </c>
      <c r="I91" s="17">
        <v>7.1610810898194002E-2</v>
      </c>
      <c r="J91" s="17">
        <v>6.3024810614371193E-2</v>
      </c>
      <c r="K91" s="17">
        <v>0</v>
      </c>
      <c r="L91" s="17" t="s">
        <v>120</v>
      </c>
      <c r="M91" s="17"/>
      <c r="N91" s="17">
        <v>3.7537293687737901E-2</v>
      </c>
      <c r="O91" s="17">
        <v>0</v>
      </c>
      <c r="P91" s="17">
        <v>7.5368910874877404E-2</v>
      </c>
      <c r="Q91" s="17">
        <v>0.112589567313628</v>
      </c>
      <c r="R91" s="17"/>
      <c r="S91" s="17">
        <v>1.3669009036517899E-2</v>
      </c>
      <c r="T91" s="17">
        <v>6.7978257934376299E-2</v>
      </c>
      <c r="U91" s="17">
        <v>0</v>
      </c>
      <c r="V91" s="17">
        <v>0</v>
      </c>
      <c r="W91" s="17">
        <v>0</v>
      </c>
      <c r="X91" s="17"/>
      <c r="Y91" s="17">
        <v>3.0952235180078901E-2</v>
      </c>
      <c r="Z91" s="17">
        <v>8.0507422081783506E-2</v>
      </c>
      <c r="AA91" s="17">
        <v>0</v>
      </c>
      <c r="AB91" s="17"/>
      <c r="AC91" s="17">
        <v>8.0123884218908703E-2</v>
      </c>
      <c r="AD91" s="17">
        <v>0.107797945140978</v>
      </c>
      <c r="AE91" s="17">
        <v>0</v>
      </c>
      <c r="AF91" s="17">
        <v>3.2362704105960399E-2</v>
      </c>
      <c r="AG91" s="17">
        <v>0.15902862828942399</v>
      </c>
      <c r="AH91" s="17"/>
      <c r="AI91" s="17">
        <v>0.12099124112553</v>
      </c>
      <c r="AJ91" s="17">
        <v>3.1302327419379099E-2</v>
      </c>
      <c r="AK91" s="17">
        <v>0</v>
      </c>
      <c r="AL91" s="17">
        <v>0.12014306715888499</v>
      </c>
      <c r="AM91" s="17"/>
      <c r="AN91" s="17">
        <v>0.190087392845742</v>
      </c>
      <c r="AO91" s="17">
        <v>0</v>
      </c>
      <c r="AP91" s="17"/>
      <c r="AQ91" s="17">
        <v>6.1202573187123799E-2</v>
      </c>
      <c r="AR91" s="17" t="s">
        <v>120</v>
      </c>
      <c r="AS91" s="17"/>
      <c r="AT91" s="17">
        <v>4.79483863965669E-2</v>
      </c>
      <c r="AU91" s="17">
        <v>7.0272815194398399E-3</v>
      </c>
      <c r="AV91" s="17">
        <v>0.43507356820637</v>
      </c>
      <c r="AW91" s="17"/>
      <c r="AX91" s="17">
        <v>4.9326504625497099E-2</v>
      </c>
      <c r="AY91" s="17">
        <v>3.4733640052669802E-2</v>
      </c>
      <c r="AZ91" s="17">
        <v>0.43343547087584799</v>
      </c>
    </row>
    <row r="92" spans="2:52" x14ac:dyDescent="0.35">
      <c r="B92" t="s">
        <v>114</v>
      </c>
      <c r="C92" s="17">
        <v>0.12499012647483</v>
      </c>
      <c r="D92" s="17">
        <v>0.167399931265413</v>
      </c>
      <c r="E92" s="17">
        <v>9.0663230723348698E-2</v>
      </c>
      <c r="F92" s="17"/>
      <c r="G92" s="17">
        <v>0.198055806773028</v>
      </c>
      <c r="H92" s="17">
        <v>0.10815663216646999</v>
      </c>
      <c r="I92" s="17">
        <v>0.16771997490842699</v>
      </c>
      <c r="J92" s="17">
        <v>4.4370833308600997E-2</v>
      </c>
      <c r="K92" s="17">
        <v>0.16682118739422699</v>
      </c>
      <c r="L92" s="17" t="s">
        <v>120</v>
      </c>
      <c r="M92" s="17"/>
      <c r="N92" s="17">
        <v>0.15416358623187701</v>
      </c>
      <c r="O92" s="17">
        <v>0.29033718167403899</v>
      </c>
      <c r="P92" s="17">
        <v>0</v>
      </c>
      <c r="Q92" s="17">
        <v>0.109187191843461</v>
      </c>
      <c r="R92" s="17"/>
      <c r="S92" s="17">
        <v>6.1986754670353299E-2</v>
      </c>
      <c r="T92" s="17">
        <v>0.18645560799869099</v>
      </c>
      <c r="U92" s="17">
        <v>0.34430918711832598</v>
      </c>
      <c r="V92" s="17">
        <v>0</v>
      </c>
      <c r="W92" s="17">
        <v>6.8614795248833294E-2</v>
      </c>
      <c r="X92" s="17"/>
      <c r="Y92" s="17">
        <v>7.5071192435180206E-2</v>
      </c>
      <c r="Z92" s="17">
        <v>0.122130007017356</v>
      </c>
      <c r="AA92" s="17">
        <v>0.53632590295018301</v>
      </c>
      <c r="AB92" s="17"/>
      <c r="AC92" s="17">
        <v>5.0461970718831801E-2</v>
      </c>
      <c r="AD92" s="17">
        <v>7.2805919494805596E-2</v>
      </c>
      <c r="AE92" s="17">
        <v>0.171144279258055</v>
      </c>
      <c r="AF92" s="17">
        <v>0.31601056313028397</v>
      </c>
      <c r="AG92" s="17">
        <v>0.505508344741188</v>
      </c>
      <c r="AH92" s="17"/>
      <c r="AI92" s="17">
        <v>0.143758561099845</v>
      </c>
      <c r="AJ92" s="17">
        <v>8.2042505900752002E-2</v>
      </c>
      <c r="AK92" s="17">
        <v>0.18255117317248301</v>
      </c>
      <c r="AL92" s="17">
        <v>0.20721587412263801</v>
      </c>
      <c r="AM92" s="17"/>
      <c r="AN92" s="17">
        <v>9.4233341441571694E-2</v>
      </c>
      <c r="AO92" s="17">
        <v>0.144348197813088</v>
      </c>
      <c r="AP92" s="17"/>
      <c r="AQ92" s="17">
        <v>0.12499012647483</v>
      </c>
      <c r="AR92" s="17" t="s">
        <v>120</v>
      </c>
      <c r="AS92" s="17"/>
      <c r="AT92" s="17">
        <v>0.12738694606071499</v>
      </c>
      <c r="AU92" s="17">
        <v>0.163911055143068</v>
      </c>
      <c r="AV92" s="17">
        <v>0</v>
      </c>
      <c r="AW92" s="17"/>
      <c r="AX92" s="17">
        <v>0.13703935251468199</v>
      </c>
      <c r="AY92" s="17">
        <v>8.4242567982504096E-2</v>
      </c>
      <c r="AZ92" s="17">
        <v>0.37141351634530301</v>
      </c>
    </row>
    <row r="93" spans="2:52" x14ac:dyDescent="0.35">
      <c r="B93" t="s">
        <v>115</v>
      </c>
      <c r="C93" s="17">
        <v>8.6252085123191699E-2</v>
      </c>
      <c r="D93" s="17">
        <v>7.4681914578446501E-2</v>
      </c>
      <c r="E93" s="17">
        <v>9.5617090222307799E-2</v>
      </c>
      <c r="F93" s="17"/>
      <c r="G93" s="17">
        <v>3.5601490043358698E-2</v>
      </c>
      <c r="H93" s="17">
        <v>0.130586020744072</v>
      </c>
      <c r="I93" s="17">
        <v>0.14314435747669699</v>
      </c>
      <c r="J93" s="17">
        <v>5.9837258886369503E-2</v>
      </c>
      <c r="K93" s="17">
        <v>0</v>
      </c>
      <c r="L93" s="17" t="s">
        <v>120</v>
      </c>
      <c r="M93" s="17"/>
      <c r="N93" s="17">
        <v>0.111776606336004</v>
      </c>
      <c r="O93" s="17">
        <v>3.0948181844016601E-2</v>
      </c>
      <c r="P93" s="17">
        <v>9.2925128687722305E-2</v>
      </c>
      <c r="Q93" s="17">
        <v>0.109857407835115</v>
      </c>
      <c r="R93" s="17"/>
      <c r="S93" s="17">
        <v>4.6821665114780399E-2</v>
      </c>
      <c r="T93" s="17">
        <v>6.3453263536671495E-2</v>
      </c>
      <c r="U93" s="17">
        <v>0</v>
      </c>
      <c r="V93" s="17">
        <v>0</v>
      </c>
      <c r="W93" s="17">
        <v>0.18760924422696301</v>
      </c>
      <c r="X93" s="17"/>
      <c r="Y93" s="17">
        <v>7.8292477902696098E-2</v>
      </c>
      <c r="Z93" s="17">
        <v>6.7681717479038395E-2</v>
      </c>
      <c r="AA93" s="17">
        <v>0</v>
      </c>
      <c r="AB93" s="17"/>
      <c r="AC93" s="17">
        <v>0</v>
      </c>
      <c r="AD93" s="17">
        <v>0.12573695265766499</v>
      </c>
      <c r="AE93" s="17">
        <v>7.6820171113210503E-2</v>
      </c>
      <c r="AF93" s="17">
        <v>3.0752868858212198E-2</v>
      </c>
      <c r="AG93" s="17">
        <v>0</v>
      </c>
      <c r="AH93" s="17"/>
      <c r="AI93" s="17">
        <v>4.3287530745124703E-2</v>
      </c>
      <c r="AJ93" s="17">
        <v>9.9599678370877395E-2</v>
      </c>
      <c r="AK93" s="17">
        <v>3.8368623835014E-2</v>
      </c>
      <c r="AL93" s="17">
        <v>8.5384910291116306E-2</v>
      </c>
      <c r="AM93" s="17"/>
      <c r="AN93" s="17">
        <v>7.2447961465182897E-2</v>
      </c>
      <c r="AO93" s="17">
        <v>9.5966966303830795E-2</v>
      </c>
      <c r="AP93" s="17"/>
      <c r="AQ93" s="17">
        <v>8.6252085123191699E-2</v>
      </c>
      <c r="AR93" s="17" t="s">
        <v>120</v>
      </c>
      <c r="AS93" s="17"/>
      <c r="AT93" s="17">
        <v>7.2163339933358703E-2</v>
      </c>
      <c r="AU93" s="17">
        <v>6.7301738742013298E-2</v>
      </c>
      <c r="AV93" s="17">
        <v>0</v>
      </c>
      <c r="AW93" s="17"/>
      <c r="AX93" s="17">
        <v>7.7011959893548795E-2</v>
      </c>
      <c r="AY93" s="17">
        <v>8.7857394804691194E-2</v>
      </c>
      <c r="AZ93" s="17">
        <v>0</v>
      </c>
    </row>
    <row r="94" spans="2:52" x14ac:dyDescent="0.35">
      <c r="B94" t="s">
        <v>116</v>
      </c>
      <c r="C94" s="17">
        <v>1.6231089206302299E-2</v>
      </c>
      <c r="D94" s="17">
        <v>0</v>
      </c>
      <c r="E94" s="17">
        <v>2.93686858038101E-2</v>
      </c>
      <c r="F94" s="17"/>
      <c r="G94" s="17">
        <v>8.4961182219872103E-2</v>
      </c>
      <c r="H94" s="17">
        <v>1.9441678211487699E-2</v>
      </c>
      <c r="I94" s="17">
        <v>0</v>
      </c>
      <c r="J94" s="17">
        <v>0</v>
      </c>
      <c r="K94" s="17">
        <v>0</v>
      </c>
      <c r="L94" s="17" t="s">
        <v>120</v>
      </c>
      <c r="M94" s="17"/>
      <c r="N94" s="17">
        <v>1.57771988466252E-2</v>
      </c>
      <c r="O94" s="17">
        <v>0</v>
      </c>
      <c r="P94" s="17">
        <v>4.4925087150038102E-2</v>
      </c>
      <c r="Q94" s="17">
        <v>0</v>
      </c>
      <c r="R94" s="17"/>
      <c r="S94" s="17">
        <v>6.3088594268323403E-2</v>
      </c>
      <c r="T94" s="17">
        <v>6.0032702072142403E-3</v>
      </c>
      <c r="U94" s="17">
        <v>0</v>
      </c>
      <c r="V94" s="17">
        <v>0</v>
      </c>
      <c r="W94" s="17">
        <v>0</v>
      </c>
      <c r="X94" s="17"/>
      <c r="Y94" s="17">
        <v>0.142858418028464</v>
      </c>
      <c r="Z94" s="17">
        <v>5.0509753051791503E-3</v>
      </c>
      <c r="AA94" s="17">
        <v>0</v>
      </c>
      <c r="AB94" s="17"/>
      <c r="AC94" s="17">
        <v>0</v>
      </c>
      <c r="AD94" s="17">
        <v>9.7538654397869105E-3</v>
      </c>
      <c r="AE94" s="17">
        <v>0</v>
      </c>
      <c r="AF94" s="17">
        <v>0.108299820731365</v>
      </c>
      <c r="AG94" s="17">
        <v>0</v>
      </c>
      <c r="AH94" s="17"/>
      <c r="AI94" s="17">
        <v>6.3878181295866407E-2</v>
      </c>
      <c r="AJ94" s="17">
        <v>6.7820784615955504E-3</v>
      </c>
      <c r="AK94" s="17">
        <v>0</v>
      </c>
      <c r="AL94" s="17">
        <v>0</v>
      </c>
      <c r="AM94" s="17"/>
      <c r="AN94" s="17">
        <v>8.9773244580101802E-3</v>
      </c>
      <c r="AO94" s="17">
        <v>2.03455297483554E-2</v>
      </c>
      <c r="AP94" s="17"/>
      <c r="AQ94" s="17">
        <v>1.6231089206302299E-2</v>
      </c>
      <c r="AR94" s="17" t="s">
        <v>120</v>
      </c>
      <c r="AS94" s="17"/>
      <c r="AT94" s="17">
        <v>7.0340272472316596E-3</v>
      </c>
      <c r="AU94" s="17">
        <v>3.2434049271955499E-2</v>
      </c>
      <c r="AV94" s="17">
        <v>0</v>
      </c>
      <c r="AW94" s="17"/>
      <c r="AX94" s="17">
        <v>6.3703487726346503E-3</v>
      </c>
      <c r="AY94" s="17">
        <v>0.16031129388316501</v>
      </c>
      <c r="AZ94" s="17">
        <v>0</v>
      </c>
    </row>
    <row r="95" spans="2:52" x14ac:dyDescent="0.35">
      <c r="B95" t="s">
        <v>117</v>
      </c>
      <c r="C95" s="17">
        <v>2.80195891351319E-2</v>
      </c>
      <c r="D95" s="17">
        <v>2.1451580905591801E-2</v>
      </c>
      <c r="E95" s="17">
        <v>3.3335796906037801E-2</v>
      </c>
      <c r="F95" s="17"/>
      <c r="G95" s="17">
        <v>8.4961182219872103E-2</v>
      </c>
      <c r="H95" s="17">
        <v>3.4188824085060701E-2</v>
      </c>
      <c r="I95" s="17">
        <v>0</v>
      </c>
      <c r="J95" s="17">
        <v>0</v>
      </c>
      <c r="K95" s="17">
        <v>0.11356886558417</v>
      </c>
      <c r="L95" s="17" t="s">
        <v>120</v>
      </c>
      <c r="M95" s="17"/>
      <c r="N95" s="17">
        <v>0</v>
      </c>
      <c r="O95" s="17">
        <v>2.24390390970188E-2</v>
      </c>
      <c r="P95" s="17">
        <v>4.4925087150038102E-2</v>
      </c>
      <c r="Q95" s="17">
        <v>0</v>
      </c>
      <c r="R95" s="17"/>
      <c r="S95" s="17">
        <v>0</v>
      </c>
      <c r="T95" s="17">
        <v>3.0487313971316099E-2</v>
      </c>
      <c r="U95" s="17">
        <v>0</v>
      </c>
      <c r="V95" s="17">
        <v>0</v>
      </c>
      <c r="W95" s="17">
        <v>0</v>
      </c>
      <c r="X95" s="17"/>
      <c r="Y95" s="17">
        <v>0</v>
      </c>
      <c r="Z95" s="17">
        <v>1.67688263973347E-2</v>
      </c>
      <c r="AA95" s="17">
        <v>0</v>
      </c>
      <c r="AB95" s="17"/>
      <c r="AC95" s="17">
        <v>4.7759380353921001E-2</v>
      </c>
      <c r="AD95" s="17">
        <v>1.7152489926162098E-2</v>
      </c>
      <c r="AE95" s="17">
        <v>0</v>
      </c>
      <c r="AF95" s="17">
        <v>0</v>
      </c>
      <c r="AG95" s="17">
        <v>0</v>
      </c>
      <c r="AH95" s="17"/>
      <c r="AI95" s="17">
        <v>6.3878181295866407E-2</v>
      </c>
      <c r="AJ95" s="17">
        <v>3.4442453579432E-2</v>
      </c>
      <c r="AK95" s="17">
        <v>0</v>
      </c>
      <c r="AL95" s="17">
        <v>0</v>
      </c>
      <c r="AM95" s="17"/>
      <c r="AN95" s="17">
        <v>4.5590902945669101E-2</v>
      </c>
      <c r="AO95" s="17">
        <v>2.03455297483554E-2</v>
      </c>
      <c r="AP95" s="17"/>
      <c r="AQ95" s="17">
        <v>2.80195891351319E-2</v>
      </c>
      <c r="AR95" s="17" t="s">
        <v>120</v>
      </c>
      <c r="AS95" s="17"/>
      <c r="AT95" s="17">
        <v>3.5721963157919701E-2</v>
      </c>
      <c r="AU95" s="17">
        <v>3.2434049271955499E-2</v>
      </c>
      <c r="AV95" s="17">
        <v>0</v>
      </c>
      <c r="AW95" s="17"/>
      <c r="AX95" s="17">
        <v>0</v>
      </c>
      <c r="AY95" s="17">
        <v>0.115312854448825</v>
      </c>
      <c r="AZ95" s="17">
        <v>0</v>
      </c>
    </row>
    <row r="96" spans="2:52" x14ac:dyDescent="0.35">
      <c r="B96" t="s">
        <v>118</v>
      </c>
      <c r="C96" s="17">
        <v>0.68330453687341997</v>
      </c>
      <c r="D96" s="17">
        <v>0.68350929895964296</v>
      </c>
      <c r="E96" s="17">
        <v>0.68313880051074805</v>
      </c>
      <c r="F96" s="17"/>
      <c r="G96" s="17">
        <v>0.51145915652399698</v>
      </c>
      <c r="H96" s="17">
        <v>0.66137097948363599</v>
      </c>
      <c r="I96" s="17">
        <v>0.617524856716682</v>
      </c>
      <c r="J96" s="17">
        <v>0.832767097190658</v>
      </c>
      <c r="K96" s="17">
        <v>0.71960994702160297</v>
      </c>
      <c r="L96" s="17" t="s">
        <v>120</v>
      </c>
      <c r="M96" s="17"/>
      <c r="N96" s="17">
        <v>0.68074531489775603</v>
      </c>
      <c r="O96" s="17">
        <v>0.65627559738492602</v>
      </c>
      <c r="P96" s="17">
        <v>0.74185578613732395</v>
      </c>
      <c r="Q96" s="17">
        <v>0.66836583300779595</v>
      </c>
      <c r="R96" s="17"/>
      <c r="S96" s="17">
        <v>0.81443397691002495</v>
      </c>
      <c r="T96" s="17">
        <v>0.64562228635173102</v>
      </c>
      <c r="U96" s="17">
        <v>0.65569081288167497</v>
      </c>
      <c r="V96" s="17">
        <v>1</v>
      </c>
      <c r="W96" s="17">
        <v>0.74377596052420403</v>
      </c>
      <c r="X96" s="17"/>
      <c r="Y96" s="17">
        <v>0.67282567645358105</v>
      </c>
      <c r="Z96" s="17">
        <v>0.70786105171930802</v>
      </c>
      <c r="AA96" s="17">
        <v>0.46367409704981699</v>
      </c>
      <c r="AB96" s="17"/>
      <c r="AC96" s="17">
        <v>0.82165476470833898</v>
      </c>
      <c r="AD96" s="17">
        <v>0.66675282734060304</v>
      </c>
      <c r="AE96" s="17">
        <v>0.75203554962873398</v>
      </c>
      <c r="AF96" s="17">
        <v>0.51257404317417798</v>
      </c>
      <c r="AG96" s="17">
        <v>0.33546302696938801</v>
      </c>
      <c r="AH96" s="17"/>
      <c r="AI96" s="17">
        <v>0.56420630443776798</v>
      </c>
      <c r="AJ96" s="17">
        <v>0.74583095626796403</v>
      </c>
      <c r="AK96" s="17">
        <v>0.77908020299250302</v>
      </c>
      <c r="AL96" s="17">
        <v>0.58725614842735996</v>
      </c>
      <c r="AM96" s="17"/>
      <c r="AN96" s="17">
        <v>0.58866307684382302</v>
      </c>
      <c r="AO96" s="17">
        <v>0.71899377638637096</v>
      </c>
      <c r="AP96" s="17"/>
      <c r="AQ96" s="17">
        <v>0.68330453687341997</v>
      </c>
      <c r="AR96" s="17" t="s">
        <v>120</v>
      </c>
      <c r="AS96" s="17"/>
      <c r="AT96" s="17">
        <v>0.70974533720420796</v>
      </c>
      <c r="AU96" s="17">
        <v>0.69689182605156796</v>
      </c>
      <c r="AV96" s="17">
        <v>0.56492643179363</v>
      </c>
      <c r="AW96" s="17"/>
      <c r="AX96" s="17">
        <v>0.73025183419363804</v>
      </c>
      <c r="AY96" s="17">
        <v>0.51754224882814404</v>
      </c>
      <c r="AZ96" s="17">
        <v>0.195151012778849</v>
      </c>
    </row>
    <row r="97" spans="2:52" x14ac:dyDescent="0.35">
      <c r="B97" t="s">
        <v>94</v>
      </c>
      <c r="C97" s="17">
        <v>0</v>
      </c>
      <c r="D97" s="17">
        <v>0</v>
      </c>
      <c r="E97" s="17">
        <v>0</v>
      </c>
      <c r="F97" s="17"/>
      <c r="G97" s="17">
        <v>0</v>
      </c>
      <c r="H97" s="17">
        <v>0</v>
      </c>
      <c r="I97" s="17">
        <v>0</v>
      </c>
      <c r="J97" s="17">
        <v>0</v>
      </c>
      <c r="K97" s="17">
        <v>0</v>
      </c>
      <c r="L97" s="17" t="s">
        <v>120</v>
      </c>
      <c r="M97" s="17"/>
      <c r="N97" s="17">
        <v>0</v>
      </c>
      <c r="O97" s="17">
        <v>0</v>
      </c>
      <c r="P97" s="17">
        <v>0</v>
      </c>
      <c r="Q97" s="17">
        <v>0</v>
      </c>
      <c r="R97" s="17"/>
      <c r="S97" s="17">
        <v>0</v>
      </c>
      <c r="T97" s="17">
        <v>0</v>
      </c>
      <c r="U97" s="17">
        <v>0</v>
      </c>
      <c r="V97" s="17">
        <v>0</v>
      </c>
      <c r="W97" s="17">
        <v>0</v>
      </c>
      <c r="X97" s="17"/>
      <c r="Y97" s="17">
        <v>0</v>
      </c>
      <c r="Z97" s="17">
        <v>0</v>
      </c>
      <c r="AA97" s="17">
        <v>0</v>
      </c>
      <c r="AB97" s="17"/>
      <c r="AC97" s="17">
        <v>0</v>
      </c>
      <c r="AD97" s="17">
        <v>0</v>
      </c>
      <c r="AE97" s="17">
        <v>0</v>
      </c>
      <c r="AF97" s="17">
        <v>0</v>
      </c>
      <c r="AG97" s="17">
        <v>0</v>
      </c>
      <c r="AH97" s="17"/>
      <c r="AI97" s="17">
        <v>0</v>
      </c>
      <c r="AJ97" s="17">
        <v>0</v>
      </c>
      <c r="AK97" s="17">
        <v>0</v>
      </c>
      <c r="AL97" s="17">
        <v>0</v>
      </c>
      <c r="AM97" s="17"/>
      <c r="AN97" s="17">
        <v>0</v>
      </c>
      <c r="AO97" s="17">
        <v>0</v>
      </c>
      <c r="AP97" s="17"/>
      <c r="AQ97" s="17">
        <v>0</v>
      </c>
      <c r="AR97" s="17" t="s">
        <v>120</v>
      </c>
      <c r="AS97" s="17"/>
      <c r="AT97" s="17">
        <v>0</v>
      </c>
      <c r="AU97" s="17">
        <v>0</v>
      </c>
      <c r="AV97" s="17">
        <v>0</v>
      </c>
      <c r="AW97" s="17"/>
      <c r="AX97" s="17">
        <v>0</v>
      </c>
      <c r="AY97" s="17">
        <v>0</v>
      </c>
      <c r="AZ97" s="17">
        <v>0</v>
      </c>
    </row>
    <row r="98" spans="2:52" x14ac:dyDescent="0.35">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row>
    <row r="99" spans="2:52" x14ac:dyDescent="0.35">
      <c r="B99" s="6" t="s">
        <v>131</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row>
    <row r="100" spans="2:52" x14ac:dyDescent="0.35">
      <c r="B100" s="24" t="s">
        <v>84</v>
      </c>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row>
    <row r="101" spans="2:52" x14ac:dyDescent="0.35">
      <c r="B101" t="s">
        <v>128</v>
      </c>
      <c r="C101" s="17">
        <v>0.74176707561729105</v>
      </c>
      <c r="D101" s="17">
        <v>0.74405833628187201</v>
      </c>
      <c r="E101" s="17">
        <v>0.74244946372647702</v>
      </c>
      <c r="F101" s="17"/>
      <c r="G101" s="17">
        <v>0.78958444002777395</v>
      </c>
      <c r="H101" s="17">
        <v>0.83492575020822302</v>
      </c>
      <c r="I101" s="17">
        <v>0.81490665839625698</v>
      </c>
      <c r="J101" s="17">
        <v>0.68086624059943202</v>
      </c>
      <c r="K101" s="17">
        <v>0.62578510387892095</v>
      </c>
      <c r="L101" s="17">
        <v>0.72043463131199104</v>
      </c>
      <c r="M101" s="17"/>
      <c r="N101" s="17">
        <v>0.71985582223392097</v>
      </c>
      <c r="O101" s="17">
        <v>0.80205805509413297</v>
      </c>
      <c r="P101" s="17">
        <v>0.72426269946857402</v>
      </c>
      <c r="Q101" s="17">
        <v>0.71446790943247096</v>
      </c>
      <c r="R101" s="17"/>
      <c r="S101" s="17">
        <v>0.65063803357513605</v>
      </c>
      <c r="T101" s="17">
        <v>0.79725488142724399</v>
      </c>
      <c r="U101" s="17">
        <v>0.84899432341616399</v>
      </c>
      <c r="V101" s="17">
        <v>0.23650735446024601</v>
      </c>
      <c r="W101" s="17">
        <v>0.62164298917629601</v>
      </c>
      <c r="X101" s="17"/>
      <c r="Y101" s="17">
        <v>0.65182053566685405</v>
      </c>
      <c r="Z101" s="17">
        <v>0.81172202012637995</v>
      </c>
      <c r="AA101" s="17">
        <v>0.808410138507895</v>
      </c>
      <c r="AB101" s="17"/>
      <c r="AC101" s="17">
        <v>0.68562344006430598</v>
      </c>
      <c r="AD101" s="17">
        <v>0.77815417072204496</v>
      </c>
      <c r="AE101" s="17">
        <v>0.83550534108969599</v>
      </c>
      <c r="AF101" s="17">
        <v>0.76233664436824899</v>
      </c>
      <c r="AG101" s="17">
        <v>0.92187471183450498</v>
      </c>
      <c r="AH101" s="17"/>
      <c r="AI101" s="17">
        <v>0.74244481274415297</v>
      </c>
      <c r="AJ101" s="17">
        <v>0.74237192011838604</v>
      </c>
      <c r="AK101" s="17">
        <v>0.74031807980189701</v>
      </c>
      <c r="AL101" s="17">
        <v>0.85563164636365596</v>
      </c>
      <c r="AM101" s="17"/>
      <c r="AN101" s="17">
        <v>0.80963432165814098</v>
      </c>
      <c r="AO101" s="17">
        <v>0.71884467609223102</v>
      </c>
      <c r="AP101" s="17"/>
      <c r="AQ101" s="17">
        <v>0.75277296773470204</v>
      </c>
      <c r="AR101" s="17">
        <v>0.72857185690250204</v>
      </c>
      <c r="AS101" s="17"/>
      <c r="AT101" s="17">
        <v>0.81567980455996103</v>
      </c>
      <c r="AU101" s="17">
        <v>0.71145363948492202</v>
      </c>
      <c r="AV101" s="17">
        <v>0.53006854461177</v>
      </c>
      <c r="AW101" s="17"/>
      <c r="AX101" s="17">
        <v>0.84074662517743703</v>
      </c>
      <c r="AY101" s="17">
        <v>0.57806404312069803</v>
      </c>
      <c r="AZ101" s="17">
        <v>0.82400270633417105</v>
      </c>
    </row>
    <row r="102" spans="2:52" x14ac:dyDescent="0.35">
      <c r="B102" t="s">
        <v>129</v>
      </c>
      <c r="C102" s="17">
        <v>0.15594344456901099</v>
      </c>
      <c r="D102" s="17">
        <v>0.17192031920237799</v>
      </c>
      <c r="E102" s="17">
        <v>0.13659141786328699</v>
      </c>
      <c r="F102" s="17"/>
      <c r="G102" s="17">
        <v>7.3284848516147194E-2</v>
      </c>
      <c r="H102" s="17">
        <v>0.104423114129693</v>
      </c>
      <c r="I102" s="17">
        <v>0.12436895185895901</v>
      </c>
      <c r="J102" s="17">
        <v>0.171008373061076</v>
      </c>
      <c r="K102" s="17">
        <v>0.26521243945584599</v>
      </c>
      <c r="L102" s="17">
        <v>0.17674087474449901</v>
      </c>
      <c r="M102" s="17"/>
      <c r="N102" s="17">
        <v>0.20170843811848899</v>
      </c>
      <c r="O102" s="17">
        <v>0.12773689191979101</v>
      </c>
      <c r="P102" s="17">
        <v>0.165159982844024</v>
      </c>
      <c r="Q102" s="17">
        <v>0.15786066726776601</v>
      </c>
      <c r="R102" s="17"/>
      <c r="S102" s="17">
        <v>0.29244790423773898</v>
      </c>
      <c r="T102" s="17">
        <v>0.11923760833709</v>
      </c>
      <c r="U102" s="17">
        <v>7.6650455211728794E-2</v>
      </c>
      <c r="V102" s="17">
        <v>0.57285005871377803</v>
      </c>
      <c r="W102" s="17">
        <v>4.8985709455798498E-2</v>
      </c>
      <c r="X102" s="17"/>
      <c r="Y102" s="17">
        <v>0.339301126801137</v>
      </c>
      <c r="Z102" s="17">
        <v>0.112185696296554</v>
      </c>
      <c r="AA102" s="17">
        <v>0.115869396785099</v>
      </c>
      <c r="AB102" s="17"/>
      <c r="AC102" s="17">
        <v>0.18392479816078799</v>
      </c>
      <c r="AD102" s="17">
        <v>0.162407745051934</v>
      </c>
      <c r="AE102" s="17">
        <v>8.0238905931670004E-2</v>
      </c>
      <c r="AF102" s="17">
        <v>0.19402854642856601</v>
      </c>
      <c r="AG102" s="17">
        <v>7.8125288165495202E-2</v>
      </c>
      <c r="AH102" s="17"/>
      <c r="AI102" s="17">
        <v>0.139686665605326</v>
      </c>
      <c r="AJ102" s="17">
        <v>0.14898186432428001</v>
      </c>
      <c r="AK102" s="17">
        <v>0.18047519518930399</v>
      </c>
      <c r="AL102" s="17">
        <v>0.108645291792031</v>
      </c>
      <c r="AM102" s="17"/>
      <c r="AN102" s="17">
        <v>0.122584555317958</v>
      </c>
      <c r="AO102" s="17">
        <v>0.16784379953150699</v>
      </c>
      <c r="AP102" s="17"/>
      <c r="AQ102" s="17">
        <v>0.13963529411292999</v>
      </c>
      <c r="AR102" s="17">
        <v>0.171905935856558</v>
      </c>
      <c r="AS102" s="17"/>
      <c r="AT102" s="17">
        <v>0.12736147677128201</v>
      </c>
      <c r="AU102" s="17">
        <v>0.158527332763294</v>
      </c>
      <c r="AV102" s="17">
        <v>0.33945770830522698</v>
      </c>
      <c r="AW102" s="17"/>
      <c r="AX102" s="17">
        <v>9.6882067848911305E-2</v>
      </c>
      <c r="AY102" s="17">
        <v>0.38547680005686902</v>
      </c>
      <c r="AZ102" s="17">
        <v>0.13769114589697401</v>
      </c>
    </row>
    <row r="103" spans="2:52" x14ac:dyDescent="0.35">
      <c r="B103" t="s">
        <v>79</v>
      </c>
      <c r="C103" s="17">
        <v>0.102289479813699</v>
      </c>
      <c r="D103" s="17">
        <v>8.4021344515749996E-2</v>
      </c>
      <c r="E103" s="17">
        <v>0.120959118410236</v>
      </c>
      <c r="F103" s="17"/>
      <c r="G103" s="17">
        <v>0.137130711456079</v>
      </c>
      <c r="H103" s="17">
        <v>6.0651135662083702E-2</v>
      </c>
      <c r="I103" s="17">
        <v>6.0724389744784397E-2</v>
      </c>
      <c r="J103" s="17">
        <v>0.14812538633949099</v>
      </c>
      <c r="K103" s="17">
        <v>0.10900245666523301</v>
      </c>
      <c r="L103" s="17">
        <v>0.10282449394351</v>
      </c>
      <c r="M103" s="17"/>
      <c r="N103" s="17">
        <v>7.8435739647589695E-2</v>
      </c>
      <c r="O103" s="17">
        <v>7.0205052986076794E-2</v>
      </c>
      <c r="P103" s="17">
        <v>0.11057731768740101</v>
      </c>
      <c r="Q103" s="17">
        <v>0.127671423299763</v>
      </c>
      <c r="R103" s="17"/>
      <c r="S103" s="17">
        <v>5.6914062187124699E-2</v>
      </c>
      <c r="T103" s="17">
        <v>8.3507510235666396E-2</v>
      </c>
      <c r="U103" s="17">
        <v>7.4355221372107594E-2</v>
      </c>
      <c r="V103" s="17">
        <v>0.19064258682597601</v>
      </c>
      <c r="W103" s="17">
        <v>0.32937130136790599</v>
      </c>
      <c r="X103" s="17"/>
      <c r="Y103" s="17">
        <v>8.8783375320096395E-3</v>
      </c>
      <c r="Z103" s="17">
        <v>7.6092283577065697E-2</v>
      </c>
      <c r="AA103" s="17">
        <v>7.5720464707005497E-2</v>
      </c>
      <c r="AB103" s="17"/>
      <c r="AC103" s="17">
        <v>0.130451761774907</v>
      </c>
      <c r="AD103" s="17">
        <v>5.9438084226021301E-2</v>
      </c>
      <c r="AE103" s="17">
        <v>8.4255752978634094E-2</v>
      </c>
      <c r="AF103" s="17">
        <v>4.36348092031855E-2</v>
      </c>
      <c r="AG103" s="17">
        <v>0</v>
      </c>
      <c r="AH103" s="17"/>
      <c r="AI103" s="17">
        <v>0.117868521650521</v>
      </c>
      <c r="AJ103" s="17">
        <v>0.108646215557334</v>
      </c>
      <c r="AK103" s="17">
        <v>7.9206725008798995E-2</v>
      </c>
      <c r="AL103" s="17">
        <v>3.5723061844312502E-2</v>
      </c>
      <c r="AM103" s="17"/>
      <c r="AN103" s="17">
        <v>6.7781123023900894E-2</v>
      </c>
      <c r="AO103" s="17">
        <v>0.113311524376262</v>
      </c>
      <c r="AP103" s="17"/>
      <c r="AQ103" s="17">
        <v>0.107591738152368</v>
      </c>
      <c r="AR103" s="17">
        <v>9.9522207240939894E-2</v>
      </c>
      <c r="AS103" s="17"/>
      <c r="AT103" s="17">
        <v>5.69587186687577E-2</v>
      </c>
      <c r="AU103" s="17">
        <v>0.13001902775178301</v>
      </c>
      <c r="AV103" s="17">
        <v>0.13047374708300299</v>
      </c>
      <c r="AW103" s="17"/>
      <c r="AX103" s="17">
        <v>6.2371306973652001E-2</v>
      </c>
      <c r="AY103" s="17">
        <v>3.6459156822432899E-2</v>
      </c>
      <c r="AZ103" s="17">
        <v>3.8306147768855103E-2</v>
      </c>
    </row>
    <row r="104" spans="2:52" x14ac:dyDescent="0.35">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row>
    <row r="105" spans="2:52" x14ac:dyDescent="0.35">
      <c r="B105" s="6" t="s">
        <v>132</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row>
    <row r="106" spans="2:52" x14ac:dyDescent="0.35">
      <c r="B106" s="24" t="s">
        <v>84</v>
      </c>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row>
    <row r="107" spans="2:52" x14ac:dyDescent="0.35">
      <c r="B107" t="s">
        <v>128</v>
      </c>
      <c r="C107" s="17">
        <v>0.79219775965740802</v>
      </c>
      <c r="D107" s="17">
        <v>0.779504684237597</v>
      </c>
      <c r="E107" s="17">
        <v>0.80405223040638196</v>
      </c>
      <c r="F107" s="17"/>
      <c r="G107" s="17">
        <v>0.83545136239988604</v>
      </c>
      <c r="H107" s="17">
        <v>0.83354174221629995</v>
      </c>
      <c r="I107" s="17">
        <v>0.89847459519106498</v>
      </c>
      <c r="J107" s="17">
        <v>0.80979075259668998</v>
      </c>
      <c r="K107" s="17">
        <v>0.64605383584063603</v>
      </c>
      <c r="L107" s="17">
        <v>0.75602924119224602</v>
      </c>
      <c r="M107" s="17"/>
      <c r="N107" s="17">
        <v>0.81741643518214102</v>
      </c>
      <c r="O107" s="17">
        <v>0.82011068261147202</v>
      </c>
      <c r="P107" s="17">
        <v>0.744997939863281</v>
      </c>
      <c r="Q107" s="17">
        <v>0.78388379812158504</v>
      </c>
      <c r="R107" s="17"/>
      <c r="S107" s="17">
        <v>0.65684282471317001</v>
      </c>
      <c r="T107" s="17">
        <v>0.89600278078729101</v>
      </c>
      <c r="U107" s="17">
        <v>0.78876751749042895</v>
      </c>
      <c r="V107" s="17">
        <v>0.50014849354746405</v>
      </c>
      <c r="W107" s="17">
        <v>0.67740069093415101</v>
      </c>
      <c r="X107" s="17"/>
      <c r="Y107" s="17">
        <v>0.61152234471032896</v>
      </c>
      <c r="Z107" s="17">
        <v>0.90364834115975901</v>
      </c>
      <c r="AA107" s="17">
        <v>0.80299398594905702</v>
      </c>
      <c r="AB107" s="17"/>
      <c r="AC107" s="17">
        <v>0.70073434714562599</v>
      </c>
      <c r="AD107" s="17">
        <v>0.79835225792564202</v>
      </c>
      <c r="AE107" s="17">
        <v>0.86649205561364995</v>
      </c>
      <c r="AF107" s="17">
        <v>0.78966914965791901</v>
      </c>
      <c r="AG107" s="17">
        <v>0.92187471183450498</v>
      </c>
      <c r="AH107" s="17"/>
      <c r="AI107" s="17">
        <v>0.780376046945778</v>
      </c>
      <c r="AJ107" s="17">
        <v>0.81032109248689299</v>
      </c>
      <c r="AK107" s="17">
        <v>0.72987680211101902</v>
      </c>
      <c r="AL107" s="17">
        <v>0.90228754422204505</v>
      </c>
      <c r="AM107" s="17"/>
      <c r="AN107" s="17">
        <v>0.83709916462513401</v>
      </c>
      <c r="AO107" s="17">
        <v>0.78412829698765096</v>
      </c>
      <c r="AP107" s="17"/>
      <c r="AQ107" s="17">
        <v>0.798247021080287</v>
      </c>
      <c r="AR107" s="17">
        <v>0.78791503496750104</v>
      </c>
      <c r="AS107" s="17"/>
      <c r="AT107" s="17">
        <v>0.89207753746241003</v>
      </c>
      <c r="AU107" s="17">
        <v>0.71496422691425598</v>
      </c>
      <c r="AV107" s="17">
        <v>0.60416444650951096</v>
      </c>
      <c r="AW107" s="17"/>
      <c r="AX107" s="17">
        <v>0.90121222967244696</v>
      </c>
      <c r="AY107" s="17">
        <v>0.62303102250903297</v>
      </c>
      <c r="AZ107" s="17">
        <v>0.83822993027370296</v>
      </c>
    </row>
    <row r="108" spans="2:52" x14ac:dyDescent="0.35">
      <c r="B108" t="s">
        <v>129</v>
      </c>
      <c r="C108" s="17">
        <v>0.14541530960068899</v>
      </c>
      <c r="D108" s="17">
        <v>0.16321443772203501</v>
      </c>
      <c r="E108" s="17">
        <v>0.12820712621632499</v>
      </c>
      <c r="F108" s="17"/>
      <c r="G108" s="17">
        <v>0.14448129219372</v>
      </c>
      <c r="H108" s="17">
        <v>0.10445177355101699</v>
      </c>
      <c r="I108" s="17">
        <v>6.8876318612102999E-2</v>
      </c>
      <c r="J108" s="17">
        <v>0.126690025051586</v>
      </c>
      <c r="K108" s="17">
        <v>0.25830887010762699</v>
      </c>
      <c r="L108" s="17">
        <v>0.16086285646943499</v>
      </c>
      <c r="M108" s="17"/>
      <c r="N108" s="17">
        <v>0.134302354711587</v>
      </c>
      <c r="O108" s="17">
        <v>0.12980756779424199</v>
      </c>
      <c r="P108" s="17">
        <v>0.18294321801689101</v>
      </c>
      <c r="Q108" s="17">
        <v>0.147381918596038</v>
      </c>
      <c r="R108" s="17"/>
      <c r="S108" s="17">
        <v>0.28192359364324299</v>
      </c>
      <c r="T108" s="17">
        <v>8.2977349954720003E-2</v>
      </c>
      <c r="U108" s="17">
        <v>0.119098765513411</v>
      </c>
      <c r="V108" s="17">
        <v>0.309208919626559</v>
      </c>
      <c r="W108" s="17">
        <v>6.0264882317204303E-2</v>
      </c>
      <c r="X108" s="17"/>
      <c r="Y108" s="17">
        <v>0.33044790128050799</v>
      </c>
      <c r="Z108" s="17">
        <v>7.9173961843491097E-2</v>
      </c>
      <c r="AA108" s="17">
        <v>0.14257257453280001</v>
      </c>
      <c r="AB108" s="17"/>
      <c r="AC108" s="17">
        <v>0.18981130621377401</v>
      </c>
      <c r="AD108" s="17">
        <v>0.153140452358319</v>
      </c>
      <c r="AE108" s="17">
        <v>9.4911711075575597E-2</v>
      </c>
      <c r="AF108" s="17">
        <v>0.18892623238280001</v>
      </c>
      <c r="AG108" s="17">
        <v>7.8125288165495202E-2</v>
      </c>
      <c r="AH108" s="17"/>
      <c r="AI108" s="17">
        <v>0.17437695351409899</v>
      </c>
      <c r="AJ108" s="17">
        <v>0.12589189539623399</v>
      </c>
      <c r="AK108" s="17">
        <v>0.18668865608696</v>
      </c>
      <c r="AL108" s="17">
        <v>7.6523910845812407E-2</v>
      </c>
      <c r="AM108" s="17"/>
      <c r="AN108" s="17">
        <v>0.131301921640786</v>
      </c>
      <c r="AO108" s="17">
        <v>0.14428125005322301</v>
      </c>
      <c r="AP108" s="17"/>
      <c r="AQ108" s="17">
        <v>0.14825738697063401</v>
      </c>
      <c r="AR108" s="17">
        <v>0.14135357044419899</v>
      </c>
      <c r="AS108" s="17"/>
      <c r="AT108" s="17">
        <v>9.3499559603388696E-2</v>
      </c>
      <c r="AU108" s="17">
        <v>0.205094043245164</v>
      </c>
      <c r="AV108" s="17">
        <v>0.21697521460199701</v>
      </c>
      <c r="AW108" s="17"/>
      <c r="AX108" s="17">
        <v>8.4976505356530202E-2</v>
      </c>
      <c r="AY108" s="17">
        <v>0.35335486568169699</v>
      </c>
      <c r="AZ108" s="17">
        <v>0.14574113483877499</v>
      </c>
    </row>
    <row r="109" spans="2:52" x14ac:dyDescent="0.35">
      <c r="B109" t="s">
        <v>79</v>
      </c>
      <c r="C109" s="17">
        <v>6.2386930741903497E-2</v>
      </c>
      <c r="D109" s="17">
        <v>5.7280878040368403E-2</v>
      </c>
      <c r="E109" s="17">
        <v>6.7740643377293297E-2</v>
      </c>
      <c r="F109" s="17"/>
      <c r="G109" s="17">
        <v>2.00673454063931E-2</v>
      </c>
      <c r="H109" s="17">
        <v>6.2006484232683103E-2</v>
      </c>
      <c r="I109" s="17">
        <v>3.2649086196832502E-2</v>
      </c>
      <c r="J109" s="17">
        <v>6.35192223517244E-2</v>
      </c>
      <c r="K109" s="17">
        <v>9.5637294051736696E-2</v>
      </c>
      <c r="L109" s="17">
        <v>8.3107902338319301E-2</v>
      </c>
      <c r="M109" s="17"/>
      <c r="N109" s="17">
        <v>4.8281210106271601E-2</v>
      </c>
      <c r="O109" s="17">
        <v>5.0081749594286101E-2</v>
      </c>
      <c r="P109" s="17">
        <v>7.2058842119827798E-2</v>
      </c>
      <c r="Q109" s="17">
        <v>6.8734283282377698E-2</v>
      </c>
      <c r="R109" s="17"/>
      <c r="S109" s="17">
        <v>6.1233581643587401E-2</v>
      </c>
      <c r="T109" s="17">
        <v>2.1019869257988901E-2</v>
      </c>
      <c r="U109" s="17">
        <v>9.2133716996159895E-2</v>
      </c>
      <c r="V109" s="17">
        <v>0.19064258682597601</v>
      </c>
      <c r="W109" s="17">
        <v>0.26233442674864499</v>
      </c>
      <c r="X109" s="17"/>
      <c r="Y109" s="17">
        <v>5.8029754009162597E-2</v>
      </c>
      <c r="Z109" s="17">
        <v>1.71776969967498E-2</v>
      </c>
      <c r="AA109" s="17">
        <v>5.4433439518143403E-2</v>
      </c>
      <c r="AB109" s="17"/>
      <c r="AC109" s="17">
        <v>0.1094543466406</v>
      </c>
      <c r="AD109" s="17">
        <v>4.8507289716039001E-2</v>
      </c>
      <c r="AE109" s="17">
        <v>3.8596233310774802E-2</v>
      </c>
      <c r="AF109" s="17">
        <v>2.1404617959280999E-2</v>
      </c>
      <c r="AG109" s="17">
        <v>0</v>
      </c>
      <c r="AH109" s="17"/>
      <c r="AI109" s="17">
        <v>4.5246999540122901E-2</v>
      </c>
      <c r="AJ109" s="17">
        <v>6.3787012116873598E-2</v>
      </c>
      <c r="AK109" s="17">
        <v>8.3434541802021395E-2</v>
      </c>
      <c r="AL109" s="17">
        <v>2.11885449321422E-2</v>
      </c>
      <c r="AM109" s="17"/>
      <c r="AN109" s="17">
        <v>3.1598913734080102E-2</v>
      </c>
      <c r="AO109" s="17">
        <v>7.1590452959125805E-2</v>
      </c>
      <c r="AP109" s="17"/>
      <c r="AQ109" s="17">
        <v>5.34955919490787E-2</v>
      </c>
      <c r="AR109" s="17">
        <v>7.0731394588300397E-2</v>
      </c>
      <c r="AS109" s="17"/>
      <c r="AT109" s="17">
        <v>1.44229029342012E-2</v>
      </c>
      <c r="AU109" s="17">
        <v>7.9941729840580497E-2</v>
      </c>
      <c r="AV109" s="17">
        <v>0.17886033888849201</v>
      </c>
      <c r="AW109" s="17"/>
      <c r="AX109" s="17">
        <v>1.3811264971022599E-2</v>
      </c>
      <c r="AY109" s="17">
        <v>2.3614111809269901E-2</v>
      </c>
      <c r="AZ109" s="17">
        <v>1.6028934887521801E-2</v>
      </c>
    </row>
    <row r="110" spans="2:52" x14ac:dyDescent="0.35">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row>
    <row r="111" spans="2:52" x14ac:dyDescent="0.35">
      <c r="B111" s="6" t="s">
        <v>133</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row>
    <row r="112" spans="2:52" x14ac:dyDescent="0.35">
      <c r="B112" s="24" t="s">
        <v>84</v>
      </c>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row>
    <row r="113" spans="2:52" x14ac:dyDescent="0.35">
      <c r="B113" t="s">
        <v>128</v>
      </c>
      <c r="C113" s="17">
        <v>0.88487070794785905</v>
      </c>
      <c r="D113" s="17">
        <v>0.88549239068868302</v>
      </c>
      <c r="E113" s="17">
        <v>0.88779538516905399</v>
      </c>
      <c r="F113" s="17"/>
      <c r="G113" s="17">
        <v>0.88052527943514802</v>
      </c>
      <c r="H113" s="17">
        <v>0.91076641897452004</v>
      </c>
      <c r="I113" s="17">
        <v>0.90794468986333898</v>
      </c>
      <c r="J113" s="17">
        <v>0.776282857254047</v>
      </c>
      <c r="K113" s="17">
        <v>0.85739504201895</v>
      </c>
      <c r="L113" s="17">
        <v>0.943666376610511</v>
      </c>
      <c r="M113" s="17"/>
      <c r="N113" s="17">
        <v>0.93890622174861005</v>
      </c>
      <c r="O113" s="17">
        <v>0.92687552030086195</v>
      </c>
      <c r="P113" s="17">
        <v>0.81593768822302604</v>
      </c>
      <c r="Q113" s="17">
        <v>0.85518579485091295</v>
      </c>
      <c r="R113" s="17"/>
      <c r="S113" s="17">
        <v>0.88696029601954895</v>
      </c>
      <c r="T113" s="17">
        <v>0.88520385804619806</v>
      </c>
      <c r="U113" s="17">
        <v>0.96536037550268405</v>
      </c>
      <c r="V113" s="17">
        <v>0.30082148759338301</v>
      </c>
      <c r="W113" s="17">
        <v>0.92904295081722699</v>
      </c>
      <c r="X113" s="17"/>
      <c r="Y113" s="17">
        <v>0.87262235955915401</v>
      </c>
      <c r="Z113" s="17">
        <v>0.90387577460191304</v>
      </c>
      <c r="AA113" s="17">
        <v>0.92985820259048602</v>
      </c>
      <c r="AB113" s="17"/>
      <c r="AC113" s="17">
        <v>0.81426699283555004</v>
      </c>
      <c r="AD113" s="17">
        <v>0.92020630368227396</v>
      </c>
      <c r="AE113" s="17">
        <v>0.90139700090598895</v>
      </c>
      <c r="AF113" s="17">
        <v>0.86274859783647595</v>
      </c>
      <c r="AG113" s="17">
        <v>1</v>
      </c>
      <c r="AH113" s="17"/>
      <c r="AI113" s="17">
        <v>0.79631104148183696</v>
      </c>
      <c r="AJ113" s="17">
        <v>0.89963388736980798</v>
      </c>
      <c r="AK113" s="17">
        <v>0.88257431485750604</v>
      </c>
      <c r="AL113" s="17">
        <v>0.961260313346602</v>
      </c>
      <c r="AM113" s="17"/>
      <c r="AN113" s="17">
        <v>0.878778480209079</v>
      </c>
      <c r="AO113" s="17">
        <v>0.89201789794133302</v>
      </c>
      <c r="AP113" s="17"/>
      <c r="AQ113" s="17">
        <v>0.87327054677470395</v>
      </c>
      <c r="AR113" s="17">
        <v>0.895364821057825</v>
      </c>
      <c r="AS113" s="17"/>
      <c r="AT113" s="17">
        <v>0.91133803024906401</v>
      </c>
      <c r="AU113" s="17">
        <v>0.86436578050070301</v>
      </c>
      <c r="AV113" s="17">
        <v>0.80102432779925303</v>
      </c>
      <c r="AW113" s="17"/>
      <c r="AX113" s="17">
        <v>0.89605216351578099</v>
      </c>
      <c r="AY113" s="17">
        <v>0.88167204886438499</v>
      </c>
      <c r="AZ113" s="17">
        <v>0.92059276428688797</v>
      </c>
    </row>
    <row r="114" spans="2:52" x14ac:dyDescent="0.35">
      <c r="B114" t="s">
        <v>129</v>
      </c>
      <c r="C114" s="17">
        <v>7.5158427715222895E-2</v>
      </c>
      <c r="D114" s="17">
        <v>7.8897747482544398E-2</v>
      </c>
      <c r="E114" s="17">
        <v>6.7714576017855896E-2</v>
      </c>
      <c r="F114" s="17"/>
      <c r="G114" s="17">
        <v>6.2778828033583298E-2</v>
      </c>
      <c r="H114" s="17">
        <v>6.07625368339966E-2</v>
      </c>
      <c r="I114" s="17">
        <v>5.5718212112706299E-2</v>
      </c>
      <c r="J114" s="17">
        <v>0.15093445996913299</v>
      </c>
      <c r="K114" s="17">
        <v>0.113994691977108</v>
      </c>
      <c r="L114" s="17">
        <v>2.9716104917721801E-2</v>
      </c>
      <c r="M114" s="17"/>
      <c r="N114" s="17">
        <v>4.38585070095973E-2</v>
      </c>
      <c r="O114" s="17">
        <v>4.4158681676370798E-2</v>
      </c>
      <c r="P114" s="17">
        <v>0.13200688343581701</v>
      </c>
      <c r="Q114" s="17">
        <v>8.8937789778246498E-2</v>
      </c>
      <c r="R114" s="17"/>
      <c r="S114" s="17">
        <v>7.9839816442832695E-2</v>
      </c>
      <c r="T114" s="17">
        <v>8.6864303697033796E-2</v>
      </c>
      <c r="U114" s="17">
        <v>1.9599307695589201E-2</v>
      </c>
      <c r="V114" s="17">
        <v>0.43553737331939901</v>
      </c>
      <c r="W114" s="17">
        <v>0</v>
      </c>
      <c r="X114" s="17"/>
      <c r="Y114" s="17">
        <v>0.113998897184382</v>
      </c>
      <c r="Z114" s="17">
        <v>6.8848831400170493E-2</v>
      </c>
      <c r="AA114" s="17">
        <v>4.69711449660506E-2</v>
      </c>
      <c r="AB114" s="17"/>
      <c r="AC114" s="17">
        <v>0.1180529972316</v>
      </c>
      <c r="AD114" s="17">
        <v>3.4777242623847203E-2</v>
      </c>
      <c r="AE114" s="17">
        <v>6.7235598360645799E-2</v>
      </c>
      <c r="AF114" s="17">
        <v>0.122167449455387</v>
      </c>
      <c r="AG114" s="17">
        <v>0</v>
      </c>
      <c r="AH114" s="17"/>
      <c r="AI114" s="17">
        <v>0.11234517843590799</v>
      </c>
      <c r="AJ114" s="17">
        <v>7.0891311709964794E-2</v>
      </c>
      <c r="AK114" s="17">
        <v>9.7931669306440206E-2</v>
      </c>
      <c r="AL114" s="17">
        <v>2.67947868141802E-2</v>
      </c>
      <c r="AM114" s="17"/>
      <c r="AN114" s="17">
        <v>0.10032279498757</v>
      </c>
      <c r="AO114" s="17">
        <v>6.6350761654386997E-2</v>
      </c>
      <c r="AP114" s="17"/>
      <c r="AQ114" s="17">
        <v>8.8795641370765399E-2</v>
      </c>
      <c r="AR114" s="17">
        <v>6.5065308818442802E-2</v>
      </c>
      <c r="AS114" s="17"/>
      <c r="AT114" s="17">
        <v>7.3404594276476207E-2</v>
      </c>
      <c r="AU114" s="17">
        <v>7.3692620574488193E-2</v>
      </c>
      <c r="AV114" s="17">
        <v>0.128856559351611</v>
      </c>
      <c r="AW114" s="17"/>
      <c r="AX114" s="17">
        <v>7.5901382101708395E-2</v>
      </c>
      <c r="AY114" s="17">
        <v>0.100927133467584</v>
      </c>
      <c r="AZ114" s="17">
        <v>6.3378300825590705E-2</v>
      </c>
    </row>
    <row r="115" spans="2:52" x14ac:dyDescent="0.35">
      <c r="B115" t="s">
        <v>79</v>
      </c>
      <c r="C115" s="17">
        <v>3.9970864336917697E-2</v>
      </c>
      <c r="D115" s="17">
        <v>3.5609861828772203E-2</v>
      </c>
      <c r="E115" s="17">
        <v>4.4490038813090299E-2</v>
      </c>
      <c r="F115" s="17"/>
      <c r="G115" s="17">
        <v>5.6695892531268798E-2</v>
      </c>
      <c r="H115" s="17">
        <v>2.84710441914835E-2</v>
      </c>
      <c r="I115" s="17">
        <v>3.6337098023954198E-2</v>
      </c>
      <c r="J115" s="17">
        <v>7.2782682776820401E-2</v>
      </c>
      <c r="K115" s="17">
        <v>2.86102660039417E-2</v>
      </c>
      <c r="L115" s="17">
        <v>2.6617518471767399E-2</v>
      </c>
      <c r="M115" s="17"/>
      <c r="N115" s="17">
        <v>1.7235271241792902E-2</v>
      </c>
      <c r="O115" s="17">
        <v>2.8965798022767102E-2</v>
      </c>
      <c r="P115" s="17">
        <v>5.2055428341157103E-2</v>
      </c>
      <c r="Q115" s="17">
        <v>5.5876415370840399E-2</v>
      </c>
      <c r="R115" s="17"/>
      <c r="S115" s="17">
        <v>3.3199887537618003E-2</v>
      </c>
      <c r="T115" s="17">
        <v>2.79318382567681E-2</v>
      </c>
      <c r="U115" s="17">
        <v>1.50403168017266E-2</v>
      </c>
      <c r="V115" s="17">
        <v>0.26364113908721798</v>
      </c>
      <c r="W115" s="17">
        <v>7.0957049182772805E-2</v>
      </c>
      <c r="X115" s="17"/>
      <c r="Y115" s="17">
        <v>1.3378743256464201E-2</v>
      </c>
      <c r="Z115" s="17">
        <v>2.72753939979168E-2</v>
      </c>
      <c r="AA115" s="17">
        <v>2.31706524434637E-2</v>
      </c>
      <c r="AB115" s="17"/>
      <c r="AC115" s="17">
        <v>6.7680009932849602E-2</v>
      </c>
      <c r="AD115" s="17">
        <v>4.5016453693878897E-2</v>
      </c>
      <c r="AE115" s="17">
        <v>3.13674007333654E-2</v>
      </c>
      <c r="AF115" s="17">
        <v>1.5083952708137199E-2</v>
      </c>
      <c r="AG115" s="17">
        <v>0</v>
      </c>
      <c r="AH115" s="17"/>
      <c r="AI115" s="17">
        <v>9.1343780082255105E-2</v>
      </c>
      <c r="AJ115" s="17">
        <v>2.9474800920227199E-2</v>
      </c>
      <c r="AK115" s="17">
        <v>1.9494015836053799E-2</v>
      </c>
      <c r="AL115" s="17">
        <v>1.1944899839217401E-2</v>
      </c>
      <c r="AM115" s="17"/>
      <c r="AN115" s="17">
        <v>2.08987248033514E-2</v>
      </c>
      <c r="AO115" s="17">
        <v>4.1631340404280202E-2</v>
      </c>
      <c r="AP115" s="17"/>
      <c r="AQ115" s="17">
        <v>3.7933811854530597E-2</v>
      </c>
      <c r="AR115" s="17">
        <v>3.95698701237319E-2</v>
      </c>
      <c r="AS115" s="17"/>
      <c r="AT115" s="17">
        <v>1.52573754744601E-2</v>
      </c>
      <c r="AU115" s="17">
        <v>6.1941598924808397E-2</v>
      </c>
      <c r="AV115" s="17">
        <v>7.0119112849135995E-2</v>
      </c>
      <c r="AW115" s="17"/>
      <c r="AX115" s="17">
        <v>2.8046454382510601E-2</v>
      </c>
      <c r="AY115" s="17">
        <v>1.7400817668031501E-2</v>
      </c>
      <c r="AZ115" s="17">
        <v>1.6028934887521801E-2</v>
      </c>
    </row>
    <row r="116" spans="2:52" x14ac:dyDescent="0.35">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row>
    <row r="117" spans="2:52" x14ac:dyDescent="0.35">
      <c r="B117" s="6" t="s">
        <v>134</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row>
    <row r="118" spans="2:52" x14ac:dyDescent="0.35">
      <c r="B118" s="24" t="s">
        <v>84</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row>
    <row r="119" spans="2:52" x14ac:dyDescent="0.35">
      <c r="B119" t="s">
        <v>128</v>
      </c>
      <c r="C119" s="17">
        <v>0.630305487519777</v>
      </c>
      <c r="D119" s="17">
        <v>0.62958160065106406</v>
      </c>
      <c r="E119" s="17">
        <v>0.633554957481134</v>
      </c>
      <c r="F119" s="17"/>
      <c r="G119" s="17">
        <v>0.68392246689685698</v>
      </c>
      <c r="H119" s="17">
        <v>0.78827636587553296</v>
      </c>
      <c r="I119" s="17">
        <v>0.76150921560692797</v>
      </c>
      <c r="J119" s="17">
        <v>0.53618154230662796</v>
      </c>
      <c r="K119" s="17">
        <v>0.50968220041954604</v>
      </c>
      <c r="L119" s="17">
        <v>0.54978008156299596</v>
      </c>
      <c r="M119" s="17"/>
      <c r="N119" s="17">
        <v>0.65277910608672296</v>
      </c>
      <c r="O119" s="17">
        <v>0.67015376276722305</v>
      </c>
      <c r="P119" s="17">
        <v>0.58698624845359304</v>
      </c>
      <c r="Q119" s="17">
        <v>0.61231340888935704</v>
      </c>
      <c r="R119" s="17"/>
      <c r="S119" s="17">
        <v>0.47468483059380501</v>
      </c>
      <c r="T119" s="17">
        <v>0.72385049775791499</v>
      </c>
      <c r="U119" s="17">
        <v>0.62847746433825102</v>
      </c>
      <c r="V119" s="17">
        <v>0.23650735446024601</v>
      </c>
      <c r="W119" s="17">
        <v>0.58134633078916498</v>
      </c>
      <c r="X119" s="17"/>
      <c r="Y119" s="17">
        <v>0.47441814977730301</v>
      </c>
      <c r="Z119" s="17">
        <v>0.713577735225571</v>
      </c>
      <c r="AA119" s="17">
        <v>0.66075211375691101</v>
      </c>
      <c r="AB119" s="17"/>
      <c r="AC119" s="17">
        <v>0.51614910621128696</v>
      </c>
      <c r="AD119" s="17">
        <v>0.660818593746062</v>
      </c>
      <c r="AE119" s="17">
        <v>0.70353029255065302</v>
      </c>
      <c r="AF119" s="17">
        <v>0.74793402960826305</v>
      </c>
      <c r="AG119" s="17">
        <v>0.67132411653582302</v>
      </c>
      <c r="AH119" s="17"/>
      <c r="AI119" s="17">
        <v>0.624689855348596</v>
      </c>
      <c r="AJ119" s="17">
        <v>0.61710578644279102</v>
      </c>
      <c r="AK119" s="17">
        <v>0.60743482527645398</v>
      </c>
      <c r="AL119" s="17">
        <v>0.74874220517666401</v>
      </c>
      <c r="AM119" s="17"/>
      <c r="AN119" s="17">
        <v>0.78148228904422701</v>
      </c>
      <c r="AO119" s="17">
        <v>0.59183935177754898</v>
      </c>
      <c r="AP119" s="17"/>
      <c r="AQ119" s="17">
        <v>0.65167932484154401</v>
      </c>
      <c r="AR119" s="17">
        <v>0.61349922714970395</v>
      </c>
      <c r="AS119" s="17"/>
      <c r="AT119" s="17">
        <v>0.68897995644563004</v>
      </c>
      <c r="AU119" s="17">
        <v>0.59549335079328003</v>
      </c>
      <c r="AV119" s="17">
        <v>0.43729787218847999</v>
      </c>
      <c r="AW119" s="17"/>
      <c r="AX119" s="17">
        <v>0.71573559551169896</v>
      </c>
      <c r="AY119" s="17">
        <v>0.43876378639674402</v>
      </c>
      <c r="AZ119" s="17">
        <v>0.69967199872540597</v>
      </c>
    </row>
    <row r="120" spans="2:52" x14ac:dyDescent="0.35">
      <c r="B120" t="s">
        <v>129</v>
      </c>
      <c r="C120" s="17">
        <v>0.24209702105266401</v>
      </c>
      <c r="D120" s="17">
        <v>0.29513957753230202</v>
      </c>
      <c r="E120" s="17">
        <v>0.186041645397136</v>
      </c>
      <c r="F120" s="17"/>
      <c r="G120" s="17">
        <v>0.15350648441131201</v>
      </c>
      <c r="H120" s="17">
        <v>0.15193207064452199</v>
      </c>
      <c r="I120" s="17">
        <v>0.16037323018410199</v>
      </c>
      <c r="J120" s="17">
        <v>0.27794274269913199</v>
      </c>
      <c r="K120" s="17">
        <v>0.34039467121057099</v>
      </c>
      <c r="L120" s="17">
        <v>0.31772102195127</v>
      </c>
      <c r="M120" s="17"/>
      <c r="N120" s="17">
        <v>0.22787721773934599</v>
      </c>
      <c r="O120" s="17">
        <v>0.20769266219083499</v>
      </c>
      <c r="P120" s="17">
        <v>0.26990928166821798</v>
      </c>
      <c r="Q120" s="17">
        <v>0.26508241205705102</v>
      </c>
      <c r="R120" s="17"/>
      <c r="S120" s="17">
        <v>0.40912487752550702</v>
      </c>
      <c r="T120" s="17">
        <v>0.18242561828897599</v>
      </c>
      <c r="U120" s="17">
        <v>0.24070710386035499</v>
      </c>
      <c r="V120" s="17">
        <v>0.57285005871377803</v>
      </c>
      <c r="W120" s="17">
        <v>8.4364832235964901E-2</v>
      </c>
      <c r="X120" s="17"/>
      <c r="Y120" s="17">
        <v>0.43294370631617901</v>
      </c>
      <c r="Z120" s="17">
        <v>0.19117100719763599</v>
      </c>
      <c r="AA120" s="17">
        <v>0.25752748676661902</v>
      </c>
      <c r="AB120" s="17"/>
      <c r="AC120" s="17">
        <v>0.29843913038846698</v>
      </c>
      <c r="AD120" s="17">
        <v>0.23283478952707701</v>
      </c>
      <c r="AE120" s="17">
        <v>0.20637364109880399</v>
      </c>
      <c r="AF120" s="17">
        <v>0.20843116118855201</v>
      </c>
      <c r="AG120" s="17">
        <v>0</v>
      </c>
      <c r="AH120" s="17"/>
      <c r="AI120" s="17">
        <v>0.23790460172333799</v>
      </c>
      <c r="AJ120" s="17">
        <v>0.23344443793046099</v>
      </c>
      <c r="AK120" s="17">
        <v>0.296416769376176</v>
      </c>
      <c r="AL120" s="17">
        <v>0.2017252288254</v>
      </c>
      <c r="AM120" s="17"/>
      <c r="AN120" s="17">
        <v>0.14867640069207699</v>
      </c>
      <c r="AO120" s="17">
        <v>0.26306741337417899</v>
      </c>
      <c r="AP120" s="17"/>
      <c r="AQ120" s="17">
        <v>0.21815908347648899</v>
      </c>
      <c r="AR120" s="17">
        <v>0.25900428931369901</v>
      </c>
      <c r="AS120" s="17"/>
      <c r="AT120" s="17">
        <v>0.24109354503362601</v>
      </c>
      <c r="AU120" s="17">
        <v>0.23356794279391099</v>
      </c>
      <c r="AV120" s="17">
        <v>0.39671976002273801</v>
      </c>
      <c r="AW120" s="17"/>
      <c r="AX120" s="17">
        <v>0.19714002884437001</v>
      </c>
      <c r="AY120" s="17">
        <v>0.47590966553939301</v>
      </c>
      <c r="AZ120" s="17">
        <v>0.25574282564968098</v>
      </c>
    </row>
    <row r="121" spans="2:52" x14ac:dyDescent="0.35">
      <c r="B121" t="s">
        <v>79</v>
      </c>
      <c r="C121" s="17">
        <v>0.127597491427558</v>
      </c>
      <c r="D121" s="17">
        <v>7.5278821816633396E-2</v>
      </c>
      <c r="E121" s="17">
        <v>0.18040339712173001</v>
      </c>
      <c r="F121" s="17"/>
      <c r="G121" s="17">
        <v>0.162571048691831</v>
      </c>
      <c r="H121" s="17">
        <v>5.9791563479945402E-2</v>
      </c>
      <c r="I121" s="17">
        <v>7.8117554208969903E-2</v>
      </c>
      <c r="J121" s="17">
        <v>0.18587571499423999</v>
      </c>
      <c r="K121" s="17">
        <v>0.149923128369883</v>
      </c>
      <c r="L121" s="17">
        <v>0.13249889648573401</v>
      </c>
      <c r="M121" s="17"/>
      <c r="N121" s="17">
        <v>0.11934367617393001</v>
      </c>
      <c r="O121" s="17">
        <v>0.12215357504194201</v>
      </c>
      <c r="P121" s="17">
        <v>0.14310446987819</v>
      </c>
      <c r="Q121" s="17">
        <v>0.122604179053592</v>
      </c>
      <c r="R121" s="17"/>
      <c r="S121" s="17">
        <v>0.116190291880688</v>
      </c>
      <c r="T121" s="17">
        <v>9.3723883953108197E-2</v>
      </c>
      <c r="U121" s="17">
        <v>0.13081543180139399</v>
      </c>
      <c r="V121" s="17">
        <v>0.19064258682597601</v>
      </c>
      <c r="W121" s="17">
        <v>0.33428883697487</v>
      </c>
      <c r="X121" s="17"/>
      <c r="Y121" s="17">
        <v>9.2638143906517298E-2</v>
      </c>
      <c r="Z121" s="17">
        <v>9.5251257576793202E-2</v>
      </c>
      <c r="AA121" s="17">
        <v>8.1720399476469405E-2</v>
      </c>
      <c r="AB121" s="17"/>
      <c r="AC121" s="17">
        <v>0.18541176340024601</v>
      </c>
      <c r="AD121" s="17">
        <v>0.10634661672685999</v>
      </c>
      <c r="AE121" s="17">
        <v>9.0096066350543E-2</v>
      </c>
      <c r="AF121" s="17">
        <v>4.36348092031855E-2</v>
      </c>
      <c r="AG121" s="17">
        <v>0.32867588346417698</v>
      </c>
      <c r="AH121" s="17"/>
      <c r="AI121" s="17">
        <v>0.137405542928067</v>
      </c>
      <c r="AJ121" s="17">
        <v>0.14944977562674799</v>
      </c>
      <c r="AK121" s="17">
        <v>9.6148405347370194E-2</v>
      </c>
      <c r="AL121" s="17">
        <v>4.9532565997935901E-2</v>
      </c>
      <c r="AM121" s="17"/>
      <c r="AN121" s="17">
        <v>6.9841310263695305E-2</v>
      </c>
      <c r="AO121" s="17">
        <v>0.145093234848272</v>
      </c>
      <c r="AP121" s="17"/>
      <c r="AQ121" s="17">
        <v>0.130161591681967</v>
      </c>
      <c r="AR121" s="17">
        <v>0.12749648353659601</v>
      </c>
      <c r="AS121" s="17"/>
      <c r="AT121" s="17">
        <v>6.9926498520743993E-2</v>
      </c>
      <c r="AU121" s="17">
        <v>0.17093870641280901</v>
      </c>
      <c r="AV121" s="17">
        <v>0.165982367788783</v>
      </c>
      <c r="AW121" s="17"/>
      <c r="AX121" s="17">
        <v>8.7124375643930593E-2</v>
      </c>
      <c r="AY121" s="17">
        <v>8.5326548063863E-2</v>
      </c>
      <c r="AZ121" s="17">
        <v>4.4585175624912501E-2</v>
      </c>
    </row>
    <row r="122" spans="2:52" x14ac:dyDescent="0.35">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row>
    <row r="123" spans="2:52" x14ac:dyDescent="0.35">
      <c r="B123" s="6" t="s">
        <v>142</v>
      </c>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row>
    <row r="124" spans="2:52" x14ac:dyDescent="0.35">
      <c r="B124" s="24" t="s">
        <v>84</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row>
    <row r="125" spans="2:52" x14ac:dyDescent="0.35">
      <c r="B125" t="s">
        <v>135</v>
      </c>
      <c r="C125" s="17">
        <v>0.639972729925671</v>
      </c>
      <c r="D125" s="17">
        <v>0.60171359259425095</v>
      </c>
      <c r="E125" s="17">
        <v>0.68077889808338599</v>
      </c>
      <c r="F125" s="17"/>
      <c r="G125" s="17">
        <v>0.72558570271529998</v>
      </c>
      <c r="H125" s="17">
        <v>0.71494247424188495</v>
      </c>
      <c r="I125" s="17">
        <v>0.80774768384685902</v>
      </c>
      <c r="J125" s="17">
        <v>0.68066803633883899</v>
      </c>
      <c r="K125" s="17">
        <v>0.56634201277111296</v>
      </c>
      <c r="L125" s="17">
        <v>0.45602639439972398</v>
      </c>
      <c r="M125" s="17"/>
      <c r="N125" s="17">
        <v>0.56143151353457299</v>
      </c>
      <c r="O125" s="17">
        <v>0.61535069988170099</v>
      </c>
      <c r="P125" s="17">
        <v>0.76190538980122502</v>
      </c>
      <c r="Q125" s="17">
        <v>0.63110275965667495</v>
      </c>
      <c r="R125" s="17"/>
      <c r="S125" s="17">
        <v>0.36974829887303001</v>
      </c>
      <c r="T125" s="17">
        <v>0.78630480487176002</v>
      </c>
      <c r="U125" s="17">
        <v>0.71984824673158099</v>
      </c>
      <c r="V125" s="17">
        <v>0.110178900767406</v>
      </c>
      <c r="W125" s="17">
        <v>0.53561995641995797</v>
      </c>
      <c r="X125" s="17"/>
      <c r="Y125" s="17">
        <v>0.22288518669258001</v>
      </c>
      <c r="Z125" s="17">
        <v>0.75803282632559998</v>
      </c>
      <c r="AA125" s="17">
        <v>0.78240858263080704</v>
      </c>
      <c r="AB125" s="17"/>
      <c r="AC125" s="17">
        <v>0.59246222051985098</v>
      </c>
      <c r="AD125" s="17">
        <v>0.64728892331325305</v>
      </c>
      <c r="AE125" s="17">
        <v>0.67258482195093205</v>
      </c>
      <c r="AF125" s="17">
        <v>0.50119124925338998</v>
      </c>
      <c r="AG125" s="17">
        <v>0.75926695489990703</v>
      </c>
      <c r="AH125" s="17"/>
      <c r="AI125" s="17">
        <v>0.69327130667186898</v>
      </c>
      <c r="AJ125" s="17">
        <v>0.62802476641509997</v>
      </c>
      <c r="AK125" s="17">
        <v>0.55440397672998998</v>
      </c>
      <c r="AL125" s="17">
        <v>0.735485108405598</v>
      </c>
      <c r="AM125" s="17"/>
      <c r="AN125" s="17">
        <v>0.84489054122095297</v>
      </c>
      <c r="AO125" s="17">
        <v>0.58399089618337396</v>
      </c>
      <c r="AP125" s="17"/>
      <c r="AQ125" s="17">
        <v>0.71102816190771001</v>
      </c>
      <c r="AR125" s="17">
        <v>0.582213673106869</v>
      </c>
      <c r="AS125" s="17"/>
      <c r="AT125" s="17">
        <v>0.726712790755633</v>
      </c>
      <c r="AU125" s="17">
        <v>0.58239947935127301</v>
      </c>
      <c r="AV125" s="17">
        <v>0.40849391087747</v>
      </c>
      <c r="AW125" s="17"/>
      <c r="AX125" s="17">
        <v>0.78270511038378698</v>
      </c>
      <c r="AY125" s="17">
        <v>0.37501320785809</v>
      </c>
      <c r="AZ125" s="17">
        <v>0.69845817447665104</v>
      </c>
    </row>
    <row r="126" spans="2:52" x14ac:dyDescent="0.35">
      <c r="B126" t="s">
        <v>136</v>
      </c>
      <c r="C126" s="17">
        <v>0.259305466830549</v>
      </c>
      <c r="D126" s="17">
        <v>0.28407053103727697</v>
      </c>
      <c r="E126" s="17">
        <v>0.23559096561417101</v>
      </c>
      <c r="F126" s="17"/>
      <c r="G126" s="17">
        <v>0.193104528382777</v>
      </c>
      <c r="H126" s="17">
        <v>0.212317344323493</v>
      </c>
      <c r="I126" s="17">
        <v>0.15234781897063701</v>
      </c>
      <c r="J126" s="17">
        <v>0.182200156741229</v>
      </c>
      <c r="K126" s="17">
        <v>0.26762539851311501</v>
      </c>
      <c r="L126" s="17">
        <v>0.44096037740657801</v>
      </c>
      <c r="M126" s="17"/>
      <c r="N126" s="17">
        <v>0.29237775218310402</v>
      </c>
      <c r="O126" s="17">
        <v>0.27962938661635001</v>
      </c>
      <c r="P126" s="17">
        <v>0.17329884287966699</v>
      </c>
      <c r="Q126" s="17">
        <v>0.27178489540918499</v>
      </c>
      <c r="R126" s="17"/>
      <c r="S126" s="17">
        <v>0.43021273258703902</v>
      </c>
      <c r="T126" s="17">
        <v>0.17955886451632899</v>
      </c>
      <c r="U126" s="17">
        <v>0.21966311835414201</v>
      </c>
      <c r="V126" s="17">
        <v>0.45428372591319499</v>
      </c>
      <c r="W126" s="17">
        <v>0.31231083435782298</v>
      </c>
      <c r="X126" s="17"/>
      <c r="Y126" s="17">
        <v>0.50943253891995599</v>
      </c>
      <c r="Z126" s="17">
        <v>0.21243708966979699</v>
      </c>
      <c r="AA126" s="17">
        <v>0.183531337135315</v>
      </c>
      <c r="AB126" s="17"/>
      <c r="AC126" s="17">
        <v>0.23787043437335401</v>
      </c>
      <c r="AD126" s="17">
        <v>0.28022260775409702</v>
      </c>
      <c r="AE126" s="17">
        <v>0.253275714801032</v>
      </c>
      <c r="AF126" s="17">
        <v>0.42194356741039601</v>
      </c>
      <c r="AG126" s="17">
        <v>7.8125288165495202E-2</v>
      </c>
      <c r="AH126" s="17"/>
      <c r="AI126" s="17">
        <v>0.21278978833057899</v>
      </c>
      <c r="AJ126" s="17">
        <v>0.27117752307399501</v>
      </c>
      <c r="AK126" s="17">
        <v>0.28539439894739799</v>
      </c>
      <c r="AL126" s="17">
        <v>0.186707385116787</v>
      </c>
      <c r="AM126" s="17"/>
      <c r="AN126" s="17">
        <v>0.10590949271993901</v>
      </c>
      <c r="AO126" s="17">
        <v>0.30403577396301101</v>
      </c>
      <c r="AP126" s="17"/>
      <c r="AQ126" s="17">
        <v>0.19498683206647699</v>
      </c>
      <c r="AR126" s="17">
        <v>0.30989566926122702</v>
      </c>
      <c r="AS126" s="17"/>
      <c r="AT126" s="17">
        <v>0.19933964878534999</v>
      </c>
      <c r="AU126" s="17">
        <v>0.30765491443930099</v>
      </c>
      <c r="AV126" s="17">
        <v>0.38610332558281601</v>
      </c>
      <c r="AW126" s="17"/>
      <c r="AX126" s="17">
        <v>0.19178650546510601</v>
      </c>
      <c r="AY126" s="17">
        <v>0.383548575607009</v>
      </c>
      <c r="AZ126" s="17">
        <v>0.23340863258939301</v>
      </c>
    </row>
    <row r="127" spans="2:52" x14ac:dyDescent="0.35">
      <c r="B127" t="s">
        <v>137</v>
      </c>
      <c r="C127" s="17">
        <v>5.4254194402489901E-2</v>
      </c>
      <c r="D127" s="17">
        <v>5.4285700768023103E-2</v>
      </c>
      <c r="E127" s="17">
        <v>5.0432675210704901E-2</v>
      </c>
      <c r="F127" s="17"/>
      <c r="G127" s="17">
        <v>0</v>
      </c>
      <c r="H127" s="17">
        <v>4.6914526477715199E-2</v>
      </c>
      <c r="I127" s="17">
        <v>0</v>
      </c>
      <c r="J127" s="17">
        <v>0.111063631467669</v>
      </c>
      <c r="K127" s="17">
        <v>8.0247939721621295E-2</v>
      </c>
      <c r="L127" s="17">
        <v>7.0492570286299405E-2</v>
      </c>
      <c r="M127" s="17"/>
      <c r="N127" s="17">
        <v>9.8963521546609798E-2</v>
      </c>
      <c r="O127" s="17">
        <v>6.2833799092558804E-2</v>
      </c>
      <c r="P127" s="17">
        <v>4.1606844501563697E-2</v>
      </c>
      <c r="Q127" s="17">
        <v>3.2109712734859602E-2</v>
      </c>
      <c r="R127" s="17"/>
      <c r="S127" s="17">
        <v>0.13123467685391499</v>
      </c>
      <c r="T127" s="17">
        <v>2.17451891548898E-2</v>
      </c>
      <c r="U127" s="17">
        <v>2.69270567461493E-2</v>
      </c>
      <c r="V127" s="17">
        <v>0.12632845369283899</v>
      </c>
      <c r="W127" s="17">
        <v>9.3253614454159001E-2</v>
      </c>
      <c r="X127" s="17"/>
      <c r="Y127" s="17">
        <v>0.19866398617709799</v>
      </c>
      <c r="Z127" s="17">
        <v>1.4292832813242E-2</v>
      </c>
      <c r="AA127" s="17">
        <v>1.53164734977783E-2</v>
      </c>
      <c r="AB127" s="17"/>
      <c r="AC127" s="17">
        <v>7.5656848040859703E-2</v>
      </c>
      <c r="AD127" s="17">
        <v>5.8330060452725402E-2</v>
      </c>
      <c r="AE127" s="17">
        <v>4.74651756619721E-2</v>
      </c>
      <c r="AF127" s="17">
        <v>1.26413305022876E-2</v>
      </c>
      <c r="AG127" s="17">
        <v>0.162607756934598</v>
      </c>
      <c r="AH127" s="17"/>
      <c r="AI127" s="17">
        <v>4.9920828236610801E-2</v>
      </c>
      <c r="AJ127" s="17">
        <v>5.9997095475274799E-2</v>
      </c>
      <c r="AK127" s="17">
        <v>5.8226832981658698E-2</v>
      </c>
      <c r="AL127" s="17">
        <v>6.5142191575967595E-2</v>
      </c>
      <c r="AM127" s="17"/>
      <c r="AN127" s="17">
        <v>3.8832727256627501E-2</v>
      </c>
      <c r="AO127" s="17">
        <v>5.5296586792683899E-2</v>
      </c>
      <c r="AP127" s="17"/>
      <c r="AQ127" s="17">
        <v>3.9607681216760199E-2</v>
      </c>
      <c r="AR127" s="17">
        <v>6.7231630247600899E-2</v>
      </c>
      <c r="AS127" s="17"/>
      <c r="AT127" s="17">
        <v>3.2451197099660503E-2</v>
      </c>
      <c r="AU127" s="17">
        <v>7.7193482693232202E-2</v>
      </c>
      <c r="AV127" s="17">
        <v>0.105411735474068</v>
      </c>
      <c r="AW127" s="17"/>
      <c r="AX127" s="17">
        <v>8.6817684313173007E-3</v>
      </c>
      <c r="AY127" s="17">
        <v>0.163307045716899</v>
      </c>
      <c r="AZ127" s="17">
        <v>4.6280114909199498E-2</v>
      </c>
    </row>
    <row r="128" spans="2:52" x14ac:dyDescent="0.35">
      <c r="B128" t="s">
        <v>138</v>
      </c>
      <c r="C128" s="17">
        <v>9.3386765509381707E-3</v>
      </c>
      <c r="D128" s="17">
        <v>4.69641534639438E-3</v>
      </c>
      <c r="E128" s="17">
        <v>1.40162232357001E-2</v>
      </c>
      <c r="F128" s="17"/>
      <c r="G128" s="17">
        <v>0</v>
      </c>
      <c r="H128" s="17">
        <v>0</v>
      </c>
      <c r="I128" s="17">
        <v>1.5255921732647001E-2</v>
      </c>
      <c r="J128" s="17">
        <v>1.1059572057392201E-2</v>
      </c>
      <c r="K128" s="17">
        <v>1.50500427802317E-2</v>
      </c>
      <c r="L128" s="17">
        <v>1.23554401544978E-2</v>
      </c>
      <c r="M128" s="17"/>
      <c r="N128" s="17">
        <v>2.29294015789198E-2</v>
      </c>
      <c r="O128" s="17">
        <v>1.7906687877223701E-2</v>
      </c>
      <c r="P128" s="17">
        <v>0</v>
      </c>
      <c r="Q128" s="17">
        <v>0</v>
      </c>
      <c r="R128" s="17"/>
      <c r="S128" s="17">
        <v>2.23245547327608E-2</v>
      </c>
      <c r="T128" s="17">
        <v>8.6659505533419508E-3</v>
      </c>
      <c r="U128" s="17">
        <v>0</v>
      </c>
      <c r="V128" s="17">
        <v>0</v>
      </c>
      <c r="W128" s="17">
        <v>0</v>
      </c>
      <c r="X128" s="17"/>
      <c r="Y128" s="17">
        <v>1.7893156192681E-2</v>
      </c>
      <c r="Z128" s="17">
        <v>8.6231970409485596E-3</v>
      </c>
      <c r="AA128" s="17">
        <v>0</v>
      </c>
      <c r="AB128" s="17"/>
      <c r="AC128" s="17">
        <v>1.9661764078654501E-2</v>
      </c>
      <c r="AD128" s="17">
        <v>0</v>
      </c>
      <c r="AE128" s="17">
        <v>7.8679554183539394E-3</v>
      </c>
      <c r="AF128" s="17">
        <v>9.7415162550412906E-3</v>
      </c>
      <c r="AG128" s="17">
        <v>0</v>
      </c>
      <c r="AH128" s="17"/>
      <c r="AI128" s="17">
        <v>0</v>
      </c>
      <c r="AJ128" s="17">
        <v>6.3627535154596E-3</v>
      </c>
      <c r="AK128" s="17">
        <v>3.44299692047512E-2</v>
      </c>
      <c r="AL128" s="17">
        <v>1.2665314901647099E-2</v>
      </c>
      <c r="AM128" s="17"/>
      <c r="AN128" s="17">
        <v>0</v>
      </c>
      <c r="AO128" s="17">
        <v>1.19211052277015E-2</v>
      </c>
      <c r="AP128" s="17"/>
      <c r="AQ128" s="17">
        <v>4.0668514111436103E-3</v>
      </c>
      <c r="AR128" s="17">
        <v>1.3848390062804399E-2</v>
      </c>
      <c r="AS128" s="17"/>
      <c r="AT128" s="17">
        <v>1.8669126877063201E-2</v>
      </c>
      <c r="AU128" s="17">
        <v>2.2164610025003999E-3</v>
      </c>
      <c r="AV128" s="17">
        <v>0</v>
      </c>
      <c r="AW128" s="17"/>
      <c r="AX128" s="17">
        <v>1.28137963414067E-2</v>
      </c>
      <c r="AY128" s="17">
        <v>1.16362031338039E-2</v>
      </c>
      <c r="AZ128" s="17">
        <v>9.1850083886050402E-3</v>
      </c>
    </row>
    <row r="129" spans="2:52" x14ac:dyDescent="0.35">
      <c r="B129" t="s">
        <v>139</v>
      </c>
      <c r="C129" s="17">
        <v>2.4466042910186499E-2</v>
      </c>
      <c r="D129" s="17">
        <v>3.6806591730905502E-2</v>
      </c>
      <c r="E129" s="17">
        <v>1.22292260268462E-2</v>
      </c>
      <c r="F129" s="17"/>
      <c r="G129" s="17">
        <v>4.06548844509615E-2</v>
      </c>
      <c r="H129" s="17">
        <v>2.5825654956907099E-2</v>
      </c>
      <c r="I129" s="17">
        <v>2.4648575449857001E-2</v>
      </c>
      <c r="J129" s="17">
        <v>1.50086033948702E-2</v>
      </c>
      <c r="K129" s="17">
        <v>4.7126267071273202E-2</v>
      </c>
      <c r="L129" s="17">
        <v>5.6802552463883502E-3</v>
      </c>
      <c r="M129" s="17"/>
      <c r="N129" s="17">
        <v>1.6255588200988401E-2</v>
      </c>
      <c r="O129" s="17">
        <v>5.4908809967751399E-3</v>
      </c>
      <c r="P129" s="17">
        <v>2.3188922817543499E-2</v>
      </c>
      <c r="Q129" s="17">
        <v>4.8043254799613903E-2</v>
      </c>
      <c r="R129" s="17"/>
      <c r="S129" s="17">
        <v>3.66157454552693E-2</v>
      </c>
      <c r="T129" s="17">
        <v>0</v>
      </c>
      <c r="U129" s="17">
        <v>1.8405658675856501E-2</v>
      </c>
      <c r="V129" s="17">
        <v>0.309208919626559</v>
      </c>
      <c r="W129" s="17">
        <v>5.8815594768059802E-2</v>
      </c>
      <c r="X129" s="17"/>
      <c r="Y129" s="17">
        <v>5.1125132017684601E-2</v>
      </c>
      <c r="Z129" s="17">
        <v>2.90724149554605E-3</v>
      </c>
      <c r="AA129" s="17">
        <v>1.8743606736099198E-2</v>
      </c>
      <c r="AB129" s="17"/>
      <c r="AC129" s="17">
        <v>3.9364934799189802E-2</v>
      </c>
      <c r="AD129" s="17">
        <v>5.2016829676489401E-3</v>
      </c>
      <c r="AE129" s="17">
        <v>1.30639887629866E-2</v>
      </c>
      <c r="AF129" s="17">
        <v>5.4482336578885397E-2</v>
      </c>
      <c r="AG129" s="17">
        <v>0</v>
      </c>
      <c r="AH129" s="17"/>
      <c r="AI129" s="17">
        <v>1.6396921627875899E-2</v>
      </c>
      <c r="AJ129" s="17">
        <v>2.3898604637955598E-2</v>
      </c>
      <c r="AK129" s="17">
        <v>5.8463374156452301E-2</v>
      </c>
      <c r="AL129" s="17">
        <v>0</v>
      </c>
      <c r="AM129" s="17"/>
      <c r="AN129" s="17">
        <v>1.03672388024811E-2</v>
      </c>
      <c r="AO129" s="17">
        <v>2.85910736185567E-2</v>
      </c>
      <c r="AP129" s="17"/>
      <c r="AQ129" s="17">
        <v>3.27987090260244E-2</v>
      </c>
      <c r="AR129" s="17">
        <v>1.7959125600420699E-2</v>
      </c>
      <c r="AS129" s="17"/>
      <c r="AT129" s="17">
        <v>2.2827236482293501E-2</v>
      </c>
      <c r="AU129" s="17">
        <v>1.13746647272102E-2</v>
      </c>
      <c r="AV129" s="17">
        <v>7.4363473429572197E-2</v>
      </c>
      <c r="AW129" s="17"/>
      <c r="AX129" s="17">
        <v>0</v>
      </c>
      <c r="AY129" s="17">
        <v>6.6494967684198297E-2</v>
      </c>
      <c r="AZ129" s="17">
        <v>1.26680696361518E-2</v>
      </c>
    </row>
    <row r="130" spans="2:52" x14ac:dyDescent="0.35">
      <c r="B130" t="s">
        <v>94</v>
      </c>
      <c r="C130" s="17">
        <v>1.2662889380165901E-2</v>
      </c>
      <c r="D130" s="17">
        <v>1.8427168523149101E-2</v>
      </c>
      <c r="E130" s="17">
        <v>6.9520118291919999E-3</v>
      </c>
      <c r="F130" s="17"/>
      <c r="G130" s="17">
        <v>4.06548844509615E-2</v>
      </c>
      <c r="H130" s="17">
        <v>0</v>
      </c>
      <c r="I130" s="17">
        <v>0</v>
      </c>
      <c r="J130" s="17">
        <v>0</v>
      </c>
      <c r="K130" s="17">
        <v>2.36083391426457E-2</v>
      </c>
      <c r="L130" s="17">
        <v>1.4484962506512499E-2</v>
      </c>
      <c r="M130" s="17"/>
      <c r="N130" s="17">
        <v>8.0422229558054503E-3</v>
      </c>
      <c r="O130" s="17">
        <v>1.8788545535390701E-2</v>
      </c>
      <c r="P130" s="17">
        <v>0</v>
      </c>
      <c r="Q130" s="17">
        <v>1.6959377399666901E-2</v>
      </c>
      <c r="R130" s="17"/>
      <c r="S130" s="17">
        <v>9.8639914979857003E-3</v>
      </c>
      <c r="T130" s="17">
        <v>3.7251909036786698E-3</v>
      </c>
      <c r="U130" s="17">
        <v>1.5155919492271399E-2</v>
      </c>
      <c r="V130" s="17">
        <v>0</v>
      </c>
      <c r="W130" s="17">
        <v>0</v>
      </c>
      <c r="X130" s="17"/>
      <c r="Y130" s="17">
        <v>0</v>
      </c>
      <c r="Z130" s="17">
        <v>3.70681265486594E-3</v>
      </c>
      <c r="AA130" s="17">
        <v>0</v>
      </c>
      <c r="AB130" s="17"/>
      <c r="AC130" s="17">
        <v>3.49837981880909E-2</v>
      </c>
      <c r="AD130" s="17">
        <v>8.9567255122753493E-3</v>
      </c>
      <c r="AE130" s="17">
        <v>5.7423434047234097E-3</v>
      </c>
      <c r="AF130" s="17">
        <v>0</v>
      </c>
      <c r="AG130" s="17">
        <v>0</v>
      </c>
      <c r="AH130" s="17"/>
      <c r="AI130" s="17">
        <v>2.7621155133065099E-2</v>
      </c>
      <c r="AJ130" s="17">
        <v>1.0539256882215299E-2</v>
      </c>
      <c r="AK130" s="17">
        <v>9.0814479797491701E-3</v>
      </c>
      <c r="AL130" s="17">
        <v>0</v>
      </c>
      <c r="AM130" s="17"/>
      <c r="AN130" s="17">
        <v>0</v>
      </c>
      <c r="AO130" s="17">
        <v>1.6164564214673001E-2</v>
      </c>
      <c r="AP130" s="17"/>
      <c r="AQ130" s="17">
        <v>1.75117643718848E-2</v>
      </c>
      <c r="AR130" s="17">
        <v>8.8515117210771193E-3</v>
      </c>
      <c r="AS130" s="17"/>
      <c r="AT130" s="17">
        <v>0</v>
      </c>
      <c r="AU130" s="17">
        <v>1.91609977864837E-2</v>
      </c>
      <c r="AV130" s="17">
        <v>2.5627554636073999E-2</v>
      </c>
      <c r="AW130" s="17"/>
      <c r="AX130" s="17">
        <v>4.0128193783822803E-3</v>
      </c>
      <c r="AY130" s="17">
        <v>0</v>
      </c>
      <c r="AZ130" s="17">
        <v>0</v>
      </c>
    </row>
    <row r="131" spans="2:52" x14ac:dyDescent="0.35">
      <c r="B131" t="s">
        <v>140</v>
      </c>
      <c r="C131" s="17">
        <v>0.89927819675621901</v>
      </c>
      <c r="D131" s="17">
        <v>0.88578412363152803</v>
      </c>
      <c r="E131" s="17">
        <v>0.91636986369755702</v>
      </c>
      <c r="F131" s="17"/>
      <c r="G131" s="17">
        <v>0.91869023109807701</v>
      </c>
      <c r="H131" s="17">
        <v>0.92725981856537798</v>
      </c>
      <c r="I131" s="17">
        <v>0.960095502817496</v>
      </c>
      <c r="J131" s="17">
        <v>0.86286819308006801</v>
      </c>
      <c r="K131" s="17">
        <v>0.83396741128422802</v>
      </c>
      <c r="L131" s="17">
        <v>0.89698677180630204</v>
      </c>
      <c r="M131" s="17"/>
      <c r="N131" s="17">
        <v>0.85380926571767701</v>
      </c>
      <c r="O131" s="17">
        <v>0.89498008649805205</v>
      </c>
      <c r="P131" s="17">
        <v>0.93520423268089303</v>
      </c>
      <c r="Q131" s="17">
        <v>0.90288765506586</v>
      </c>
      <c r="R131" s="17"/>
      <c r="S131" s="17">
        <v>0.79996103146006903</v>
      </c>
      <c r="T131" s="17">
        <v>0.96586366938808998</v>
      </c>
      <c r="U131" s="17">
        <v>0.93951136508572297</v>
      </c>
      <c r="V131" s="17">
        <v>0.56446262668060099</v>
      </c>
      <c r="W131" s="17">
        <v>0.847930790777781</v>
      </c>
      <c r="X131" s="17"/>
      <c r="Y131" s="17">
        <v>0.73231772561253705</v>
      </c>
      <c r="Z131" s="17">
        <v>0.970469915995397</v>
      </c>
      <c r="AA131" s="17">
        <v>0.96593991976612303</v>
      </c>
      <c r="AB131" s="17"/>
      <c r="AC131" s="17">
        <v>0.83033265489320496</v>
      </c>
      <c r="AD131" s="17">
        <v>0.92751153106734996</v>
      </c>
      <c r="AE131" s="17">
        <v>0.925860536751964</v>
      </c>
      <c r="AF131" s="17">
        <v>0.92313481666378605</v>
      </c>
      <c r="AG131" s="17">
        <v>0.83739224306540205</v>
      </c>
      <c r="AH131" s="17"/>
      <c r="AI131" s="17">
        <v>0.90606109500244802</v>
      </c>
      <c r="AJ131" s="17">
        <v>0.89920228948909497</v>
      </c>
      <c r="AK131" s="17">
        <v>0.83979837567738902</v>
      </c>
      <c r="AL131" s="17">
        <v>0.92219249352238497</v>
      </c>
      <c r="AM131" s="17"/>
      <c r="AN131" s="17">
        <v>0.95080003394089097</v>
      </c>
      <c r="AO131" s="17">
        <v>0.88802667014638503</v>
      </c>
      <c r="AP131" s="17"/>
      <c r="AQ131" s="17">
        <v>0.90601499397418706</v>
      </c>
      <c r="AR131" s="17">
        <v>0.89210934236809702</v>
      </c>
      <c r="AS131" s="17"/>
      <c r="AT131" s="17">
        <v>0.92605243954098304</v>
      </c>
      <c r="AU131" s="17">
        <v>0.89005439379057405</v>
      </c>
      <c r="AV131" s="17">
        <v>0.79459723646028602</v>
      </c>
      <c r="AW131" s="17"/>
      <c r="AX131" s="17">
        <v>0.97449161584889399</v>
      </c>
      <c r="AY131" s="17">
        <v>0.75856178346509895</v>
      </c>
      <c r="AZ131" s="17">
        <v>0.93186680706604397</v>
      </c>
    </row>
    <row r="132" spans="2:52" x14ac:dyDescent="0.35">
      <c r="B132" t="s">
        <v>141</v>
      </c>
      <c r="C132" s="17">
        <v>3.3804719461124601E-2</v>
      </c>
      <c r="D132" s="17">
        <v>4.1503007077299897E-2</v>
      </c>
      <c r="E132" s="17">
        <v>2.6245449262546301E-2</v>
      </c>
      <c r="F132" s="17"/>
      <c r="G132" s="17">
        <v>4.06548844509615E-2</v>
      </c>
      <c r="H132" s="17">
        <v>2.5825654956907099E-2</v>
      </c>
      <c r="I132" s="17">
        <v>3.9904497182504002E-2</v>
      </c>
      <c r="J132" s="17">
        <v>2.60681754522624E-2</v>
      </c>
      <c r="K132" s="17">
        <v>6.2176309851504803E-2</v>
      </c>
      <c r="L132" s="17">
        <v>1.80356954008862E-2</v>
      </c>
      <c r="M132" s="17"/>
      <c r="N132" s="17">
        <v>3.9184989779908197E-2</v>
      </c>
      <c r="O132" s="17">
        <v>2.3397568873998902E-2</v>
      </c>
      <c r="P132" s="17">
        <v>2.3188922817543499E-2</v>
      </c>
      <c r="Q132" s="17">
        <v>4.8043254799613903E-2</v>
      </c>
      <c r="R132" s="17"/>
      <c r="S132" s="17">
        <v>5.8940300188030099E-2</v>
      </c>
      <c r="T132" s="17">
        <v>8.6659505533419508E-3</v>
      </c>
      <c r="U132" s="17">
        <v>1.8405658675856501E-2</v>
      </c>
      <c r="V132" s="17">
        <v>0.309208919626559</v>
      </c>
      <c r="W132" s="17">
        <v>5.8815594768059802E-2</v>
      </c>
      <c r="X132" s="17"/>
      <c r="Y132" s="17">
        <v>6.9018288210365694E-2</v>
      </c>
      <c r="Z132" s="17">
        <v>1.1530438536494599E-2</v>
      </c>
      <c r="AA132" s="17">
        <v>1.8743606736099198E-2</v>
      </c>
      <c r="AB132" s="17"/>
      <c r="AC132" s="17">
        <v>5.90266988778443E-2</v>
      </c>
      <c r="AD132" s="17">
        <v>5.2016829676489401E-3</v>
      </c>
      <c r="AE132" s="17">
        <v>2.0931944181340499E-2</v>
      </c>
      <c r="AF132" s="17">
        <v>6.4223852833926703E-2</v>
      </c>
      <c r="AG132" s="17">
        <v>0</v>
      </c>
      <c r="AH132" s="17"/>
      <c r="AI132" s="17">
        <v>1.6396921627875899E-2</v>
      </c>
      <c r="AJ132" s="17">
        <v>3.0261358153415199E-2</v>
      </c>
      <c r="AK132" s="17">
        <v>9.2893343361203404E-2</v>
      </c>
      <c r="AL132" s="17">
        <v>1.2665314901647099E-2</v>
      </c>
      <c r="AM132" s="17"/>
      <c r="AN132" s="17">
        <v>1.03672388024811E-2</v>
      </c>
      <c r="AO132" s="17">
        <v>4.0512178846258198E-2</v>
      </c>
      <c r="AP132" s="17"/>
      <c r="AQ132" s="17">
        <v>3.6865560437168002E-2</v>
      </c>
      <c r="AR132" s="17">
        <v>3.1807515663225101E-2</v>
      </c>
      <c r="AS132" s="17"/>
      <c r="AT132" s="17">
        <v>4.1496363359356699E-2</v>
      </c>
      <c r="AU132" s="17">
        <v>1.35911257297106E-2</v>
      </c>
      <c r="AV132" s="17">
        <v>7.4363473429572197E-2</v>
      </c>
      <c r="AW132" s="17"/>
      <c r="AX132" s="17">
        <v>1.28137963414067E-2</v>
      </c>
      <c r="AY132" s="17">
        <v>7.8131170818002194E-2</v>
      </c>
      <c r="AZ132" s="17">
        <v>2.1853078024756799E-2</v>
      </c>
    </row>
    <row r="133" spans="2:52" x14ac:dyDescent="0.35">
      <c r="B133" t="s">
        <v>97</v>
      </c>
      <c r="C133" s="17">
        <v>0.86547347729509505</v>
      </c>
      <c r="D133" s="17">
        <v>0.84428111655422799</v>
      </c>
      <c r="E133" s="17">
        <v>0.890124414435011</v>
      </c>
      <c r="F133" s="17"/>
      <c r="G133" s="17">
        <v>0.87803534664711602</v>
      </c>
      <c r="H133" s="17">
        <v>0.90143416360847095</v>
      </c>
      <c r="I133" s="17">
        <v>0.92019100563499201</v>
      </c>
      <c r="J133" s="17">
        <v>0.83680001762780598</v>
      </c>
      <c r="K133" s="17">
        <v>0.771791101432723</v>
      </c>
      <c r="L133" s="17">
        <v>0.87895107640541603</v>
      </c>
      <c r="M133" s="17"/>
      <c r="N133" s="17">
        <v>0.81462427593776798</v>
      </c>
      <c r="O133" s="17">
        <v>0.87158251762405303</v>
      </c>
      <c r="P133" s="17">
        <v>0.912015309863349</v>
      </c>
      <c r="Q133" s="17">
        <v>0.85484440026624597</v>
      </c>
      <c r="R133" s="17"/>
      <c r="S133" s="17">
        <v>0.74102073127203905</v>
      </c>
      <c r="T133" s="17">
        <v>0.95719771883474802</v>
      </c>
      <c r="U133" s="17">
        <v>0.921105706409866</v>
      </c>
      <c r="V133" s="17">
        <v>0.25525370705404199</v>
      </c>
      <c r="W133" s="17">
        <v>0.78911519600972102</v>
      </c>
      <c r="X133" s="17"/>
      <c r="Y133" s="17">
        <v>0.66329943740217101</v>
      </c>
      <c r="Z133" s="17">
        <v>0.95893947745890296</v>
      </c>
      <c r="AA133" s="17">
        <v>0.94719631303002305</v>
      </c>
      <c r="AB133" s="17"/>
      <c r="AC133" s="17">
        <v>0.77130595601536101</v>
      </c>
      <c r="AD133" s="17">
        <v>0.92230984809970096</v>
      </c>
      <c r="AE133" s="17">
        <v>0.90492859257062397</v>
      </c>
      <c r="AF133" s="17">
        <v>0.85891096382985899</v>
      </c>
      <c r="AG133" s="17">
        <v>0.83739224306540205</v>
      </c>
      <c r="AH133" s="17"/>
      <c r="AI133" s="17">
        <v>0.88966417337457204</v>
      </c>
      <c r="AJ133" s="17">
        <v>0.86894093133567896</v>
      </c>
      <c r="AK133" s="17">
        <v>0.74690503231618499</v>
      </c>
      <c r="AL133" s="17">
        <v>0.90952717862073795</v>
      </c>
      <c r="AM133" s="17"/>
      <c r="AN133" s="17">
        <v>0.94043279513841005</v>
      </c>
      <c r="AO133" s="17">
        <v>0.84751449130012702</v>
      </c>
      <c r="AP133" s="17"/>
      <c r="AQ133" s="17">
        <v>0.86914943353701901</v>
      </c>
      <c r="AR133" s="17">
        <v>0.86030182670487199</v>
      </c>
      <c r="AS133" s="17"/>
      <c r="AT133" s="17">
        <v>0.88455607618162602</v>
      </c>
      <c r="AU133" s="17">
        <v>0.87646326806086305</v>
      </c>
      <c r="AV133" s="17">
        <v>0.72023376303071296</v>
      </c>
      <c r="AW133" s="17"/>
      <c r="AX133" s="17">
        <v>0.96167781950748699</v>
      </c>
      <c r="AY133" s="17">
        <v>0.68043061264709703</v>
      </c>
      <c r="AZ133" s="17">
        <v>0.91001372904128697</v>
      </c>
    </row>
    <row r="134" spans="2:52" x14ac:dyDescent="0.35">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row>
    <row r="135" spans="2:52" x14ac:dyDescent="0.35">
      <c r="B135" s="6" t="s">
        <v>146</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row>
    <row r="136" spans="2:52" x14ac:dyDescent="0.35">
      <c r="B136" s="24" t="s">
        <v>84</v>
      </c>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row>
    <row r="137" spans="2:52" x14ac:dyDescent="0.35">
      <c r="B137" t="s">
        <v>143</v>
      </c>
      <c r="C137" s="17">
        <v>0.523239606582938</v>
      </c>
      <c r="D137" s="17">
        <v>0.51464418862410299</v>
      </c>
      <c r="E137" s="17">
        <v>0.53392792008919898</v>
      </c>
      <c r="F137" s="17"/>
      <c r="G137" s="17">
        <v>0.54375020366440696</v>
      </c>
      <c r="H137" s="17">
        <v>0.64235726926543002</v>
      </c>
      <c r="I137" s="17">
        <v>0.68503824725267204</v>
      </c>
      <c r="J137" s="17">
        <v>0.54956271673243295</v>
      </c>
      <c r="K137" s="17">
        <v>0.48573402262123599</v>
      </c>
      <c r="L137" s="17">
        <v>0.33602877728884001</v>
      </c>
      <c r="M137" s="17"/>
      <c r="N137" s="17">
        <v>0.42162403140510601</v>
      </c>
      <c r="O137" s="17">
        <v>0.45558603901066802</v>
      </c>
      <c r="P137" s="17">
        <v>0.67579426134276799</v>
      </c>
      <c r="Q137" s="17">
        <v>0.54429984531202702</v>
      </c>
      <c r="R137" s="17"/>
      <c r="S137" s="17">
        <v>0.34801152614698899</v>
      </c>
      <c r="T137" s="17">
        <v>0.61191431348493597</v>
      </c>
      <c r="U137" s="17">
        <v>0.50693671941458296</v>
      </c>
      <c r="V137" s="17">
        <v>0.19064258682597601</v>
      </c>
      <c r="W137" s="17">
        <v>0.62502379426069199</v>
      </c>
      <c r="X137" s="17"/>
      <c r="Y137" s="17">
        <v>0.32104204999000902</v>
      </c>
      <c r="Z137" s="17">
        <v>0.57955214884387596</v>
      </c>
      <c r="AA137" s="17">
        <v>0.51754067673803095</v>
      </c>
      <c r="AB137" s="17"/>
      <c r="AC137" s="17">
        <v>0.56867291978534495</v>
      </c>
      <c r="AD137" s="17">
        <v>0.49685107710594201</v>
      </c>
      <c r="AE137" s="17">
        <v>0.48440710279685401</v>
      </c>
      <c r="AF137" s="17">
        <v>0.62281350712840899</v>
      </c>
      <c r="AG137" s="17">
        <v>0.83393187347042097</v>
      </c>
      <c r="AH137" s="17"/>
      <c r="AI137" s="17">
        <v>0.59970432004928598</v>
      </c>
      <c r="AJ137" s="17">
        <v>0.50702729119065304</v>
      </c>
      <c r="AK137" s="17">
        <v>0.45120080823394099</v>
      </c>
      <c r="AL137" s="17">
        <v>0.53841500233826201</v>
      </c>
      <c r="AM137" s="17"/>
      <c r="AN137" s="17">
        <v>0.63274525359585099</v>
      </c>
      <c r="AO137" s="17">
        <v>0.49463076219471303</v>
      </c>
      <c r="AP137" s="17"/>
      <c r="AQ137" s="17">
        <v>0.61967300508416201</v>
      </c>
      <c r="AR137" s="17">
        <v>0.442634707524934</v>
      </c>
      <c r="AS137" s="17"/>
      <c r="AT137" s="17">
        <v>0.55794166964807501</v>
      </c>
      <c r="AU137" s="17">
        <v>0.52056096519259198</v>
      </c>
      <c r="AV137" s="17">
        <v>0.36460744170937898</v>
      </c>
      <c r="AW137" s="17"/>
      <c r="AX137" s="17">
        <v>0.63044043671315297</v>
      </c>
      <c r="AY137" s="17">
        <v>0.43646524436076001</v>
      </c>
      <c r="AZ137" s="17">
        <v>0.45213270575372699</v>
      </c>
    </row>
    <row r="138" spans="2:52" x14ac:dyDescent="0.35">
      <c r="B138" t="s">
        <v>144</v>
      </c>
      <c r="C138" s="17">
        <v>0.42936741400533601</v>
      </c>
      <c r="D138" s="17">
        <v>0.42380090581892399</v>
      </c>
      <c r="E138" s="17">
        <v>0.43264457705123299</v>
      </c>
      <c r="F138" s="17"/>
      <c r="G138" s="17">
        <v>0.41559491188463099</v>
      </c>
      <c r="H138" s="17">
        <v>0.30037197443461899</v>
      </c>
      <c r="I138" s="17">
        <v>0.26927203387155801</v>
      </c>
      <c r="J138" s="17">
        <v>0.42344815270325997</v>
      </c>
      <c r="K138" s="17">
        <v>0.45527328976592302</v>
      </c>
      <c r="L138" s="17">
        <v>0.61262758242594395</v>
      </c>
      <c r="M138" s="17"/>
      <c r="N138" s="17">
        <v>0.53136504265725004</v>
      </c>
      <c r="O138" s="17">
        <v>0.49727952287501198</v>
      </c>
      <c r="P138" s="17">
        <v>0.27311030117381602</v>
      </c>
      <c r="Q138" s="17">
        <v>0.40888435145899799</v>
      </c>
      <c r="R138" s="17"/>
      <c r="S138" s="17">
        <v>0.60015947674738201</v>
      </c>
      <c r="T138" s="17">
        <v>0.36531249457696802</v>
      </c>
      <c r="U138" s="17">
        <v>0.42101594246191298</v>
      </c>
      <c r="V138" s="17">
        <v>0.50014849354746405</v>
      </c>
      <c r="W138" s="17">
        <v>0.33329584492179898</v>
      </c>
      <c r="X138" s="17"/>
      <c r="Y138" s="17">
        <v>0.62735199674816799</v>
      </c>
      <c r="Z138" s="17">
        <v>0.401493823534466</v>
      </c>
      <c r="AA138" s="17">
        <v>0.42452331584913</v>
      </c>
      <c r="AB138" s="17"/>
      <c r="AC138" s="17">
        <v>0.39111543874117399</v>
      </c>
      <c r="AD138" s="17">
        <v>0.46339152099057002</v>
      </c>
      <c r="AE138" s="17">
        <v>0.45624499808553798</v>
      </c>
      <c r="AF138" s="17">
        <v>0.32270415629270599</v>
      </c>
      <c r="AG138" s="17">
        <v>0.166068126529579</v>
      </c>
      <c r="AH138" s="17"/>
      <c r="AI138" s="17">
        <v>0.38141582392805801</v>
      </c>
      <c r="AJ138" s="17">
        <v>0.43929942793061799</v>
      </c>
      <c r="AK138" s="17">
        <v>0.43882484859457099</v>
      </c>
      <c r="AL138" s="17">
        <v>0.43952765011410799</v>
      </c>
      <c r="AM138" s="17"/>
      <c r="AN138" s="17">
        <v>0.33937582056444399</v>
      </c>
      <c r="AO138" s="17">
        <v>0.45197152538683</v>
      </c>
      <c r="AP138" s="17"/>
      <c r="AQ138" s="17">
        <v>0.33706970558969401</v>
      </c>
      <c r="AR138" s="17">
        <v>0.50580003608677504</v>
      </c>
      <c r="AS138" s="17"/>
      <c r="AT138" s="17">
        <v>0.389325613557718</v>
      </c>
      <c r="AU138" s="17">
        <v>0.45473851603510501</v>
      </c>
      <c r="AV138" s="17">
        <v>0.52578154189269399</v>
      </c>
      <c r="AW138" s="17"/>
      <c r="AX138" s="17">
        <v>0.34904083293268601</v>
      </c>
      <c r="AY138" s="17">
        <v>0.49641441659991697</v>
      </c>
      <c r="AZ138" s="17">
        <v>0.50685181907019805</v>
      </c>
    </row>
    <row r="139" spans="2:52" x14ac:dyDescent="0.35">
      <c r="B139" t="s">
        <v>145</v>
      </c>
      <c r="C139" s="17">
        <v>2.76047247341073E-2</v>
      </c>
      <c r="D139" s="17">
        <v>4.3299400111974501E-2</v>
      </c>
      <c r="E139" s="17">
        <v>1.20279047116025E-2</v>
      </c>
      <c r="F139" s="17"/>
      <c r="G139" s="17">
        <v>4.06548844509615E-2</v>
      </c>
      <c r="H139" s="17">
        <v>5.7270756299950702E-2</v>
      </c>
      <c r="I139" s="17">
        <v>2.4648575449857001E-2</v>
      </c>
      <c r="J139" s="17">
        <v>6.2890914458369499E-3</v>
      </c>
      <c r="K139" s="17">
        <v>3.0382421608900201E-2</v>
      </c>
      <c r="L139" s="17">
        <v>1.4107393830674201E-2</v>
      </c>
      <c r="M139" s="17"/>
      <c r="N139" s="17">
        <v>2.3770938030544999E-2</v>
      </c>
      <c r="O139" s="17">
        <v>2.3734279048759899E-2</v>
      </c>
      <c r="P139" s="17">
        <v>2.1991081787271001E-2</v>
      </c>
      <c r="Q139" s="17">
        <v>3.7220994669427798E-2</v>
      </c>
      <c r="R139" s="17"/>
      <c r="S139" s="17">
        <v>3.8262292474538898E-2</v>
      </c>
      <c r="T139" s="17">
        <v>5.8984151483159296E-3</v>
      </c>
      <c r="U139" s="17">
        <v>5.6891418631233003E-2</v>
      </c>
      <c r="V139" s="17">
        <v>0.309208919626559</v>
      </c>
      <c r="W139" s="17">
        <v>0</v>
      </c>
      <c r="X139" s="17"/>
      <c r="Y139" s="17">
        <v>5.1605953261823101E-2</v>
      </c>
      <c r="Z139" s="17">
        <v>5.8693152863224197E-3</v>
      </c>
      <c r="AA139" s="17">
        <v>5.79360074128396E-2</v>
      </c>
      <c r="AB139" s="17"/>
      <c r="AC139" s="17">
        <v>1.45544072942919E-2</v>
      </c>
      <c r="AD139" s="17">
        <v>2.7438529820963901E-2</v>
      </c>
      <c r="AE139" s="17">
        <v>3.2371212727758801E-2</v>
      </c>
      <c r="AF139" s="17">
        <v>5.4482336578885397E-2</v>
      </c>
      <c r="AG139" s="17">
        <v>0</v>
      </c>
      <c r="AH139" s="17"/>
      <c r="AI139" s="17">
        <v>0</v>
      </c>
      <c r="AJ139" s="17">
        <v>2.8388236468013799E-2</v>
      </c>
      <c r="AK139" s="17">
        <v>9.1618189725016799E-2</v>
      </c>
      <c r="AL139" s="17">
        <v>2.2057347547630099E-2</v>
      </c>
      <c r="AM139" s="17"/>
      <c r="AN139" s="17">
        <v>2.2079765670318299E-2</v>
      </c>
      <c r="AO139" s="17">
        <v>2.96144707563008E-2</v>
      </c>
      <c r="AP139" s="17"/>
      <c r="AQ139" s="17">
        <v>2.6828905313759501E-2</v>
      </c>
      <c r="AR139" s="17">
        <v>2.8683745299981099E-2</v>
      </c>
      <c r="AS139" s="17"/>
      <c r="AT139" s="17">
        <v>3.3204043626771998E-2</v>
      </c>
      <c r="AU139" s="17">
        <v>1.33963275043705E-2</v>
      </c>
      <c r="AV139" s="17">
        <v>5.9480086161506497E-2</v>
      </c>
      <c r="AW139" s="17"/>
      <c r="AX139" s="17">
        <v>6.3538420502240803E-3</v>
      </c>
      <c r="AY139" s="17">
        <v>6.7120339039323795E-2</v>
      </c>
      <c r="AZ139" s="17">
        <v>4.1015475176075102E-2</v>
      </c>
    </row>
    <row r="140" spans="2:52" x14ac:dyDescent="0.35">
      <c r="B140" t="s">
        <v>79</v>
      </c>
      <c r="C140" s="17">
        <v>1.9788254677619299E-2</v>
      </c>
      <c r="D140" s="17">
        <v>1.8255505444998599E-2</v>
      </c>
      <c r="E140" s="17">
        <v>2.1399598147965201E-2</v>
      </c>
      <c r="F140" s="17"/>
      <c r="G140" s="17">
        <v>0</v>
      </c>
      <c r="H140" s="17">
        <v>0</v>
      </c>
      <c r="I140" s="17">
        <v>2.1041143425913001E-2</v>
      </c>
      <c r="J140" s="17">
        <v>2.0700039118470001E-2</v>
      </c>
      <c r="K140" s="17">
        <v>2.86102660039417E-2</v>
      </c>
      <c r="L140" s="17">
        <v>3.7236246454541599E-2</v>
      </c>
      <c r="M140" s="17"/>
      <c r="N140" s="17">
        <v>2.3239987907099E-2</v>
      </c>
      <c r="O140" s="17">
        <v>2.3400159065560599E-2</v>
      </c>
      <c r="P140" s="17">
        <v>2.9104355696145001E-2</v>
      </c>
      <c r="Q140" s="17">
        <v>9.5948085595475296E-3</v>
      </c>
      <c r="R140" s="17"/>
      <c r="S140" s="17">
        <v>1.3566704631090099E-2</v>
      </c>
      <c r="T140" s="17">
        <v>1.6874776789780201E-2</v>
      </c>
      <c r="U140" s="17">
        <v>1.5155919492271399E-2</v>
      </c>
      <c r="V140" s="17">
        <v>0</v>
      </c>
      <c r="W140" s="17">
        <v>4.1680360817509497E-2</v>
      </c>
      <c r="X140" s="17"/>
      <c r="Y140" s="17">
        <v>0</v>
      </c>
      <c r="Z140" s="17">
        <v>1.30847123353365E-2</v>
      </c>
      <c r="AA140" s="17">
        <v>0</v>
      </c>
      <c r="AB140" s="17"/>
      <c r="AC140" s="17">
        <v>2.5657234179189602E-2</v>
      </c>
      <c r="AD140" s="17">
        <v>1.2318872082523901E-2</v>
      </c>
      <c r="AE140" s="17">
        <v>2.6976686389848899E-2</v>
      </c>
      <c r="AF140" s="17">
        <v>0</v>
      </c>
      <c r="AG140" s="17">
        <v>0</v>
      </c>
      <c r="AH140" s="17"/>
      <c r="AI140" s="17">
        <v>1.8879856022655499E-2</v>
      </c>
      <c r="AJ140" s="17">
        <v>2.5285044410714299E-2</v>
      </c>
      <c r="AK140" s="17">
        <v>1.8356153446471599E-2</v>
      </c>
      <c r="AL140" s="17">
        <v>0</v>
      </c>
      <c r="AM140" s="17"/>
      <c r="AN140" s="17">
        <v>5.7991601693858303E-3</v>
      </c>
      <c r="AO140" s="17">
        <v>2.3783241662156899E-2</v>
      </c>
      <c r="AP140" s="17"/>
      <c r="AQ140" s="17">
        <v>1.64283840123844E-2</v>
      </c>
      <c r="AR140" s="17">
        <v>2.2881511088309998E-2</v>
      </c>
      <c r="AS140" s="17"/>
      <c r="AT140" s="17">
        <v>1.95286731674356E-2</v>
      </c>
      <c r="AU140" s="17">
        <v>1.1304191267931901E-2</v>
      </c>
      <c r="AV140" s="17">
        <v>5.0130930236420797E-2</v>
      </c>
      <c r="AW140" s="17"/>
      <c r="AX140" s="17">
        <v>1.41648883039369E-2</v>
      </c>
      <c r="AY140" s="17">
        <v>0</v>
      </c>
      <c r="AZ140" s="17">
        <v>0</v>
      </c>
    </row>
    <row r="141" spans="2:52" x14ac:dyDescent="0.35">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row>
    <row r="142" spans="2:52" x14ac:dyDescent="0.35">
      <c r="B142" s="6" t="s">
        <v>158</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row>
    <row r="143" spans="2:52" x14ac:dyDescent="0.35">
      <c r="B143" s="24" t="s">
        <v>84</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row>
    <row r="144" spans="2:52" x14ac:dyDescent="0.35">
      <c r="B144" t="s">
        <v>147</v>
      </c>
      <c r="C144" s="17">
        <v>0.67107298417732097</v>
      </c>
      <c r="D144" s="17">
        <v>0.62296884626990701</v>
      </c>
      <c r="E144" s="17">
        <v>0.72184424978103601</v>
      </c>
      <c r="F144" s="17"/>
      <c r="G144" s="17">
        <v>0.73349589253340397</v>
      </c>
      <c r="H144" s="17">
        <v>0.57577905377261296</v>
      </c>
      <c r="I144" s="17">
        <v>0.727346768404183</v>
      </c>
      <c r="J144" s="17">
        <v>0.69840694784364199</v>
      </c>
      <c r="K144" s="17">
        <v>0.71414640683883901</v>
      </c>
      <c r="L144" s="17">
        <v>0.61863102439314599</v>
      </c>
      <c r="M144" s="17"/>
      <c r="N144" s="17">
        <v>0.69808816779966898</v>
      </c>
      <c r="O144" s="17">
        <v>0.63499545588374195</v>
      </c>
      <c r="P144" s="17">
        <v>0.73591061534969204</v>
      </c>
      <c r="Q144" s="17">
        <v>0.66506830228543301</v>
      </c>
      <c r="R144" s="17"/>
      <c r="S144" s="17">
        <v>0.67132871883340905</v>
      </c>
      <c r="T144" s="17">
        <v>0.73846221556131997</v>
      </c>
      <c r="U144" s="17">
        <v>0.35250961230050099</v>
      </c>
      <c r="V144" s="17">
        <v>0.30082148759338301</v>
      </c>
      <c r="W144" s="17">
        <v>0.68645710168527796</v>
      </c>
      <c r="X144" s="17"/>
      <c r="Y144" s="17">
        <v>0.61968100271471804</v>
      </c>
      <c r="Z144" s="17">
        <v>0.73354598886468403</v>
      </c>
      <c r="AA144" s="17">
        <v>0.34660123908165602</v>
      </c>
      <c r="AB144" s="17"/>
      <c r="AC144" s="17">
        <v>0.68536976711377096</v>
      </c>
      <c r="AD144" s="17">
        <v>0.72380605552999699</v>
      </c>
      <c r="AE144" s="17">
        <v>0.67858000363885096</v>
      </c>
      <c r="AF144" s="17">
        <v>0.62677683051781297</v>
      </c>
      <c r="AG144" s="17">
        <v>0.50746774513652204</v>
      </c>
      <c r="AH144" s="17"/>
      <c r="AI144" s="17">
        <v>0.72380454991919196</v>
      </c>
      <c r="AJ144" s="17">
        <v>0.70973204582092198</v>
      </c>
      <c r="AK144" s="17">
        <v>0.60468952392694797</v>
      </c>
      <c r="AL144" s="17">
        <v>0.534015306721213</v>
      </c>
      <c r="AM144" s="17"/>
      <c r="AN144" s="17">
        <v>0.57759343567723198</v>
      </c>
      <c r="AO144" s="17">
        <v>0.689696715525001</v>
      </c>
      <c r="AP144" s="17"/>
      <c r="AQ144" s="17">
        <v>0.69387834883698996</v>
      </c>
      <c r="AR144" s="17">
        <v>0.64971496668108297</v>
      </c>
      <c r="AS144" s="17"/>
      <c r="AT144" s="17">
        <v>0.61404068410157298</v>
      </c>
      <c r="AU144" s="17">
        <v>0.71256543939188799</v>
      </c>
      <c r="AV144" s="17">
        <v>0.62270711704924897</v>
      </c>
      <c r="AW144" s="17"/>
      <c r="AX144" s="17">
        <v>0.72560951685289499</v>
      </c>
      <c r="AY144" s="17">
        <v>0.60658173822434003</v>
      </c>
      <c r="AZ144" s="17">
        <v>0.441675020799632</v>
      </c>
    </row>
    <row r="145" spans="2:52" x14ac:dyDescent="0.35">
      <c r="B145" t="s">
        <v>148</v>
      </c>
      <c r="C145" s="17">
        <v>0.60406478355913595</v>
      </c>
      <c r="D145" s="17">
        <v>0.55510000554311301</v>
      </c>
      <c r="E145" s="17">
        <v>0.655427760863312</v>
      </c>
      <c r="F145" s="17"/>
      <c r="G145" s="17">
        <v>0.51025432897057099</v>
      </c>
      <c r="H145" s="17">
        <v>0.54489785879135</v>
      </c>
      <c r="I145" s="17">
        <v>0.69938275681982898</v>
      </c>
      <c r="J145" s="17">
        <v>0.59359488972027796</v>
      </c>
      <c r="K145" s="17">
        <v>0.65766298499971698</v>
      </c>
      <c r="L145" s="17">
        <v>0.60875882616219301</v>
      </c>
      <c r="M145" s="17"/>
      <c r="N145" s="17">
        <v>0.67180906460859402</v>
      </c>
      <c r="O145" s="17">
        <v>0.59269600411120504</v>
      </c>
      <c r="P145" s="17">
        <v>0.548177437873128</v>
      </c>
      <c r="Q145" s="17">
        <v>0.61848223812745995</v>
      </c>
      <c r="R145" s="17"/>
      <c r="S145" s="17">
        <v>0.62293425430444305</v>
      </c>
      <c r="T145" s="17">
        <v>0.65368311358248099</v>
      </c>
      <c r="U145" s="17">
        <v>0.38572652589822098</v>
      </c>
      <c r="V145" s="17">
        <v>0.56446262668060099</v>
      </c>
      <c r="W145" s="17">
        <v>0.56486665951637605</v>
      </c>
      <c r="X145" s="17"/>
      <c r="Y145" s="17">
        <v>0.54334675996975401</v>
      </c>
      <c r="Z145" s="17">
        <v>0.67831253765973898</v>
      </c>
      <c r="AA145" s="17">
        <v>0.37582173455997703</v>
      </c>
      <c r="AB145" s="17"/>
      <c r="AC145" s="17">
        <v>0.54028563014730102</v>
      </c>
      <c r="AD145" s="17">
        <v>0.68295572911308799</v>
      </c>
      <c r="AE145" s="17">
        <v>0.63075666069954095</v>
      </c>
      <c r="AF145" s="17">
        <v>0.60239696801991305</v>
      </c>
      <c r="AG145" s="17">
        <v>0.75166115983159698</v>
      </c>
      <c r="AH145" s="17"/>
      <c r="AI145" s="17">
        <v>0.55681176563359402</v>
      </c>
      <c r="AJ145" s="17">
        <v>0.64979843816433602</v>
      </c>
      <c r="AK145" s="17">
        <v>0.55535281155620198</v>
      </c>
      <c r="AL145" s="17">
        <v>0.56650344142603604</v>
      </c>
      <c r="AM145" s="17"/>
      <c r="AN145" s="17">
        <v>0.536749352786971</v>
      </c>
      <c r="AO145" s="17">
        <v>0.62067671829693605</v>
      </c>
      <c r="AP145" s="17"/>
      <c r="AQ145" s="17">
        <v>0.55756685783816196</v>
      </c>
      <c r="AR145" s="17">
        <v>0.648088962096105</v>
      </c>
      <c r="AS145" s="17"/>
      <c r="AT145" s="17">
        <v>0.59935317071814298</v>
      </c>
      <c r="AU145" s="17">
        <v>0.60471240413912497</v>
      </c>
      <c r="AV145" s="17">
        <v>0.47024504579697501</v>
      </c>
      <c r="AW145" s="17"/>
      <c r="AX145" s="17">
        <v>0.67842367241003598</v>
      </c>
      <c r="AY145" s="17">
        <v>0.58122211083436703</v>
      </c>
      <c r="AZ145" s="17">
        <v>0.47794815929628298</v>
      </c>
    </row>
    <row r="146" spans="2:52" x14ac:dyDescent="0.35">
      <c r="B146" t="s">
        <v>149</v>
      </c>
      <c r="C146" s="17">
        <v>0.60000219746967598</v>
      </c>
      <c r="D146" s="17">
        <v>0.56256749134483397</v>
      </c>
      <c r="E146" s="17">
        <v>0.63982413441373598</v>
      </c>
      <c r="F146" s="17"/>
      <c r="G146" s="17">
        <v>0.64378680146631095</v>
      </c>
      <c r="H146" s="17">
        <v>0.49382325260023402</v>
      </c>
      <c r="I146" s="17">
        <v>0.71688602800758705</v>
      </c>
      <c r="J146" s="17">
        <v>0.68141064808960305</v>
      </c>
      <c r="K146" s="17">
        <v>0.52476680717465896</v>
      </c>
      <c r="L146" s="17">
        <v>0.56883045560774204</v>
      </c>
      <c r="M146" s="17"/>
      <c r="N146" s="17">
        <v>0.55630721613180001</v>
      </c>
      <c r="O146" s="17">
        <v>0.57281339796080399</v>
      </c>
      <c r="P146" s="17">
        <v>0.635648797213342</v>
      </c>
      <c r="Q146" s="17">
        <v>0.62862784038248798</v>
      </c>
      <c r="R146" s="17"/>
      <c r="S146" s="17">
        <v>0.518724059412492</v>
      </c>
      <c r="T146" s="17">
        <v>0.69080375071994005</v>
      </c>
      <c r="U146" s="17">
        <v>0.38922074136639401</v>
      </c>
      <c r="V146" s="17">
        <v>0.42714994128622202</v>
      </c>
      <c r="W146" s="17">
        <v>0.49597322977716302</v>
      </c>
      <c r="X146" s="17"/>
      <c r="Y146" s="17">
        <v>0.44435865247491002</v>
      </c>
      <c r="Z146" s="17">
        <v>0.67093088006539003</v>
      </c>
      <c r="AA146" s="17">
        <v>0.39724982530131397</v>
      </c>
      <c r="AB146" s="17"/>
      <c r="AC146" s="17">
        <v>0.54237237087724999</v>
      </c>
      <c r="AD146" s="17">
        <v>0.72466648375961595</v>
      </c>
      <c r="AE146" s="17">
        <v>0.62689769746245005</v>
      </c>
      <c r="AF146" s="17">
        <v>0.52862820029899504</v>
      </c>
      <c r="AG146" s="17">
        <v>0.428397396497601</v>
      </c>
      <c r="AH146" s="17"/>
      <c r="AI146" s="17">
        <v>0.61654121459293298</v>
      </c>
      <c r="AJ146" s="17">
        <v>0.63306157337069502</v>
      </c>
      <c r="AK146" s="17">
        <v>0.54378704102031405</v>
      </c>
      <c r="AL146" s="17">
        <v>0.51903791831028601</v>
      </c>
      <c r="AM146" s="17"/>
      <c r="AN146" s="17">
        <v>0.54280835230126301</v>
      </c>
      <c r="AO146" s="17">
        <v>0.611871243718213</v>
      </c>
      <c r="AP146" s="17"/>
      <c r="AQ146" s="17">
        <v>0.56935774413922002</v>
      </c>
      <c r="AR146" s="17">
        <v>0.62303595577076198</v>
      </c>
      <c r="AS146" s="17"/>
      <c r="AT146" s="17">
        <v>0.594817731593971</v>
      </c>
      <c r="AU146" s="17">
        <v>0.56661684111797295</v>
      </c>
      <c r="AV146" s="17">
        <v>0.64121320733810405</v>
      </c>
      <c r="AW146" s="17"/>
      <c r="AX146" s="17">
        <v>0.68730482309418595</v>
      </c>
      <c r="AY146" s="17">
        <v>0.35918575040350997</v>
      </c>
      <c r="AZ146" s="17">
        <v>0.522836198323125</v>
      </c>
    </row>
    <row r="147" spans="2:52" x14ac:dyDescent="0.35">
      <c r="B147" t="s">
        <v>150</v>
      </c>
      <c r="C147" s="17">
        <v>0.57737629210415997</v>
      </c>
      <c r="D147" s="17">
        <v>0.52998742723546999</v>
      </c>
      <c r="E147" s="17">
        <v>0.62705712956819004</v>
      </c>
      <c r="F147" s="17"/>
      <c r="G147" s="17">
        <v>0.52211299789116195</v>
      </c>
      <c r="H147" s="17">
        <v>0.55719631829766902</v>
      </c>
      <c r="I147" s="17">
        <v>0.62427811875602202</v>
      </c>
      <c r="J147" s="17">
        <v>0.505596528034857</v>
      </c>
      <c r="K147" s="17">
        <v>0.64769933407882296</v>
      </c>
      <c r="L147" s="17">
        <v>0.59355119434557202</v>
      </c>
      <c r="M147" s="17"/>
      <c r="N147" s="17">
        <v>0.65462744218462898</v>
      </c>
      <c r="O147" s="17">
        <v>0.51700327141406299</v>
      </c>
      <c r="P147" s="17">
        <v>0.50856563681221501</v>
      </c>
      <c r="Q147" s="17">
        <v>0.64050829280323296</v>
      </c>
      <c r="R147" s="17"/>
      <c r="S147" s="17">
        <v>0.62630202981680005</v>
      </c>
      <c r="T147" s="17">
        <v>0.61153978802443998</v>
      </c>
      <c r="U147" s="17">
        <v>0.45110477978649499</v>
      </c>
      <c r="V147" s="17">
        <v>0.56446262668060099</v>
      </c>
      <c r="W147" s="17">
        <v>0.45353442745135297</v>
      </c>
      <c r="X147" s="17"/>
      <c r="Y147" s="17">
        <v>0.57712966561645596</v>
      </c>
      <c r="Z147" s="17">
        <v>0.61008013245429105</v>
      </c>
      <c r="AA147" s="17">
        <v>0.45700871359322498</v>
      </c>
      <c r="AB147" s="17"/>
      <c r="AC147" s="17">
        <v>0.61343107775452999</v>
      </c>
      <c r="AD147" s="17">
        <v>0.56535622606395297</v>
      </c>
      <c r="AE147" s="17">
        <v>0.63067893547916198</v>
      </c>
      <c r="AF147" s="17">
        <v>0.51904706740398499</v>
      </c>
      <c r="AG147" s="17">
        <v>0.92187471183450498</v>
      </c>
      <c r="AH147" s="17"/>
      <c r="AI147" s="17">
        <v>0.58615576996839702</v>
      </c>
      <c r="AJ147" s="17">
        <v>0.58034735840625895</v>
      </c>
      <c r="AK147" s="17">
        <v>0.484420897527644</v>
      </c>
      <c r="AL147" s="17">
        <v>0.59201275747896098</v>
      </c>
      <c r="AM147" s="17"/>
      <c r="AN147" s="17">
        <v>0.53192825612361905</v>
      </c>
      <c r="AO147" s="17">
        <v>0.58603901104470302</v>
      </c>
      <c r="AP147" s="17"/>
      <c r="AQ147" s="17">
        <v>0.53467298461162505</v>
      </c>
      <c r="AR147" s="17">
        <v>0.61783824542903798</v>
      </c>
      <c r="AS147" s="17"/>
      <c r="AT147" s="17">
        <v>0.60305667127914997</v>
      </c>
      <c r="AU147" s="17">
        <v>0.55930567894068195</v>
      </c>
      <c r="AV147" s="17">
        <v>0.567791217288521</v>
      </c>
      <c r="AW147" s="17"/>
      <c r="AX147" s="17">
        <v>0.63801738023537502</v>
      </c>
      <c r="AY147" s="17">
        <v>0.61810890006863595</v>
      </c>
      <c r="AZ147" s="17">
        <v>0.49630189419277898</v>
      </c>
    </row>
    <row r="148" spans="2:52" x14ac:dyDescent="0.35">
      <c r="B148" t="s">
        <v>151</v>
      </c>
      <c r="C148" s="17">
        <v>0.51047750391368296</v>
      </c>
      <c r="D148" s="17">
        <v>0.46037711902775902</v>
      </c>
      <c r="E148" s="17">
        <v>0.55859307049763496</v>
      </c>
      <c r="F148" s="17"/>
      <c r="G148" s="17">
        <v>0.52835218452065003</v>
      </c>
      <c r="H148" s="17">
        <v>0.45723008959411898</v>
      </c>
      <c r="I148" s="17">
        <v>0.54903571127906303</v>
      </c>
      <c r="J148" s="17">
        <v>0.54160922044738102</v>
      </c>
      <c r="K148" s="17">
        <v>0.473278575316677</v>
      </c>
      <c r="L148" s="17">
        <v>0.51581482393904698</v>
      </c>
      <c r="M148" s="17"/>
      <c r="N148" s="17">
        <v>0.51420128560924006</v>
      </c>
      <c r="O148" s="17">
        <v>0.52642945332221602</v>
      </c>
      <c r="P148" s="17">
        <v>0.57817113063307601</v>
      </c>
      <c r="Q148" s="17">
        <v>0.45470195203735098</v>
      </c>
      <c r="R148" s="17"/>
      <c r="S148" s="17">
        <v>0.42625373765105201</v>
      </c>
      <c r="T148" s="17">
        <v>0.57719469902847298</v>
      </c>
      <c r="U148" s="17">
        <v>0.41123980229134799</v>
      </c>
      <c r="V148" s="17">
        <v>0.38996959278005799</v>
      </c>
      <c r="W148" s="17">
        <v>0.49100580467785199</v>
      </c>
      <c r="X148" s="17"/>
      <c r="Y148" s="17">
        <v>0.37726823213911398</v>
      </c>
      <c r="Z148" s="17">
        <v>0.56572679516296298</v>
      </c>
      <c r="AA148" s="17">
        <v>0.32157806658510901</v>
      </c>
      <c r="AB148" s="17"/>
      <c r="AC148" s="17">
        <v>0.48370668988981103</v>
      </c>
      <c r="AD148" s="17">
        <v>0.63258996528919698</v>
      </c>
      <c r="AE148" s="17">
        <v>0.49030513884799298</v>
      </c>
      <c r="AF148" s="17">
        <v>0.39846365480833901</v>
      </c>
      <c r="AG148" s="17">
        <v>0.67132411653582302</v>
      </c>
      <c r="AH148" s="17"/>
      <c r="AI148" s="17">
        <v>0.45156270999446602</v>
      </c>
      <c r="AJ148" s="17">
        <v>0.57364682969238601</v>
      </c>
      <c r="AK148" s="17">
        <v>0.50809800372184999</v>
      </c>
      <c r="AL148" s="17">
        <v>0.45862171012674902</v>
      </c>
      <c r="AM148" s="17"/>
      <c r="AN148" s="17">
        <v>0.46526291477991899</v>
      </c>
      <c r="AO148" s="17">
        <v>0.52744187774810203</v>
      </c>
      <c r="AP148" s="17"/>
      <c r="AQ148" s="17">
        <v>0.51659238913009498</v>
      </c>
      <c r="AR148" s="17">
        <v>0.50948861221444197</v>
      </c>
      <c r="AS148" s="17"/>
      <c r="AT148" s="17">
        <v>0.53242606743562204</v>
      </c>
      <c r="AU148" s="17">
        <v>0.47233826288619102</v>
      </c>
      <c r="AV148" s="17">
        <v>0.475245251520308</v>
      </c>
      <c r="AW148" s="17"/>
      <c r="AX148" s="17">
        <v>0.57085789519079899</v>
      </c>
      <c r="AY148" s="17">
        <v>0.40674937092164898</v>
      </c>
      <c r="AZ148" s="17">
        <v>0.43259550380228901</v>
      </c>
    </row>
    <row r="149" spans="2:52" x14ac:dyDescent="0.35">
      <c r="B149" t="s">
        <v>152</v>
      </c>
      <c r="C149" s="17">
        <v>0.441305103369248</v>
      </c>
      <c r="D149" s="17">
        <v>0.434123635321983</v>
      </c>
      <c r="E149" s="17">
        <v>0.45025177012013901</v>
      </c>
      <c r="F149" s="17"/>
      <c r="G149" s="17">
        <v>0.390777536893894</v>
      </c>
      <c r="H149" s="17">
        <v>0.46755065166197701</v>
      </c>
      <c r="I149" s="17">
        <v>0.58647014603121805</v>
      </c>
      <c r="J149" s="17">
        <v>0.360291030770307</v>
      </c>
      <c r="K149" s="17">
        <v>0.40739579909045398</v>
      </c>
      <c r="L149" s="17">
        <v>0.43497608108598701</v>
      </c>
      <c r="M149" s="17"/>
      <c r="N149" s="17">
        <v>0.44533092292719401</v>
      </c>
      <c r="O149" s="17">
        <v>0.43663905882928999</v>
      </c>
      <c r="P149" s="17">
        <v>0.42164617427655798</v>
      </c>
      <c r="Q149" s="17">
        <v>0.46126321594206898</v>
      </c>
      <c r="R149" s="17"/>
      <c r="S149" s="17">
        <v>0.32155668852008701</v>
      </c>
      <c r="T149" s="17">
        <v>0.54485013883712397</v>
      </c>
      <c r="U149" s="17">
        <v>0.36982204558071502</v>
      </c>
      <c r="V149" s="17">
        <v>0.69079108037344095</v>
      </c>
      <c r="W149" s="17">
        <v>0.33478852184060298</v>
      </c>
      <c r="X149" s="17"/>
      <c r="Y149" s="17">
        <v>0.28763210923802801</v>
      </c>
      <c r="Z149" s="17">
        <v>0.54425270703443496</v>
      </c>
      <c r="AA149" s="17">
        <v>0.38641546910687202</v>
      </c>
      <c r="AB149" s="17"/>
      <c r="AC149" s="17">
        <v>0.40965234311194298</v>
      </c>
      <c r="AD149" s="17">
        <v>0.46685500175190497</v>
      </c>
      <c r="AE149" s="17">
        <v>0.49552855869944201</v>
      </c>
      <c r="AF149" s="17">
        <v>0.48622668050082601</v>
      </c>
      <c r="AG149" s="17">
        <v>0.57920839857070905</v>
      </c>
      <c r="AH149" s="17"/>
      <c r="AI149" s="17">
        <v>0.41702498030061202</v>
      </c>
      <c r="AJ149" s="17">
        <v>0.49589863930226902</v>
      </c>
      <c r="AK149" s="17">
        <v>0.37154245769684902</v>
      </c>
      <c r="AL149" s="17">
        <v>0.48473306438973002</v>
      </c>
      <c r="AM149" s="17"/>
      <c r="AN149" s="17">
        <v>0.412768688532202</v>
      </c>
      <c r="AO149" s="17">
        <v>0.45251168265405101</v>
      </c>
      <c r="AP149" s="17"/>
      <c r="AQ149" s="17">
        <v>0.43787140020525001</v>
      </c>
      <c r="AR149" s="17">
        <v>0.44712124573099199</v>
      </c>
      <c r="AS149" s="17"/>
      <c r="AT149" s="17">
        <v>0.52105676358350295</v>
      </c>
      <c r="AU149" s="17">
        <v>0.34759335961662502</v>
      </c>
      <c r="AV149" s="17">
        <v>0.47830093647196498</v>
      </c>
      <c r="AW149" s="17"/>
      <c r="AX149" s="17">
        <v>0.55572795073254899</v>
      </c>
      <c r="AY149" s="17">
        <v>0.259121365926412</v>
      </c>
      <c r="AZ149" s="17">
        <v>0.45422539097352899</v>
      </c>
    </row>
    <row r="150" spans="2:52" x14ac:dyDescent="0.35">
      <c r="B150" t="s">
        <v>153</v>
      </c>
      <c r="C150" s="17">
        <v>0.40791003189987601</v>
      </c>
      <c r="D150" s="17">
        <v>0.38845212851933902</v>
      </c>
      <c r="E150" s="17">
        <v>0.428993648965449</v>
      </c>
      <c r="F150" s="17"/>
      <c r="G150" s="17">
        <v>0.354013386531423</v>
      </c>
      <c r="H150" s="17">
        <v>0.38332282255787697</v>
      </c>
      <c r="I150" s="17">
        <v>0.47776548041612499</v>
      </c>
      <c r="J150" s="17">
        <v>0.468020379323702</v>
      </c>
      <c r="K150" s="17">
        <v>0.37976074132042797</v>
      </c>
      <c r="L150" s="17">
        <v>0.390034192381844</v>
      </c>
      <c r="M150" s="17"/>
      <c r="N150" s="17">
        <v>0.412657339253171</v>
      </c>
      <c r="O150" s="17">
        <v>0.41471024051620298</v>
      </c>
      <c r="P150" s="17">
        <v>0.395657136667664</v>
      </c>
      <c r="Q150" s="17">
        <v>0.41141592200201099</v>
      </c>
      <c r="R150" s="17"/>
      <c r="S150" s="17">
        <v>0.34266715235328898</v>
      </c>
      <c r="T150" s="17">
        <v>0.51894920927590904</v>
      </c>
      <c r="U150" s="17">
        <v>0.220639311300697</v>
      </c>
      <c r="V150" s="17">
        <v>0</v>
      </c>
      <c r="W150" s="17">
        <v>0.34131296523138999</v>
      </c>
      <c r="X150" s="17"/>
      <c r="Y150" s="17">
        <v>0.24862092032328401</v>
      </c>
      <c r="Z150" s="17">
        <v>0.50892701983424904</v>
      </c>
      <c r="AA150" s="17">
        <v>0.242264264438077</v>
      </c>
      <c r="AB150" s="17"/>
      <c r="AC150" s="17">
        <v>0.38416976766063798</v>
      </c>
      <c r="AD150" s="17">
        <v>0.45713628901854803</v>
      </c>
      <c r="AE150" s="17">
        <v>0.41997392803079903</v>
      </c>
      <c r="AF150" s="17">
        <v>0.30757932918535302</v>
      </c>
      <c r="AG150" s="17">
        <v>0.49126556020662498</v>
      </c>
      <c r="AH150" s="17"/>
      <c r="AI150" s="17">
        <v>0.40070711472194398</v>
      </c>
      <c r="AJ150" s="17">
        <v>0.44955527994852601</v>
      </c>
      <c r="AK150" s="17">
        <v>0.406411847866961</v>
      </c>
      <c r="AL150" s="17">
        <v>0.32946258922537602</v>
      </c>
      <c r="AM150" s="17"/>
      <c r="AN150" s="17">
        <v>0.350146469432702</v>
      </c>
      <c r="AO150" s="17">
        <v>0.42741234999625599</v>
      </c>
      <c r="AP150" s="17"/>
      <c r="AQ150" s="17">
        <v>0.38472023103962899</v>
      </c>
      <c r="AR150" s="17">
        <v>0.42954329333035102</v>
      </c>
      <c r="AS150" s="17"/>
      <c r="AT150" s="17">
        <v>0.47447827319971397</v>
      </c>
      <c r="AU150" s="17">
        <v>0.35886016005122001</v>
      </c>
      <c r="AV150" s="17">
        <v>0.39169809978139403</v>
      </c>
      <c r="AW150" s="17"/>
      <c r="AX150" s="17">
        <v>0.53430972817670896</v>
      </c>
      <c r="AY150" s="17">
        <v>0.12752622437555999</v>
      </c>
      <c r="AZ150" s="17">
        <v>0.33205919076190299</v>
      </c>
    </row>
    <row r="151" spans="2:52" x14ac:dyDescent="0.35">
      <c r="B151" t="s">
        <v>154</v>
      </c>
      <c r="C151" s="17">
        <v>0.390468712887869</v>
      </c>
      <c r="D151" s="17">
        <v>0.36998711606907497</v>
      </c>
      <c r="E151" s="17">
        <v>0.41250565657291699</v>
      </c>
      <c r="F151" s="17"/>
      <c r="G151" s="17">
        <v>0.47990912675969999</v>
      </c>
      <c r="H151" s="17">
        <v>0.32704260594615597</v>
      </c>
      <c r="I151" s="17">
        <v>0.41078425278135899</v>
      </c>
      <c r="J151" s="17">
        <v>0.31358144514470898</v>
      </c>
      <c r="K151" s="17">
        <v>0.38767364592137199</v>
      </c>
      <c r="L151" s="17">
        <v>0.42152078212738098</v>
      </c>
      <c r="M151" s="17"/>
      <c r="N151" s="17">
        <v>0.43608028566475099</v>
      </c>
      <c r="O151" s="17">
        <v>0.302508159747232</v>
      </c>
      <c r="P151" s="17">
        <v>0.41078831270085098</v>
      </c>
      <c r="Q151" s="17">
        <v>0.44196936832241601</v>
      </c>
      <c r="R151" s="17"/>
      <c r="S151" s="17">
        <v>0.456859652023</v>
      </c>
      <c r="T151" s="17">
        <v>0.38482769479357798</v>
      </c>
      <c r="U151" s="17">
        <v>0.235463078345959</v>
      </c>
      <c r="V151" s="17">
        <v>0.23650735446024601</v>
      </c>
      <c r="W151" s="17">
        <v>0.35806419484852398</v>
      </c>
      <c r="X151" s="17"/>
      <c r="Y151" s="17">
        <v>0.409512720553661</v>
      </c>
      <c r="Z151" s="17">
        <v>0.38583693339679498</v>
      </c>
      <c r="AA151" s="17">
        <v>0.319307955558078</v>
      </c>
      <c r="AB151" s="17"/>
      <c r="AC151" s="17">
        <v>0.34254781813618401</v>
      </c>
      <c r="AD151" s="17">
        <v>0.38469802605706599</v>
      </c>
      <c r="AE151" s="17">
        <v>0.43217322415254</v>
      </c>
      <c r="AF151" s="17">
        <v>0.41853235032049002</v>
      </c>
      <c r="AG151" s="17">
        <v>0</v>
      </c>
      <c r="AH151" s="17"/>
      <c r="AI151" s="17">
        <v>0.34029005662596801</v>
      </c>
      <c r="AJ151" s="17">
        <v>0.42584621695183</v>
      </c>
      <c r="AK151" s="17">
        <v>0.43953183971370602</v>
      </c>
      <c r="AL151" s="17">
        <v>0.33463571965809202</v>
      </c>
      <c r="AM151" s="17"/>
      <c r="AN151" s="17">
        <v>0.32353694062247401</v>
      </c>
      <c r="AO151" s="17">
        <v>0.40822227831889302</v>
      </c>
      <c r="AP151" s="17"/>
      <c r="AQ151" s="17">
        <v>0.360286302947116</v>
      </c>
      <c r="AR151" s="17">
        <v>0.41761138246428298</v>
      </c>
      <c r="AS151" s="17"/>
      <c r="AT151" s="17">
        <v>0.40020584261934999</v>
      </c>
      <c r="AU151" s="17">
        <v>0.37337460819545798</v>
      </c>
      <c r="AV151" s="17">
        <v>0.47641340784508501</v>
      </c>
      <c r="AW151" s="17"/>
      <c r="AX151" s="17">
        <v>0.40016621798934698</v>
      </c>
      <c r="AY151" s="17">
        <v>0.34242740935904098</v>
      </c>
      <c r="AZ151" s="17">
        <v>0.433508686078034</v>
      </c>
    </row>
    <row r="152" spans="2:52" x14ac:dyDescent="0.35">
      <c r="B152" t="s">
        <v>155</v>
      </c>
      <c r="C152" s="17">
        <v>0.243369559183407</v>
      </c>
      <c r="D152" s="17">
        <v>0.23031449884230801</v>
      </c>
      <c r="E152" s="17">
        <v>0.25338644748685302</v>
      </c>
      <c r="F152" s="17"/>
      <c r="G152" s="17">
        <v>0.22017917399447401</v>
      </c>
      <c r="H152" s="17">
        <v>0.35474589588460498</v>
      </c>
      <c r="I152" s="17">
        <v>0.21847613937819399</v>
      </c>
      <c r="J152" s="17">
        <v>0.19588988449143499</v>
      </c>
      <c r="K152" s="17">
        <v>0.27001273097753298</v>
      </c>
      <c r="L152" s="17">
        <v>0.210641276277024</v>
      </c>
      <c r="M152" s="17"/>
      <c r="N152" s="17">
        <v>0.25815345670051998</v>
      </c>
      <c r="O152" s="17">
        <v>0.26077406803253</v>
      </c>
      <c r="P152" s="17">
        <v>0.20150853436702301</v>
      </c>
      <c r="Q152" s="17">
        <v>0.24338589429739799</v>
      </c>
      <c r="R152" s="17"/>
      <c r="S152" s="17">
        <v>0.19860281550053099</v>
      </c>
      <c r="T152" s="17">
        <v>0.25230853199713699</v>
      </c>
      <c r="U152" s="17">
        <v>0.24246541265570701</v>
      </c>
      <c r="V152" s="17">
        <v>0.23650735446024601</v>
      </c>
      <c r="W152" s="17">
        <v>0.289931914904347</v>
      </c>
      <c r="X152" s="17"/>
      <c r="Y152" s="17">
        <v>0.17688760968937101</v>
      </c>
      <c r="Z152" s="17">
        <v>0.25580157781796897</v>
      </c>
      <c r="AA152" s="17">
        <v>0.33067861558716699</v>
      </c>
      <c r="AB152" s="17"/>
      <c r="AC152" s="17">
        <v>0.17757814373592001</v>
      </c>
      <c r="AD152" s="17">
        <v>0.25422235685446898</v>
      </c>
      <c r="AE152" s="17">
        <v>0.34260889548012202</v>
      </c>
      <c r="AF152" s="17">
        <v>0.27923565397762501</v>
      </c>
      <c r="AG152" s="17">
        <v>0.24833884016840299</v>
      </c>
      <c r="AH152" s="17"/>
      <c r="AI152" s="17">
        <v>0.17064169155849301</v>
      </c>
      <c r="AJ152" s="17">
        <v>0.284721534398927</v>
      </c>
      <c r="AK152" s="17">
        <v>0.27490037241823201</v>
      </c>
      <c r="AL152" s="17">
        <v>0.274166513764246</v>
      </c>
      <c r="AM152" s="17"/>
      <c r="AN152" s="17">
        <v>0.246475326415559</v>
      </c>
      <c r="AO152" s="17">
        <v>0.24789044099759</v>
      </c>
      <c r="AP152" s="17"/>
      <c r="AQ152" s="17">
        <v>0.24041946173779399</v>
      </c>
      <c r="AR152" s="17">
        <v>0.249664162922307</v>
      </c>
      <c r="AS152" s="17"/>
      <c r="AT152" s="17">
        <v>0.28200494231569001</v>
      </c>
      <c r="AU152" s="17">
        <v>0.19070898251000501</v>
      </c>
      <c r="AV152" s="17">
        <v>0.31034077147572497</v>
      </c>
      <c r="AW152" s="17"/>
      <c r="AX152" s="17">
        <v>0.27317926660556402</v>
      </c>
      <c r="AY152" s="17">
        <v>0.20919293376013701</v>
      </c>
      <c r="AZ152" s="17">
        <v>0.26428937732951602</v>
      </c>
    </row>
    <row r="153" spans="2:52" x14ac:dyDescent="0.35">
      <c r="B153" t="s">
        <v>79</v>
      </c>
      <c r="C153" s="17">
        <v>1.4326286345426899E-2</v>
      </c>
      <c r="D153" s="17">
        <v>1.9008248926916601E-2</v>
      </c>
      <c r="E153" s="17">
        <v>9.70389268828796E-3</v>
      </c>
      <c r="F153" s="17"/>
      <c r="G153" s="17">
        <v>0</v>
      </c>
      <c r="H153" s="17">
        <v>0</v>
      </c>
      <c r="I153" s="17">
        <v>0</v>
      </c>
      <c r="J153" s="17">
        <v>1.1059572057392201E-2</v>
      </c>
      <c r="K153" s="17">
        <v>2.86102660039417E-2</v>
      </c>
      <c r="L153" s="17">
        <v>3.4024763450508297E-2</v>
      </c>
      <c r="M153" s="17"/>
      <c r="N153" s="17">
        <v>1.6255588200988401E-2</v>
      </c>
      <c r="O153" s="17">
        <v>1.32992015558127E-2</v>
      </c>
      <c r="P153" s="17">
        <v>0</v>
      </c>
      <c r="Q153" s="17">
        <v>2.3109689553532799E-2</v>
      </c>
      <c r="R153" s="17"/>
      <c r="S153" s="17">
        <v>1.0073901879312201E-2</v>
      </c>
      <c r="T153" s="17">
        <v>0</v>
      </c>
      <c r="U153" s="17">
        <v>5.3452002190925801E-2</v>
      </c>
      <c r="V153" s="17">
        <v>0</v>
      </c>
      <c r="W153" s="17">
        <v>4.1680360817509497E-2</v>
      </c>
      <c r="X153" s="17"/>
      <c r="Y153" s="17">
        <v>2.16989268141453E-2</v>
      </c>
      <c r="Z153" s="17">
        <v>0</v>
      </c>
      <c r="AA153" s="17">
        <v>5.4433439518143403E-2</v>
      </c>
      <c r="AB153" s="17"/>
      <c r="AC153" s="17">
        <v>1.8852588140718302E-2</v>
      </c>
      <c r="AD153" s="17">
        <v>9.1473288464431098E-3</v>
      </c>
      <c r="AE153" s="17">
        <v>5.7423434047234097E-3</v>
      </c>
      <c r="AF153" s="17">
        <v>0</v>
      </c>
      <c r="AG153" s="17">
        <v>0</v>
      </c>
      <c r="AH153" s="17"/>
      <c r="AI153" s="17">
        <v>1.6745855836932201E-2</v>
      </c>
      <c r="AJ153" s="17">
        <v>8.06788896393725E-3</v>
      </c>
      <c r="AK153" s="17">
        <v>3.4666024960297998E-2</v>
      </c>
      <c r="AL153" s="17">
        <v>1.1944899839217401E-2</v>
      </c>
      <c r="AM153" s="17"/>
      <c r="AN153" s="17">
        <v>0</v>
      </c>
      <c r="AO153" s="17">
        <v>1.8287941135391301E-2</v>
      </c>
      <c r="AP153" s="17"/>
      <c r="AQ153" s="17">
        <v>9.9856417010852298E-3</v>
      </c>
      <c r="AR153" s="17">
        <v>1.8144532083365601E-2</v>
      </c>
      <c r="AS153" s="17"/>
      <c r="AT153" s="17">
        <v>0</v>
      </c>
      <c r="AU153" s="17">
        <v>3.0734234032390999E-2</v>
      </c>
      <c r="AV153" s="17">
        <v>1.48833872680657E-2</v>
      </c>
      <c r="AW153" s="17"/>
      <c r="AX153" s="17">
        <v>0</v>
      </c>
      <c r="AY153" s="17">
        <v>2.8222312204284901E-2</v>
      </c>
      <c r="AZ153" s="17">
        <v>1.6028934887521801E-2</v>
      </c>
    </row>
    <row r="154" spans="2:52" x14ac:dyDescent="0.35">
      <c r="B154" t="s">
        <v>156</v>
      </c>
      <c r="C154" s="17">
        <v>1.2935409807856299E-2</v>
      </c>
      <c r="D154" s="17">
        <v>1.6414659728279199E-2</v>
      </c>
      <c r="E154" s="17">
        <v>9.5096008323362503E-3</v>
      </c>
      <c r="F154" s="17"/>
      <c r="G154" s="17">
        <v>0</v>
      </c>
      <c r="H154" s="17">
        <v>2.5825654956907099E-2</v>
      </c>
      <c r="I154" s="17">
        <v>2.4648575449857001E-2</v>
      </c>
      <c r="J154" s="17">
        <v>6.2890914458369499E-3</v>
      </c>
      <c r="K154" s="17">
        <v>2.5962105403474801E-2</v>
      </c>
      <c r="L154" s="17">
        <v>0</v>
      </c>
      <c r="M154" s="17"/>
      <c r="N154" s="17">
        <v>5.9096933455614897E-3</v>
      </c>
      <c r="O154" s="17">
        <v>1.30639674750918E-2</v>
      </c>
      <c r="P154" s="17">
        <v>1.09955408936355E-2</v>
      </c>
      <c r="Q154" s="17">
        <v>1.7850606635743199E-2</v>
      </c>
      <c r="R154" s="17"/>
      <c r="S154" s="17">
        <v>1.1273745957271999E-2</v>
      </c>
      <c r="T154" s="17">
        <v>4.44155406817579E-3</v>
      </c>
      <c r="U154" s="17">
        <v>1.8405658675856501E-2</v>
      </c>
      <c r="V154" s="17">
        <v>0.309208919626559</v>
      </c>
      <c r="W154" s="17">
        <v>0</v>
      </c>
      <c r="X154" s="17"/>
      <c r="Y154" s="17">
        <v>8.8783375320096395E-3</v>
      </c>
      <c r="Z154" s="17">
        <v>4.4196416379431403E-3</v>
      </c>
      <c r="AA154" s="17">
        <v>1.8743606736099198E-2</v>
      </c>
      <c r="AB154" s="17"/>
      <c r="AC154" s="17">
        <v>2.2606187680537401E-2</v>
      </c>
      <c r="AD154" s="17">
        <v>3.7427230254571098E-3</v>
      </c>
      <c r="AE154" s="17">
        <v>7.3216453582631404E-3</v>
      </c>
      <c r="AF154" s="17">
        <v>2.3134644487589499E-2</v>
      </c>
      <c r="AG154" s="17">
        <v>0</v>
      </c>
      <c r="AH154" s="17"/>
      <c r="AI154" s="17">
        <v>7.8779404584006507E-3</v>
      </c>
      <c r="AJ154" s="17">
        <v>2.1164401626865101E-2</v>
      </c>
      <c r="AK154" s="17">
        <v>1.8252445799599198E-2</v>
      </c>
      <c r="AL154" s="17">
        <v>0</v>
      </c>
      <c r="AM154" s="17"/>
      <c r="AN154" s="17">
        <v>1.03672388024811E-2</v>
      </c>
      <c r="AO154" s="17">
        <v>1.38718690497801E-2</v>
      </c>
      <c r="AP154" s="17"/>
      <c r="AQ154" s="17">
        <v>1.6702676717624598E-2</v>
      </c>
      <c r="AR154" s="17">
        <v>1.0023255311928001E-2</v>
      </c>
      <c r="AS154" s="17"/>
      <c r="AT154" s="17">
        <v>1.0962035651447001E-2</v>
      </c>
      <c r="AU154" s="17">
        <v>2.5865855064993301E-3</v>
      </c>
      <c r="AV154" s="17">
        <v>5.9480086161506497E-2</v>
      </c>
      <c r="AW154" s="17"/>
      <c r="AX154" s="17">
        <v>0</v>
      </c>
      <c r="AY154" s="17">
        <v>1.1547447292188401E-2</v>
      </c>
      <c r="AZ154" s="17">
        <v>0</v>
      </c>
    </row>
    <row r="155" spans="2:52" x14ac:dyDescent="0.35">
      <c r="B155" t="s">
        <v>157</v>
      </c>
      <c r="C155" s="17">
        <v>2.3745789310531699E-3</v>
      </c>
      <c r="D155" s="17">
        <v>4.75977277065658E-3</v>
      </c>
      <c r="E155" s="17">
        <v>0</v>
      </c>
      <c r="F155" s="17"/>
      <c r="G155" s="17">
        <v>0</v>
      </c>
      <c r="H155" s="17">
        <v>0</v>
      </c>
      <c r="I155" s="17">
        <v>0</v>
      </c>
      <c r="J155" s="17">
        <v>1.5253489495218601E-2</v>
      </c>
      <c r="K155" s="17">
        <v>0</v>
      </c>
      <c r="L155" s="17">
        <v>0</v>
      </c>
      <c r="M155" s="17"/>
      <c r="N155" s="17">
        <v>0</v>
      </c>
      <c r="O155" s="17">
        <v>7.6752518997267004E-3</v>
      </c>
      <c r="P155" s="17">
        <v>0</v>
      </c>
      <c r="Q155" s="17">
        <v>0</v>
      </c>
      <c r="R155" s="17"/>
      <c r="S155" s="17">
        <v>0</v>
      </c>
      <c r="T155" s="17">
        <v>0</v>
      </c>
      <c r="U155" s="17">
        <v>2.0743778615426301E-2</v>
      </c>
      <c r="V155" s="17">
        <v>0</v>
      </c>
      <c r="W155" s="17">
        <v>0</v>
      </c>
      <c r="X155" s="17"/>
      <c r="Y155" s="17">
        <v>0</v>
      </c>
      <c r="Z155" s="17">
        <v>5.07348307838468E-3</v>
      </c>
      <c r="AA155" s="17">
        <v>0</v>
      </c>
      <c r="AB155" s="17"/>
      <c r="AC155" s="17">
        <v>0</v>
      </c>
      <c r="AD155" s="17">
        <v>0</v>
      </c>
      <c r="AE155" s="17">
        <v>0</v>
      </c>
      <c r="AF155" s="17">
        <v>0</v>
      </c>
      <c r="AG155" s="17">
        <v>0</v>
      </c>
      <c r="AH155" s="17"/>
      <c r="AI155" s="17">
        <v>0</v>
      </c>
      <c r="AJ155" s="17">
        <v>6.1370594479787603E-3</v>
      </c>
      <c r="AK155" s="17">
        <v>0</v>
      </c>
      <c r="AL155" s="17">
        <v>0</v>
      </c>
      <c r="AM155" s="17"/>
      <c r="AN155" s="17">
        <v>0</v>
      </c>
      <c r="AO155" s="17">
        <v>3.03122237440849E-3</v>
      </c>
      <c r="AP155" s="17"/>
      <c r="AQ155" s="17">
        <v>5.2900004621237997E-3</v>
      </c>
      <c r="AR155" s="17">
        <v>0</v>
      </c>
      <c r="AS155" s="17"/>
      <c r="AT155" s="17">
        <v>0</v>
      </c>
      <c r="AU155" s="17">
        <v>6.2734745060813498E-3</v>
      </c>
      <c r="AV155" s="17">
        <v>0</v>
      </c>
      <c r="AW155" s="17"/>
      <c r="AX155" s="17">
        <v>5.4923118885200099E-3</v>
      </c>
      <c r="AY155" s="17">
        <v>0</v>
      </c>
      <c r="AZ155" s="17">
        <v>0</v>
      </c>
    </row>
    <row r="156" spans="2:52" x14ac:dyDescent="0.35">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row>
    <row r="157" spans="2:52" x14ac:dyDescent="0.35">
      <c r="B157" s="6" t="s">
        <v>168</v>
      </c>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row>
    <row r="158" spans="2:52" x14ac:dyDescent="0.35">
      <c r="B158" s="24" t="s">
        <v>84</v>
      </c>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row>
    <row r="159" spans="2:52" x14ac:dyDescent="0.35">
      <c r="B159" t="s">
        <v>159</v>
      </c>
      <c r="C159" s="17">
        <v>0.38686022349608201</v>
      </c>
      <c r="D159" s="17">
        <v>0.38120950388129798</v>
      </c>
      <c r="E159" s="17">
        <v>0.39405866202412998</v>
      </c>
      <c r="F159" s="17"/>
      <c r="G159" s="17">
        <v>0.54183538399577802</v>
      </c>
      <c r="H159" s="17">
        <v>0.306406812563563</v>
      </c>
      <c r="I159" s="17">
        <v>0.360131448899429</v>
      </c>
      <c r="J159" s="17">
        <v>0.40827533781499398</v>
      </c>
      <c r="K159" s="17">
        <v>0.36103376199812498</v>
      </c>
      <c r="L159" s="17">
        <v>0.37315042628218198</v>
      </c>
      <c r="M159" s="17"/>
      <c r="N159" s="17">
        <v>0.35938156465996002</v>
      </c>
      <c r="O159" s="17">
        <v>0.35449028768453</v>
      </c>
      <c r="P159" s="17">
        <v>0.41904453595802899</v>
      </c>
      <c r="Q159" s="17">
        <v>0.41733517131471198</v>
      </c>
      <c r="R159" s="17"/>
      <c r="S159" s="17">
        <v>0.38818874815000598</v>
      </c>
      <c r="T159" s="17">
        <v>0.39589037611788702</v>
      </c>
      <c r="U159" s="17">
        <v>0.31800940613121498</v>
      </c>
      <c r="V159" s="17">
        <v>0.19064258682597601</v>
      </c>
      <c r="W159" s="17">
        <v>0.290258648314558</v>
      </c>
      <c r="X159" s="17"/>
      <c r="Y159" s="17">
        <v>0.46373888244603301</v>
      </c>
      <c r="Z159" s="17">
        <v>0.39706774206997097</v>
      </c>
      <c r="AA159" s="17">
        <v>0.32605124340625502</v>
      </c>
      <c r="AB159" s="17"/>
      <c r="AC159" s="17">
        <v>0.349344985948565</v>
      </c>
      <c r="AD159" s="17">
        <v>0.43734094802040702</v>
      </c>
      <c r="AE159" s="17">
        <v>0.38306839411622901</v>
      </c>
      <c r="AF159" s="17">
        <v>0.44122124848244099</v>
      </c>
      <c r="AG159" s="17">
        <v>0.244193414695075</v>
      </c>
      <c r="AH159" s="17"/>
      <c r="AI159" s="17">
        <v>0.395168205276693</v>
      </c>
      <c r="AJ159" s="17">
        <v>0.35918727692621499</v>
      </c>
      <c r="AK159" s="17">
        <v>0.43603022714388601</v>
      </c>
      <c r="AL159" s="17">
        <v>0.38641234504246802</v>
      </c>
      <c r="AM159" s="17"/>
      <c r="AN159" s="17">
        <v>0.38021802703292101</v>
      </c>
      <c r="AO159" s="17">
        <v>0.38726325528682898</v>
      </c>
      <c r="AP159" s="17"/>
      <c r="AQ159" s="17">
        <v>0.41345904254268401</v>
      </c>
      <c r="AR159" s="17">
        <v>0.366965735743494</v>
      </c>
      <c r="AS159" s="17"/>
      <c r="AT159" s="17">
        <v>0.38706824663401301</v>
      </c>
      <c r="AU159" s="17">
        <v>0.361693894311507</v>
      </c>
      <c r="AV159" s="17">
        <v>0.43101424970031499</v>
      </c>
      <c r="AW159" s="17"/>
      <c r="AX159" s="17">
        <v>0.40052399155505197</v>
      </c>
      <c r="AY159" s="17">
        <v>0.33684645737149999</v>
      </c>
      <c r="AZ159" s="17">
        <v>0.41642093348448</v>
      </c>
    </row>
    <row r="160" spans="2:52" x14ac:dyDescent="0.35">
      <c r="B160" t="s">
        <v>160</v>
      </c>
      <c r="C160" s="17">
        <v>0.33653300460874802</v>
      </c>
      <c r="D160" s="17">
        <v>0.32489605723659498</v>
      </c>
      <c r="E160" s="17">
        <v>0.34951322919588801</v>
      </c>
      <c r="F160" s="17"/>
      <c r="G160" s="17">
        <v>0.206023107775507</v>
      </c>
      <c r="H160" s="17">
        <v>0.32611243632328601</v>
      </c>
      <c r="I160" s="17">
        <v>0.25872950293757302</v>
      </c>
      <c r="J160" s="17">
        <v>0.27607214730823898</v>
      </c>
      <c r="K160" s="17">
        <v>0.33371910070984401</v>
      </c>
      <c r="L160" s="17">
        <v>0.50789946711227096</v>
      </c>
      <c r="M160" s="17"/>
      <c r="N160" s="17">
        <v>0.38710254661961102</v>
      </c>
      <c r="O160" s="17">
        <v>0.32292950009511101</v>
      </c>
      <c r="P160" s="17">
        <v>0.36958783743813201</v>
      </c>
      <c r="Q160" s="17">
        <v>0.31250931920706898</v>
      </c>
      <c r="R160" s="17"/>
      <c r="S160" s="17">
        <v>0.46094079692491802</v>
      </c>
      <c r="T160" s="17">
        <v>0.27097819497950798</v>
      </c>
      <c r="U160" s="17">
        <v>0.25233600040493998</v>
      </c>
      <c r="V160" s="17">
        <v>0.57285005871377803</v>
      </c>
      <c r="W160" s="17">
        <v>0.43821610583808102</v>
      </c>
      <c r="X160" s="17"/>
      <c r="Y160" s="17">
        <v>0.40360241881333597</v>
      </c>
      <c r="Z160" s="17">
        <v>0.27247588757067998</v>
      </c>
      <c r="AA160" s="17">
        <v>0.323145433888895</v>
      </c>
      <c r="AB160" s="17"/>
      <c r="AC160" s="17">
        <v>0.31482021382108899</v>
      </c>
      <c r="AD160" s="17">
        <v>0.30115713829962298</v>
      </c>
      <c r="AE160" s="17">
        <v>0.30765534757694302</v>
      </c>
      <c r="AF160" s="17">
        <v>0.36120732312739701</v>
      </c>
      <c r="AG160" s="17">
        <v>0.428397396497601</v>
      </c>
      <c r="AH160" s="17"/>
      <c r="AI160" s="17">
        <v>0.32451922301242098</v>
      </c>
      <c r="AJ160" s="17">
        <v>0.34292863431788401</v>
      </c>
      <c r="AK160" s="17">
        <v>0.32491310473191998</v>
      </c>
      <c r="AL160" s="17">
        <v>0.28496406730831503</v>
      </c>
      <c r="AM160" s="17"/>
      <c r="AN160" s="17">
        <v>0.26887190918855802</v>
      </c>
      <c r="AO160" s="17">
        <v>0.35704222207172098</v>
      </c>
      <c r="AP160" s="17"/>
      <c r="AQ160" s="17">
        <v>0.27936786589380702</v>
      </c>
      <c r="AR160" s="17">
        <v>0.38514675062568898</v>
      </c>
      <c r="AS160" s="17"/>
      <c r="AT160" s="17">
        <v>0.321870491752899</v>
      </c>
      <c r="AU160" s="17">
        <v>0.28352725843688598</v>
      </c>
      <c r="AV160" s="17">
        <v>0.53361889313090205</v>
      </c>
      <c r="AW160" s="17"/>
      <c r="AX160" s="17">
        <v>0.27528708808546298</v>
      </c>
      <c r="AY160" s="17">
        <v>0.41968261845576399</v>
      </c>
      <c r="AZ160" s="17">
        <v>0.32738361403855398</v>
      </c>
    </row>
    <row r="161" spans="2:52" x14ac:dyDescent="0.35">
      <c r="B161" t="s">
        <v>161</v>
      </c>
      <c r="C161" s="17">
        <v>0.27573702121010002</v>
      </c>
      <c r="D161" s="17">
        <v>0.30789718905879498</v>
      </c>
      <c r="E161" s="17">
        <v>0.24068922381056199</v>
      </c>
      <c r="F161" s="17"/>
      <c r="G161" s="17">
        <v>0.45803829948594599</v>
      </c>
      <c r="H161" s="17">
        <v>0.30186081742767201</v>
      </c>
      <c r="I161" s="17">
        <v>0.27644760593129197</v>
      </c>
      <c r="J161" s="17">
        <v>0.27394000411547997</v>
      </c>
      <c r="K161" s="17">
        <v>0.21555843878315301</v>
      </c>
      <c r="L161" s="17">
        <v>0.19464565576856499</v>
      </c>
      <c r="M161" s="17"/>
      <c r="N161" s="17">
        <v>0.23207688109767599</v>
      </c>
      <c r="O161" s="17">
        <v>0.25070691887256702</v>
      </c>
      <c r="P161" s="17">
        <v>0.34428329476700997</v>
      </c>
      <c r="Q161" s="17">
        <v>0.26842627820652498</v>
      </c>
      <c r="R161" s="17"/>
      <c r="S161" s="17">
        <v>0.23964010421011001</v>
      </c>
      <c r="T161" s="17">
        <v>0.286027850476955</v>
      </c>
      <c r="U161" s="17">
        <v>0.322042267996698</v>
      </c>
      <c r="V161" s="17">
        <v>0.45428372591319499</v>
      </c>
      <c r="W161" s="17">
        <v>0.21838178198681199</v>
      </c>
      <c r="X161" s="17"/>
      <c r="Y161" s="17">
        <v>0.26737546791842398</v>
      </c>
      <c r="Z161" s="17">
        <v>0.29017828679114399</v>
      </c>
      <c r="AA161" s="17">
        <v>0.30959911519532501</v>
      </c>
      <c r="AB161" s="17"/>
      <c r="AC161" s="17">
        <v>0.235722126121652</v>
      </c>
      <c r="AD161" s="17">
        <v>0.30834605065945497</v>
      </c>
      <c r="AE161" s="17">
        <v>0.34905829045104703</v>
      </c>
      <c r="AF161" s="17">
        <v>0.291955658280736</v>
      </c>
      <c r="AG161" s="17">
        <v>0.18005855632919801</v>
      </c>
      <c r="AH161" s="17"/>
      <c r="AI161" s="17">
        <v>0.28011074501125899</v>
      </c>
      <c r="AJ161" s="17">
        <v>0.26531948605067002</v>
      </c>
      <c r="AK161" s="17">
        <v>0.28538792016102299</v>
      </c>
      <c r="AL161" s="17">
        <v>0.262285919273269</v>
      </c>
      <c r="AM161" s="17"/>
      <c r="AN161" s="17">
        <v>0.30728426588713098</v>
      </c>
      <c r="AO161" s="17">
        <v>0.26988720346350997</v>
      </c>
      <c r="AP161" s="17"/>
      <c r="AQ161" s="17">
        <v>0.269301765885054</v>
      </c>
      <c r="AR161" s="17">
        <v>0.26959283047924498</v>
      </c>
      <c r="AS161" s="17"/>
      <c r="AT161" s="17">
        <v>0.25348165682889601</v>
      </c>
      <c r="AU161" s="17">
        <v>0.27489528680557601</v>
      </c>
      <c r="AV161" s="17">
        <v>0.33507635404111402</v>
      </c>
      <c r="AW161" s="17"/>
      <c r="AX161" s="17">
        <v>0.297622054174771</v>
      </c>
      <c r="AY161" s="17">
        <v>0.30107273948421998</v>
      </c>
      <c r="AZ161" s="17">
        <v>0.36399510860407502</v>
      </c>
    </row>
    <row r="162" spans="2:52" x14ac:dyDescent="0.35">
      <c r="B162" t="s">
        <v>162</v>
      </c>
      <c r="C162" s="17">
        <v>0.218394949585062</v>
      </c>
      <c r="D162" s="17">
        <v>0.17664542874403699</v>
      </c>
      <c r="E162" s="17">
        <v>0.26100044203905198</v>
      </c>
      <c r="F162" s="17"/>
      <c r="G162" s="17">
        <v>5.5186542755236101E-2</v>
      </c>
      <c r="H162" s="17">
        <v>0.237660919421574</v>
      </c>
      <c r="I162" s="17">
        <v>0.248779089911496</v>
      </c>
      <c r="J162" s="17">
        <v>0.23776203426888901</v>
      </c>
      <c r="K162" s="17">
        <v>0.27618514313650699</v>
      </c>
      <c r="L162" s="17">
        <v>0.228476544268606</v>
      </c>
      <c r="M162" s="17"/>
      <c r="N162" s="17">
        <v>0.25394329351987599</v>
      </c>
      <c r="O162" s="17">
        <v>0.201827372838151</v>
      </c>
      <c r="P162" s="17">
        <v>0.213009671888057</v>
      </c>
      <c r="Q162" s="17">
        <v>0.22457917232392399</v>
      </c>
      <c r="R162" s="17"/>
      <c r="S162" s="17">
        <v>0.19023931311074499</v>
      </c>
      <c r="T162" s="17">
        <v>0.286995383724576</v>
      </c>
      <c r="U162" s="17">
        <v>9.1695315738216807E-2</v>
      </c>
      <c r="V162" s="17">
        <v>0.110178900767406</v>
      </c>
      <c r="W162" s="17">
        <v>0.19935865108341799</v>
      </c>
      <c r="X162" s="17"/>
      <c r="Y162" s="17">
        <v>0.160259437405323</v>
      </c>
      <c r="Z162" s="17">
        <v>0.26563121408510099</v>
      </c>
      <c r="AA162" s="17">
        <v>7.0928899658011801E-2</v>
      </c>
      <c r="AB162" s="17"/>
      <c r="AC162" s="17">
        <v>0.25793991019712698</v>
      </c>
      <c r="AD162" s="17">
        <v>0.24389807948814701</v>
      </c>
      <c r="AE162" s="17">
        <v>0.19004373082123999</v>
      </c>
      <c r="AF162" s="17">
        <v>0.17562583405141599</v>
      </c>
      <c r="AG162" s="17">
        <v>0.327409188807324</v>
      </c>
      <c r="AH162" s="17"/>
      <c r="AI162" s="17">
        <v>0.15651553585891401</v>
      </c>
      <c r="AJ162" s="17">
        <v>0.31005041649682002</v>
      </c>
      <c r="AK162" s="17">
        <v>0.146106724123124</v>
      </c>
      <c r="AL162" s="17">
        <v>0.191637724963481</v>
      </c>
      <c r="AM162" s="17"/>
      <c r="AN162" s="17">
        <v>0.16049075709920499</v>
      </c>
      <c r="AO162" s="17">
        <v>0.23571239922922199</v>
      </c>
      <c r="AP162" s="17"/>
      <c r="AQ162" s="17">
        <v>0.220126025760389</v>
      </c>
      <c r="AR162" s="17">
        <v>0.220420943379525</v>
      </c>
      <c r="AS162" s="17"/>
      <c r="AT162" s="17">
        <v>0.231328262838257</v>
      </c>
      <c r="AU162" s="17">
        <v>0.23820541593769001</v>
      </c>
      <c r="AV162" s="17">
        <v>0.17953967519661199</v>
      </c>
      <c r="AW162" s="17"/>
      <c r="AX162" s="17">
        <v>0.26806175770455198</v>
      </c>
      <c r="AY162" s="17">
        <v>0.12674529107409899</v>
      </c>
      <c r="AZ162" s="17">
        <v>8.1773675398513199E-2</v>
      </c>
    </row>
    <row r="163" spans="2:52" x14ac:dyDescent="0.35">
      <c r="B163" t="s">
        <v>163</v>
      </c>
      <c r="C163" s="17">
        <v>0.17661627816391701</v>
      </c>
      <c r="D163" s="17">
        <v>0.221085875997454</v>
      </c>
      <c r="E163" s="17">
        <v>0.132874948951345</v>
      </c>
      <c r="F163" s="17"/>
      <c r="G163" s="17">
        <v>8.7940652308808501E-2</v>
      </c>
      <c r="H163" s="17">
        <v>0.14163996978636401</v>
      </c>
      <c r="I163" s="17">
        <v>0.101233737415014</v>
      </c>
      <c r="J163" s="17">
        <v>0.165023877084468</v>
      </c>
      <c r="K163" s="17">
        <v>0.14574481808155701</v>
      </c>
      <c r="L163" s="17">
        <v>0.32579733452148402</v>
      </c>
      <c r="M163" s="17"/>
      <c r="N163" s="17">
        <v>0.15070805597724499</v>
      </c>
      <c r="O163" s="17">
        <v>0.186594587400013</v>
      </c>
      <c r="P163" s="17">
        <v>0.110978897628297</v>
      </c>
      <c r="Q163" s="17">
        <v>0.216779999169945</v>
      </c>
      <c r="R163" s="17"/>
      <c r="S163" s="17">
        <v>0.28759894562521099</v>
      </c>
      <c r="T163" s="17">
        <v>9.2807113219824003E-2</v>
      </c>
      <c r="U163" s="17">
        <v>0.26609857743661702</v>
      </c>
      <c r="V163" s="17">
        <v>0.69917851240661699</v>
      </c>
      <c r="W163" s="17">
        <v>0.18366364177786201</v>
      </c>
      <c r="X163" s="17"/>
      <c r="Y163" s="17">
        <v>0.34076729236549502</v>
      </c>
      <c r="Z163" s="17">
        <v>9.6713885279317305E-2</v>
      </c>
      <c r="AA163" s="17">
        <v>0.25873541689518997</v>
      </c>
      <c r="AB163" s="17"/>
      <c r="AC163" s="17">
        <v>0.16967995270498901</v>
      </c>
      <c r="AD163" s="17">
        <v>0.18899397259218101</v>
      </c>
      <c r="AE163" s="17">
        <v>0.15785165587039199</v>
      </c>
      <c r="AF163" s="17">
        <v>0.19771063243182299</v>
      </c>
      <c r="AG163" s="17">
        <v>0.24833884016840299</v>
      </c>
      <c r="AH163" s="17"/>
      <c r="AI163" s="17">
        <v>0.15869985917138801</v>
      </c>
      <c r="AJ163" s="17">
        <v>0.13982617735990799</v>
      </c>
      <c r="AK163" s="17">
        <v>0.24578532534089401</v>
      </c>
      <c r="AL163" s="17">
        <v>0.18417858820962299</v>
      </c>
      <c r="AM163" s="17"/>
      <c r="AN163" s="17">
        <v>0.20226638492205401</v>
      </c>
      <c r="AO163" s="17">
        <v>0.16986833154483</v>
      </c>
      <c r="AP163" s="17"/>
      <c r="AQ163" s="17">
        <v>0.13769773949867101</v>
      </c>
      <c r="AR163" s="17">
        <v>0.21161364969937599</v>
      </c>
      <c r="AS163" s="17"/>
      <c r="AT163" s="17">
        <v>0.19095995139852201</v>
      </c>
      <c r="AU163" s="17">
        <v>0.16632340894473599</v>
      </c>
      <c r="AV163" s="17">
        <v>0.28059309780689701</v>
      </c>
      <c r="AW163" s="17"/>
      <c r="AX163" s="17">
        <v>9.7513825618947003E-2</v>
      </c>
      <c r="AY163" s="17">
        <v>0.29419100995403302</v>
      </c>
      <c r="AZ163" s="17">
        <v>0.23936632637128899</v>
      </c>
    </row>
    <row r="164" spans="2:52" x14ac:dyDescent="0.35">
      <c r="B164" t="s">
        <v>164</v>
      </c>
      <c r="C164" s="17">
        <v>0.14043045302990101</v>
      </c>
      <c r="D164" s="17">
        <v>0.14223600643821599</v>
      </c>
      <c r="E164" s="17">
        <v>0.139188499244639</v>
      </c>
      <c r="F164" s="17"/>
      <c r="G164" s="17">
        <v>0.232911326143139</v>
      </c>
      <c r="H164" s="17">
        <v>0.11532315879211701</v>
      </c>
      <c r="I164" s="17">
        <v>0.15915943745349201</v>
      </c>
      <c r="J164" s="17">
        <v>0.13171395261598901</v>
      </c>
      <c r="K164" s="17">
        <v>0.13732427454551399</v>
      </c>
      <c r="L164" s="17">
        <v>0.100802208934396</v>
      </c>
      <c r="M164" s="17"/>
      <c r="N164" s="17">
        <v>0.14719614229719599</v>
      </c>
      <c r="O164" s="17">
        <v>9.1401630084720603E-2</v>
      </c>
      <c r="P164" s="17">
        <v>0.25169130094193898</v>
      </c>
      <c r="Q164" s="17">
        <v>0.11015735482438201</v>
      </c>
      <c r="R164" s="17"/>
      <c r="S164" s="17">
        <v>0.177971141703684</v>
      </c>
      <c r="T164" s="17">
        <v>0.147553782419028</v>
      </c>
      <c r="U164" s="17">
        <v>0.12848367905783201</v>
      </c>
      <c r="V164" s="17">
        <v>0.31697104051881603</v>
      </c>
      <c r="W164" s="17">
        <v>1.7789418533221898E-2</v>
      </c>
      <c r="X164" s="17"/>
      <c r="Y164" s="17">
        <v>0.17985776536786999</v>
      </c>
      <c r="Z164" s="17">
        <v>0.135770647739198</v>
      </c>
      <c r="AA164" s="17">
        <v>0.165232368020198</v>
      </c>
      <c r="AB164" s="17"/>
      <c r="AC164" s="17">
        <v>0.102092943014139</v>
      </c>
      <c r="AD164" s="17">
        <v>0.13513324607624699</v>
      </c>
      <c r="AE164" s="17">
        <v>0.16633856676783301</v>
      </c>
      <c r="AF164" s="17">
        <v>0.185257165843279</v>
      </c>
      <c r="AG164" s="17">
        <v>0.18005855632919801</v>
      </c>
      <c r="AH164" s="17"/>
      <c r="AI164" s="17">
        <v>0.165775843786899</v>
      </c>
      <c r="AJ164" s="17">
        <v>0.122109427412833</v>
      </c>
      <c r="AK164" s="17">
        <v>0.15534140930100299</v>
      </c>
      <c r="AL164" s="17">
        <v>0.15245165028923299</v>
      </c>
      <c r="AM164" s="17"/>
      <c r="AN164" s="17">
        <v>0.21466716702117</v>
      </c>
      <c r="AO164" s="17">
        <v>0.118893245148083</v>
      </c>
      <c r="AP164" s="17"/>
      <c r="AQ164" s="17">
        <v>0.13239632948763799</v>
      </c>
      <c r="AR164" s="17">
        <v>0.14930148018046899</v>
      </c>
      <c r="AS164" s="17"/>
      <c r="AT164" s="17">
        <v>0.150446684617767</v>
      </c>
      <c r="AU164" s="17">
        <v>8.3215567551576497E-2</v>
      </c>
      <c r="AV164" s="17">
        <v>0.18015072029413601</v>
      </c>
      <c r="AW164" s="17"/>
      <c r="AX164" s="17">
        <v>0.13966818750930299</v>
      </c>
      <c r="AY164" s="17">
        <v>0.15409545333666899</v>
      </c>
      <c r="AZ164" s="17">
        <v>0.22719063923959601</v>
      </c>
    </row>
    <row r="165" spans="2:52" x14ac:dyDescent="0.35">
      <c r="B165" t="s">
        <v>165</v>
      </c>
      <c r="C165" s="17">
        <v>0.13085311654499501</v>
      </c>
      <c r="D165" s="17">
        <v>0.16104413415772301</v>
      </c>
      <c r="E165" s="17">
        <v>0.101200395625688</v>
      </c>
      <c r="F165" s="17"/>
      <c r="G165" s="17">
        <v>0.140757229089741</v>
      </c>
      <c r="H165" s="17">
        <v>0.22616213227823401</v>
      </c>
      <c r="I165" s="17">
        <v>0.18686738097157701</v>
      </c>
      <c r="J165" s="17">
        <v>8.25054836901669E-2</v>
      </c>
      <c r="K165" s="17">
        <v>0.107466781279924</v>
      </c>
      <c r="L165" s="17">
        <v>7.2060402460695394E-2</v>
      </c>
      <c r="M165" s="17"/>
      <c r="N165" s="17">
        <v>0.13310106414559</v>
      </c>
      <c r="O165" s="17">
        <v>0.12212822936730899</v>
      </c>
      <c r="P165" s="17">
        <v>0.136013722455713</v>
      </c>
      <c r="Q165" s="17">
        <v>0.13817687213053401</v>
      </c>
      <c r="R165" s="17"/>
      <c r="S165" s="17">
        <v>0.128490553357409</v>
      </c>
      <c r="T165" s="17">
        <v>8.8404039756856706E-2</v>
      </c>
      <c r="U165" s="17">
        <v>0.27931853025022202</v>
      </c>
      <c r="V165" s="17">
        <v>0.309208919626559</v>
      </c>
      <c r="W165" s="17">
        <v>7.5295005470200099E-2</v>
      </c>
      <c r="X165" s="17"/>
      <c r="Y165" s="17">
        <v>0.115343224287941</v>
      </c>
      <c r="Z165" s="17">
        <v>0.102440859468461</v>
      </c>
      <c r="AA165" s="17">
        <v>0.28256122111385801</v>
      </c>
      <c r="AB165" s="17"/>
      <c r="AC165" s="17">
        <v>8.1711446768598095E-2</v>
      </c>
      <c r="AD165" s="17">
        <v>0.106946522038046</v>
      </c>
      <c r="AE165" s="17">
        <v>0.18508363292143901</v>
      </c>
      <c r="AF165" s="17">
        <v>0.17088763109230301</v>
      </c>
      <c r="AG165" s="17">
        <v>0.32646412833389898</v>
      </c>
      <c r="AH165" s="17"/>
      <c r="AI165" s="17">
        <v>6.2510972865265801E-2</v>
      </c>
      <c r="AJ165" s="17">
        <v>0.112908671254034</v>
      </c>
      <c r="AK165" s="17">
        <v>0.17584504307664001</v>
      </c>
      <c r="AL165" s="17">
        <v>0.23930167262306201</v>
      </c>
      <c r="AM165" s="17"/>
      <c r="AN165" s="17">
        <v>0.199300953145778</v>
      </c>
      <c r="AO165" s="17">
        <v>0.116275268077966</v>
      </c>
      <c r="AP165" s="17"/>
      <c r="AQ165" s="17">
        <v>0.13422777948592399</v>
      </c>
      <c r="AR165" s="17">
        <v>0.126120132419617</v>
      </c>
      <c r="AS165" s="17"/>
      <c r="AT165" s="17">
        <v>0.175328542114704</v>
      </c>
      <c r="AU165" s="17">
        <v>0.10252299547804899</v>
      </c>
      <c r="AV165" s="17">
        <v>8.9361036346514197E-2</v>
      </c>
      <c r="AW165" s="17"/>
      <c r="AX165" s="17">
        <v>9.4642147426680506E-2</v>
      </c>
      <c r="AY165" s="17">
        <v>0.101856107579605</v>
      </c>
      <c r="AZ165" s="17">
        <v>0.28665995793437798</v>
      </c>
    </row>
    <row r="166" spans="2:52" x14ac:dyDescent="0.35">
      <c r="B166" t="s">
        <v>166</v>
      </c>
      <c r="C166" s="17">
        <v>8.3020556077208596E-2</v>
      </c>
      <c r="D166" s="17">
        <v>9.9622166431801204E-2</v>
      </c>
      <c r="E166" s="17">
        <v>6.2751846779060802E-2</v>
      </c>
      <c r="F166" s="17"/>
      <c r="G166" s="17">
        <v>8.7709199663400794E-2</v>
      </c>
      <c r="H166" s="17">
        <v>0.174644773722476</v>
      </c>
      <c r="I166" s="17">
        <v>4.7612735168452297E-2</v>
      </c>
      <c r="J166" s="17">
        <v>0.115490661478845</v>
      </c>
      <c r="K166" s="17">
        <v>4.3418688905149397E-2</v>
      </c>
      <c r="L166" s="17">
        <v>4.5581569010215699E-2</v>
      </c>
      <c r="M166" s="17"/>
      <c r="N166" s="17">
        <v>7.1494462754732202E-2</v>
      </c>
      <c r="O166" s="17">
        <v>0.10877343233216299</v>
      </c>
      <c r="P166" s="17">
        <v>5.11646747855369E-2</v>
      </c>
      <c r="Q166" s="17">
        <v>7.2028700383575797E-2</v>
      </c>
      <c r="R166" s="17"/>
      <c r="S166" s="17">
        <v>4.2562202709572297E-2</v>
      </c>
      <c r="T166" s="17">
        <v>8.6276520979970697E-2</v>
      </c>
      <c r="U166" s="17">
        <v>0.16578592178475801</v>
      </c>
      <c r="V166" s="17">
        <v>0.12632845369283899</v>
      </c>
      <c r="W166" s="17">
        <v>8.7276206345902399E-2</v>
      </c>
      <c r="X166" s="17"/>
      <c r="Y166" s="17">
        <v>8.7362560840233597E-2</v>
      </c>
      <c r="Z166" s="17">
        <v>9.1873726488531704E-2</v>
      </c>
      <c r="AA166" s="17">
        <v>0.17546854618130101</v>
      </c>
      <c r="AB166" s="17"/>
      <c r="AC166" s="17">
        <v>8.5854651722191505E-2</v>
      </c>
      <c r="AD166" s="17">
        <v>7.2125323485699597E-2</v>
      </c>
      <c r="AE166" s="17">
        <v>0.102403407393337</v>
      </c>
      <c r="AF166" s="17">
        <v>7.9353769098894397E-2</v>
      </c>
      <c r="AG166" s="17">
        <v>0.32646412833389898</v>
      </c>
      <c r="AH166" s="17"/>
      <c r="AI166" s="17">
        <v>6.9373386735687395E-2</v>
      </c>
      <c r="AJ166" s="17">
        <v>9.2322216823592707E-2</v>
      </c>
      <c r="AK166" s="17">
        <v>2.65305192674293E-2</v>
      </c>
      <c r="AL166" s="17">
        <v>0.15393808701246001</v>
      </c>
      <c r="AM166" s="17"/>
      <c r="AN166" s="17">
        <v>0.18556797480392601</v>
      </c>
      <c r="AO166" s="17">
        <v>5.2886881130885501E-2</v>
      </c>
      <c r="AP166" s="17"/>
      <c r="AQ166" s="17">
        <v>0.100835946552552</v>
      </c>
      <c r="AR166" s="17">
        <v>6.9594966492649193E-2</v>
      </c>
      <c r="AS166" s="17"/>
      <c r="AT166" s="17">
        <v>9.6372112171047505E-2</v>
      </c>
      <c r="AU166" s="17">
        <v>7.86062969988858E-2</v>
      </c>
      <c r="AV166" s="17">
        <v>7.7885735197167599E-2</v>
      </c>
      <c r="AW166" s="17"/>
      <c r="AX166" s="17">
        <v>6.8302984254338006E-2</v>
      </c>
      <c r="AY166" s="17">
        <v>8.5913455783889106E-2</v>
      </c>
      <c r="AZ166" s="17">
        <v>0.19511427333949199</v>
      </c>
    </row>
    <row r="167" spans="2:52" x14ac:dyDescent="0.35">
      <c r="B167" t="s">
        <v>167</v>
      </c>
      <c r="C167" s="17">
        <v>4.6176463978357597E-2</v>
      </c>
      <c r="D167" s="17">
        <v>7.4011886740802196E-2</v>
      </c>
      <c r="E167" s="17">
        <v>1.8538915339427999E-2</v>
      </c>
      <c r="F167" s="17"/>
      <c r="G167" s="17">
        <v>2.2123943582621899E-2</v>
      </c>
      <c r="H167" s="17">
        <v>9.3921606171762997E-2</v>
      </c>
      <c r="I167" s="17">
        <v>5.3317377058540602E-2</v>
      </c>
      <c r="J167" s="17">
        <v>3.4318852531883701E-2</v>
      </c>
      <c r="K167" s="17">
        <v>9.3512320344715502E-2</v>
      </c>
      <c r="L167" s="17">
        <v>0</v>
      </c>
      <c r="M167" s="17"/>
      <c r="N167" s="17">
        <v>4.0977669373820101E-2</v>
      </c>
      <c r="O167" s="17">
        <v>4.4873811202363403E-2</v>
      </c>
      <c r="P167" s="17">
        <v>5.7552359255444198E-2</v>
      </c>
      <c r="Q167" s="17">
        <v>4.4495672823565202E-2</v>
      </c>
      <c r="R167" s="17"/>
      <c r="S167" s="17">
        <v>4.67477657495061E-2</v>
      </c>
      <c r="T167" s="17">
        <v>4.3917408461690503E-2</v>
      </c>
      <c r="U167" s="17">
        <v>4.5531261642882098E-2</v>
      </c>
      <c r="V167" s="17">
        <v>0.43553737331939901</v>
      </c>
      <c r="W167" s="17">
        <v>8.5469689478808505E-3</v>
      </c>
      <c r="X167" s="17"/>
      <c r="Y167" s="17">
        <v>8.3736500562043195E-2</v>
      </c>
      <c r="Z167" s="17">
        <v>3.8275008054066799E-2</v>
      </c>
      <c r="AA167" s="17">
        <v>4.6367265494936499E-2</v>
      </c>
      <c r="AB167" s="17"/>
      <c r="AC167" s="17">
        <v>4.2005975590431302E-2</v>
      </c>
      <c r="AD167" s="17">
        <v>5.12919551267733E-2</v>
      </c>
      <c r="AE167" s="17">
        <v>3.5546176538369501E-2</v>
      </c>
      <c r="AF167" s="17">
        <v>9.4576845942090801E-2</v>
      </c>
      <c r="AG167" s="17">
        <v>0.24833884016840299</v>
      </c>
      <c r="AH167" s="17"/>
      <c r="AI167" s="17">
        <v>2.5925791650275601E-2</v>
      </c>
      <c r="AJ167" s="17">
        <v>5.51642158910036E-2</v>
      </c>
      <c r="AK167" s="17">
        <v>1.15790952858281E-2</v>
      </c>
      <c r="AL167" s="17">
        <v>0.113266531711809</v>
      </c>
      <c r="AM167" s="17"/>
      <c r="AN167" s="17">
        <v>6.1061655307978503E-2</v>
      </c>
      <c r="AO167" s="17">
        <v>4.3393023933147798E-2</v>
      </c>
      <c r="AP167" s="17"/>
      <c r="AQ167" s="17">
        <v>5.8843844542789597E-2</v>
      </c>
      <c r="AR167" s="17">
        <v>3.6426845236533799E-2</v>
      </c>
      <c r="AS167" s="17"/>
      <c r="AT167" s="17">
        <v>5.9688100712436798E-2</v>
      </c>
      <c r="AU167" s="17">
        <v>2.9011070527098299E-2</v>
      </c>
      <c r="AV167" s="17">
        <v>5.9480086161506497E-2</v>
      </c>
      <c r="AW167" s="17"/>
      <c r="AX167" s="17">
        <v>2.6338818565730698E-2</v>
      </c>
      <c r="AY167" s="17">
        <v>0.13594421130553699</v>
      </c>
      <c r="AZ167" s="17">
        <v>8.3755132294766804E-2</v>
      </c>
    </row>
    <row r="168" spans="2:52" x14ac:dyDescent="0.35">
      <c r="B168" t="s">
        <v>79</v>
      </c>
      <c r="C168" s="17">
        <v>3.6653757050079297E-2</v>
      </c>
      <c r="D168" s="17">
        <v>4.23077751035566E-2</v>
      </c>
      <c r="E168" s="17">
        <v>3.11492319489798E-2</v>
      </c>
      <c r="F168" s="17"/>
      <c r="G168" s="17">
        <v>4.06548844509615E-2</v>
      </c>
      <c r="H168" s="17">
        <v>1.27941571434767E-2</v>
      </c>
      <c r="I168" s="17">
        <v>7.6276581827705303E-3</v>
      </c>
      <c r="J168" s="17">
        <v>3.5331635877358401E-2</v>
      </c>
      <c r="K168" s="17">
        <v>7.6318143731085406E-2</v>
      </c>
      <c r="L168" s="17">
        <v>4.3953670103146401E-2</v>
      </c>
      <c r="M168" s="17"/>
      <c r="N168" s="17">
        <v>1.5026622661915999E-2</v>
      </c>
      <c r="O168" s="17">
        <v>5.6077295285370402E-3</v>
      </c>
      <c r="P168" s="17">
        <v>1.2193381923908101E-2</v>
      </c>
      <c r="Q168" s="17">
        <v>9.2494232267069196E-2</v>
      </c>
      <c r="R168" s="17"/>
      <c r="S168" s="17">
        <v>4.1894952931922198E-2</v>
      </c>
      <c r="T168" s="17">
        <v>2.6679471493793998E-2</v>
      </c>
      <c r="U168" s="17">
        <v>3.7611299240511598E-2</v>
      </c>
      <c r="V168" s="17">
        <v>0</v>
      </c>
      <c r="W168" s="17">
        <v>4.1680360817509497E-2</v>
      </c>
      <c r="X168" s="17"/>
      <c r="Y168" s="17">
        <v>5.0366781281639697E-2</v>
      </c>
      <c r="Z168" s="17">
        <v>2.6547848181597802E-2</v>
      </c>
      <c r="AA168" s="17">
        <v>3.8301883905009999E-2</v>
      </c>
      <c r="AB168" s="17"/>
      <c r="AC168" s="17">
        <v>7.7507037297483802E-2</v>
      </c>
      <c r="AD168" s="17">
        <v>1.6809100778000598E-2</v>
      </c>
      <c r="AE168" s="17">
        <v>1.07293752003769E-2</v>
      </c>
      <c r="AF168" s="17">
        <v>0</v>
      </c>
      <c r="AG168" s="17">
        <v>0</v>
      </c>
      <c r="AH168" s="17"/>
      <c r="AI168" s="17">
        <v>8.9938027197562095E-2</v>
      </c>
      <c r="AJ168" s="17">
        <v>1.10583845929988E-2</v>
      </c>
      <c r="AK168" s="17">
        <v>3.8427906664594703E-2</v>
      </c>
      <c r="AL168" s="17">
        <v>0</v>
      </c>
      <c r="AM168" s="17"/>
      <c r="AN168" s="17">
        <v>1.03672388024811E-2</v>
      </c>
      <c r="AO168" s="17">
        <v>4.4149062157329999E-2</v>
      </c>
      <c r="AP168" s="17"/>
      <c r="AQ168" s="17">
        <v>5.0230582926370497E-2</v>
      </c>
      <c r="AR168" s="17">
        <v>2.6000884481659499E-2</v>
      </c>
      <c r="AS168" s="17"/>
      <c r="AT168" s="17">
        <v>8.0153011392727607E-3</v>
      </c>
      <c r="AU168" s="17">
        <v>5.8758090693306703E-2</v>
      </c>
      <c r="AV168" s="17">
        <v>0</v>
      </c>
      <c r="AW168" s="17"/>
      <c r="AX168" s="17">
        <v>2.39549457431197E-2</v>
      </c>
      <c r="AY168" s="17">
        <v>6.5508632672502801E-2</v>
      </c>
      <c r="AZ168" s="17">
        <v>4.0083535108253097E-2</v>
      </c>
    </row>
    <row r="169" spans="2:52" x14ac:dyDescent="0.35">
      <c r="B169" t="s">
        <v>157</v>
      </c>
      <c r="C169" s="17">
        <v>7.2485715856976203E-3</v>
      </c>
      <c r="D169" s="17">
        <v>1.01656104684063E-2</v>
      </c>
      <c r="E169" s="17">
        <v>4.3619249163454601E-3</v>
      </c>
      <c r="F169" s="17"/>
      <c r="G169" s="17">
        <v>1.6041008080307301E-2</v>
      </c>
      <c r="H169" s="17">
        <v>0</v>
      </c>
      <c r="I169" s="17">
        <v>2.4648575449857001E-2</v>
      </c>
      <c r="J169" s="17">
        <v>0</v>
      </c>
      <c r="K169" s="17">
        <v>8.5582963624140206E-3</v>
      </c>
      <c r="L169" s="17">
        <v>0</v>
      </c>
      <c r="M169" s="17"/>
      <c r="N169" s="17">
        <v>8.0422229558054503E-3</v>
      </c>
      <c r="O169" s="17">
        <v>7.03695441136636E-3</v>
      </c>
      <c r="P169" s="17">
        <v>0</v>
      </c>
      <c r="Q169" s="17">
        <v>1.1492649848717E-2</v>
      </c>
      <c r="R169" s="17"/>
      <c r="S169" s="17">
        <v>0</v>
      </c>
      <c r="T169" s="17">
        <v>0</v>
      </c>
      <c r="U169" s="17">
        <v>0</v>
      </c>
      <c r="V169" s="17">
        <v>0.309208919626559</v>
      </c>
      <c r="W169" s="17">
        <v>0</v>
      </c>
      <c r="X169" s="17"/>
      <c r="Y169" s="17">
        <v>0</v>
      </c>
      <c r="Z169" s="17">
        <v>4.6515566649614299E-3</v>
      </c>
      <c r="AA169" s="17">
        <v>0</v>
      </c>
      <c r="AB169" s="17"/>
      <c r="AC169" s="17">
        <v>1.45544072942919E-2</v>
      </c>
      <c r="AD169" s="17">
        <v>8.3226395585824006E-3</v>
      </c>
      <c r="AE169" s="17">
        <v>5.7423434047234097E-3</v>
      </c>
      <c r="AF169" s="17">
        <v>0</v>
      </c>
      <c r="AG169" s="17">
        <v>0</v>
      </c>
      <c r="AH169" s="17"/>
      <c r="AI169" s="17">
        <v>0</v>
      </c>
      <c r="AJ169" s="17">
        <v>9.6637074419368592E-3</v>
      </c>
      <c r="AK169" s="17">
        <v>0</v>
      </c>
      <c r="AL169" s="17">
        <v>9.2436450929248102E-3</v>
      </c>
      <c r="AM169" s="17"/>
      <c r="AN169" s="17">
        <v>0</v>
      </c>
      <c r="AO169" s="17">
        <v>9.2530225404313E-3</v>
      </c>
      <c r="AP169" s="17"/>
      <c r="AQ169" s="17">
        <v>2.96814815756244E-3</v>
      </c>
      <c r="AR169" s="17">
        <v>1.0904916185704E-2</v>
      </c>
      <c r="AS169" s="17"/>
      <c r="AT169" s="17">
        <v>3.3106912310995602E-3</v>
      </c>
      <c r="AU169" s="17">
        <v>5.7517531250975001E-3</v>
      </c>
      <c r="AV169" s="17">
        <v>4.0898778111223402E-2</v>
      </c>
      <c r="AW169" s="17"/>
      <c r="AX169" s="17">
        <v>5.0355543866771402E-3</v>
      </c>
      <c r="AY169" s="17">
        <v>0</v>
      </c>
      <c r="AZ169" s="17">
        <v>0</v>
      </c>
    </row>
    <row r="170" spans="2:52" x14ac:dyDescent="0.35">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row>
    <row r="171" spans="2:52" x14ac:dyDescent="0.35">
      <c r="B171" s="6" t="s">
        <v>177</v>
      </c>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row>
    <row r="172" spans="2:52" x14ac:dyDescent="0.35">
      <c r="B172" s="24" t="s">
        <v>84</v>
      </c>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row>
    <row r="173" spans="2:52" x14ac:dyDescent="0.35">
      <c r="B173" t="s">
        <v>169</v>
      </c>
      <c r="C173" s="17">
        <v>0.44206961748690599</v>
      </c>
      <c r="D173" s="17">
        <v>0.34133626998620098</v>
      </c>
      <c r="E173" s="17">
        <v>0.54452812622233204</v>
      </c>
      <c r="F173" s="17"/>
      <c r="G173" s="17">
        <v>0.51347296966610301</v>
      </c>
      <c r="H173" s="17">
        <v>0.51645821179623796</v>
      </c>
      <c r="I173" s="17">
        <v>0.475385673479441</v>
      </c>
      <c r="J173" s="17">
        <v>0.47881500509123898</v>
      </c>
      <c r="K173" s="17">
        <v>0.36151214730571801</v>
      </c>
      <c r="L173" s="17">
        <v>0.35878269812230601</v>
      </c>
      <c r="M173" s="17"/>
      <c r="N173" s="17">
        <v>0.38141921040431298</v>
      </c>
      <c r="O173" s="17">
        <v>0.42963172282901402</v>
      </c>
      <c r="P173" s="17">
        <v>0.49696011520087602</v>
      </c>
      <c r="Q173" s="17">
        <v>0.44713189850814999</v>
      </c>
      <c r="R173" s="17"/>
      <c r="S173" s="17">
        <v>0.29605772207304198</v>
      </c>
      <c r="T173" s="17">
        <v>0.51277671113221801</v>
      </c>
      <c r="U173" s="17">
        <v>0.30884279549938598</v>
      </c>
      <c r="V173" s="17">
        <v>0</v>
      </c>
      <c r="W173" s="17">
        <v>0.66807093024056996</v>
      </c>
      <c r="X173" s="17"/>
      <c r="Y173" s="17">
        <v>0.36722476054485498</v>
      </c>
      <c r="Z173" s="17">
        <v>0.49322545749083402</v>
      </c>
      <c r="AA173" s="17">
        <v>0.27932188511886402</v>
      </c>
      <c r="AB173" s="17"/>
      <c r="AC173" s="17">
        <v>0.42122366311734699</v>
      </c>
      <c r="AD173" s="17">
        <v>0.49190714244831701</v>
      </c>
      <c r="AE173" s="17">
        <v>0.47633145091038198</v>
      </c>
      <c r="AF173" s="17">
        <v>0.49302402315037902</v>
      </c>
      <c r="AG173" s="17">
        <v>0.164801431872727</v>
      </c>
      <c r="AH173" s="17"/>
      <c r="AI173" s="17">
        <v>0.51949767545887904</v>
      </c>
      <c r="AJ173" s="17">
        <v>0.463280685614336</v>
      </c>
      <c r="AK173" s="17">
        <v>0.36159707470381097</v>
      </c>
      <c r="AL173" s="17">
        <v>0.33807494188277798</v>
      </c>
      <c r="AM173" s="17"/>
      <c r="AN173" s="17">
        <v>0.47296096030906898</v>
      </c>
      <c r="AO173" s="17">
        <v>0.43404003918044198</v>
      </c>
      <c r="AP173" s="17"/>
      <c r="AQ173" s="17">
        <v>0.42291994339190597</v>
      </c>
      <c r="AR173" s="17">
        <v>0.45581126316178899</v>
      </c>
      <c r="AS173" s="17"/>
      <c r="AT173" s="17">
        <v>0.41752273385146199</v>
      </c>
      <c r="AU173" s="17">
        <v>0.46441443570887903</v>
      </c>
      <c r="AV173" s="17">
        <v>0.19941263080187299</v>
      </c>
      <c r="AW173" s="17"/>
      <c r="AX173" s="17">
        <v>0.50742573610678299</v>
      </c>
      <c r="AY173" s="17">
        <v>0.40762882387854699</v>
      </c>
      <c r="AZ173" s="17">
        <v>0.263527324789956</v>
      </c>
    </row>
    <row r="174" spans="2:52" x14ac:dyDescent="0.35">
      <c r="B174" t="s">
        <v>170</v>
      </c>
      <c r="C174" s="17">
        <v>0.43578521068974002</v>
      </c>
      <c r="D174" s="17">
        <v>0.408538885109406</v>
      </c>
      <c r="E174" s="17">
        <v>0.46476537000894702</v>
      </c>
      <c r="F174" s="17"/>
      <c r="G174" s="17">
        <v>0.349729899716271</v>
      </c>
      <c r="H174" s="17">
        <v>0.43817483300987597</v>
      </c>
      <c r="I174" s="17">
        <v>0.44747695529317599</v>
      </c>
      <c r="J174" s="17">
        <v>0.49900498343070598</v>
      </c>
      <c r="K174" s="17">
        <v>0.40292470926585899</v>
      </c>
      <c r="L174" s="17">
        <v>0.45579587371707098</v>
      </c>
      <c r="M174" s="17"/>
      <c r="N174" s="17">
        <v>0.459684819677602</v>
      </c>
      <c r="O174" s="17">
        <v>0.44558923717700299</v>
      </c>
      <c r="P174" s="17">
        <v>0.44133199877323198</v>
      </c>
      <c r="Q174" s="17">
        <v>0.412083203465474</v>
      </c>
      <c r="R174" s="17"/>
      <c r="S174" s="17">
        <v>0.39657592625398003</v>
      </c>
      <c r="T174" s="17">
        <v>0.458749655043801</v>
      </c>
      <c r="U174" s="17">
        <v>0.36428220293053498</v>
      </c>
      <c r="V174" s="17">
        <v>0.50014849354746405</v>
      </c>
      <c r="W174" s="17">
        <v>0.45286454233018197</v>
      </c>
      <c r="X174" s="17"/>
      <c r="Y174" s="17">
        <v>0.35957246486414701</v>
      </c>
      <c r="Z174" s="17">
        <v>0.45936387528498801</v>
      </c>
      <c r="AA174" s="17">
        <v>0.37687308658551999</v>
      </c>
      <c r="AB174" s="17"/>
      <c r="AC174" s="17">
        <v>0.37793263852967601</v>
      </c>
      <c r="AD174" s="17">
        <v>0.48798005985464299</v>
      </c>
      <c r="AE174" s="17">
        <v>0.45890621247623198</v>
      </c>
      <c r="AF174" s="17">
        <v>0.30403186661046699</v>
      </c>
      <c r="AG174" s="17">
        <v>0.59100515343219895</v>
      </c>
      <c r="AH174" s="17"/>
      <c r="AI174" s="17">
        <v>0.38003771196699498</v>
      </c>
      <c r="AJ174" s="17">
        <v>0.48256889873994602</v>
      </c>
      <c r="AK174" s="17">
        <v>0.42293272231576301</v>
      </c>
      <c r="AL174" s="17">
        <v>0.4000967805333</v>
      </c>
      <c r="AM174" s="17"/>
      <c r="AN174" s="17">
        <v>0.38931218256204297</v>
      </c>
      <c r="AO174" s="17">
        <v>0.44341553210925999</v>
      </c>
      <c r="AP174" s="17"/>
      <c r="AQ174" s="17">
        <v>0.47020350866896998</v>
      </c>
      <c r="AR174" s="17">
        <v>0.41420859491128698</v>
      </c>
      <c r="AS174" s="17"/>
      <c r="AT174" s="17">
        <v>0.469421945871904</v>
      </c>
      <c r="AU174" s="17">
        <v>0.41262474755565698</v>
      </c>
      <c r="AV174" s="17">
        <v>0.40495017741421402</v>
      </c>
      <c r="AW174" s="17"/>
      <c r="AX174" s="17">
        <v>0.48565062861800501</v>
      </c>
      <c r="AY174" s="17">
        <v>0.28487145631384803</v>
      </c>
      <c r="AZ174" s="17">
        <v>0.37723230765875498</v>
      </c>
    </row>
    <row r="175" spans="2:52" x14ac:dyDescent="0.35">
      <c r="B175" t="s">
        <v>171</v>
      </c>
      <c r="C175" s="17">
        <v>0.39894535991033397</v>
      </c>
      <c r="D175" s="17">
        <v>0.40334503830264501</v>
      </c>
      <c r="E175" s="17">
        <v>0.39614646140878201</v>
      </c>
      <c r="F175" s="17"/>
      <c r="G175" s="17">
        <v>0.28489823527512398</v>
      </c>
      <c r="H175" s="17">
        <v>0.30121712080067498</v>
      </c>
      <c r="I175" s="17">
        <v>0.38430639801065603</v>
      </c>
      <c r="J175" s="17">
        <v>0.45433537391619999</v>
      </c>
      <c r="K175" s="17">
        <v>0.42441612419233998</v>
      </c>
      <c r="L175" s="17">
        <v>0.48624246032326701</v>
      </c>
      <c r="M175" s="17"/>
      <c r="N175" s="17">
        <v>0.43661691163625199</v>
      </c>
      <c r="O175" s="17">
        <v>0.42932618859529997</v>
      </c>
      <c r="P175" s="17">
        <v>0.377114136650604</v>
      </c>
      <c r="Q175" s="17">
        <v>0.37352089140208</v>
      </c>
      <c r="R175" s="17"/>
      <c r="S175" s="17">
        <v>0.48573297615837402</v>
      </c>
      <c r="T175" s="17">
        <v>0.40272475241355499</v>
      </c>
      <c r="U175" s="17">
        <v>0.38671082212499802</v>
      </c>
      <c r="V175" s="17">
        <v>0.110178900767406</v>
      </c>
      <c r="W175" s="17">
        <v>0.3094181589337</v>
      </c>
      <c r="X175" s="17"/>
      <c r="Y175" s="17">
        <v>0.37531690566626502</v>
      </c>
      <c r="Z175" s="17">
        <v>0.43146742312038699</v>
      </c>
      <c r="AA175" s="17">
        <v>0.34945961870648201</v>
      </c>
      <c r="AB175" s="17"/>
      <c r="AC175" s="17">
        <v>0.35426843117176798</v>
      </c>
      <c r="AD175" s="17">
        <v>0.47221865153797599</v>
      </c>
      <c r="AE175" s="17">
        <v>0.37884583129639099</v>
      </c>
      <c r="AF175" s="17">
        <v>0.44234876779218402</v>
      </c>
      <c r="AG175" s="17">
        <v>0.327409188807324</v>
      </c>
      <c r="AH175" s="17"/>
      <c r="AI175" s="17">
        <v>0.39347039666503603</v>
      </c>
      <c r="AJ175" s="17">
        <v>0.36206370728326098</v>
      </c>
      <c r="AK175" s="17">
        <v>0.43831208430366703</v>
      </c>
      <c r="AL175" s="17">
        <v>0.40290057957704301</v>
      </c>
      <c r="AM175" s="17"/>
      <c r="AN175" s="17">
        <v>0.304039311984871</v>
      </c>
      <c r="AO175" s="17">
        <v>0.42387932688733099</v>
      </c>
      <c r="AP175" s="17"/>
      <c r="AQ175" s="17">
        <v>0.39958804987253299</v>
      </c>
      <c r="AR175" s="17">
        <v>0.39562820411979399</v>
      </c>
      <c r="AS175" s="17"/>
      <c r="AT175" s="17">
        <v>0.41615569685676002</v>
      </c>
      <c r="AU175" s="17">
        <v>0.34182104947998598</v>
      </c>
      <c r="AV175" s="17">
        <v>0.467789899808154</v>
      </c>
      <c r="AW175" s="17"/>
      <c r="AX175" s="17">
        <v>0.41645596711906102</v>
      </c>
      <c r="AY175" s="17">
        <v>0.32337310194864999</v>
      </c>
      <c r="AZ175" s="17">
        <v>0.42710232441363399</v>
      </c>
    </row>
    <row r="176" spans="2:52" x14ac:dyDescent="0.35">
      <c r="B176" t="s">
        <v>172</v>
      </c>
      <c r="C176" s="17">
        <v>0.39155373014116601</v>
      </c>
      <c r="D176" s="17">
        <v>0.38680094990532599</v>
      </c>
      <c r="E176" s="17">
        <v>0.39787345197371099</v>
      </c>
      <c r="F176" s="17"/>
      <c r="G176" s="17">
        <v>0.44444428982045597</v>
      </c>
      <c r="H176" s="17">
        <v>0.368405210016857</v>
      </c>
      <c r="I176" s="17">
        <v>0.55546381017916402</v>
      </c>
      <c r="J176" s="17">
        <v>0.27125203411215099</v>
      </c>
      <c r="K176" s="17">
        <v>0.39758998227750503</v>
      </c>
      <c r="L176" s="17">
        <v>0.34767010017347599</v>
      </c>
      <c r="M176" s="17"/>
      <c r="N176" s="17">
        <v>0.42200524695728198</v>
      </c>
      <c r="O176" s="17">
        <v>0.381810108473353</v>
      </c>
      <c r="P176" s="17">
        <v>0.33853970106617798</v>
      </c>
      <c r="Q176" s="17">
        <v>0.42614481710151503</v>
      </c>
      <c r="R176" s="17"/>
      <c r="S176" s="17">
        <v>0.44865397861197098</v>
      </c>
      <c r="T176" s="17">
        <v>0.411652342918507</v>
      </c>
      <c r="U176" s="17">
        <v>0.243354901070305</v>
      </c>
      <c r="V176" s="17">
        <v>0.110178900767406</v>
      </c>
      <c r="W176" s="17">
        <v>0.28408963122331499</v>
      </c>
      <c r="X176" s="17"/>
      <c r="Y176" s="17">
        <v>0.429480523610209</v>
      </c>
      <c r="Z176" s="17">
        <v>0.42629133493404697</v>
      </c>
      <c r="AA176" s="17">
        <v>0.26764770708281399</v>
      </c>
      <c r="AB176" s="17"/>
      <c r="AC176" s="17">
        <v>0.33331810249683602</v>
      </c>
      <c r="AD176" s="17">
        <v>0.358613220063701</v>
      </c>
      <c r="AE176" s="17">
        <v>0.450761436246226</v>
      </c>
      <c r="AF176" s="17">
        <v>0.48771888915495398</v>
      </c>
      <c r="AG176" s="17">
        <v>0.24833884016840299</v>
      </c>
      <c r="AH176" s="17"/>
      <c r="AI176" s="17">
        <v>0.38435998212030298</v>
      </c>
      <c r="AJ176" s="17">
        <v>0.391534944918288</v>
      </c>
      <c r="AK176" s="17">
        <v>0.373675962656281</v>
      </c>
      <c r="AL176" s="17">
        <v>0.40314636816427402</v>
      </c>
      <c r="AM176" s="17"/>
      <c r="AN176" s="17">
        <v>0.42325186778538099</v>
      </c>
      <c r="AO176" s="17">
        <v>0.38798772474572701</v>
      </c>
      <c r="AP176" s="17"/>
      <c r="AQ176" s="17">
        <v>0.38447779390973202</v>
      </c>
      <c r="AR176" s="17">
        <v>0.39178645654931499</v>
      </c>
      <c r="AS176" s="17"/>
      <c r="AT176" s="17">
        <v>0.40849914107438701</v>
      </c>
      <c r="AU176" s="17">
        <v>0.40717393083072001</v>
      </c>
      <c r="AV176" s="17">
        <v>0.395812377447543</v>
      </c>
      <c r="AW176" s="17"/>
      <c r="AX176" s="17">
        <v>0.42841371935510397</v>
      </c>
      <c r="AY176" s="17">
        <v>0.467520719419037</v>
      </c>
      <c r="AZ176" s="17">
        <v>0.377066603682081</v>
      </c>
    </row>
    <row r="177" spans="2:52" x14ac:dyDescent="0.35">
      <c r="B177" t="s">
        <v>173</v>
      </c>
      <c r="C177" s="17">
        <v>0.37926722108102801</v>
      </c>
      <c r="D177" s="17">
        <v>0.35503058054957998</v>
      </c>
      <c r="E177" s="17">
        <v>0.40100514084026001</v>
      </c>
      <c r="F177" s="17"/>
      <c r="G177" s="17">
        <v>0.45783979427418198</v>
      </c>
      <c r="H177" s="17">
        <v>0.42335234177445402</v>
      </c>
      <c r="I177" s="17">
        <v>0.43248448938953998</v>
      </c>
      <c r="J177" s="17">
        <v>0.42918349982173698</v>
      </c>
      <c r="K177" s="17">
        <v>0.34283416065811201</v>
      </c>
      <c r="L177" s="17">
        <v>0.26253356742736</v>
      </c>
      <c r="M177" s="17"/>
      <c r="N177" s="17">
        <v>0.33904420814186598</v>
      </c>
      <c r="O177" s="17">
        <v>0.31611817096539802</v>
      </c>
      <c r="P177" s="17">
        <v>0.39712097908400201</v>
      </c>
      <c r="Q177" s="17">
        <v>0.44725877784501</v>
      </c>
      <c r="R177" s="17"/>
      <c r="S177" s="17">
        <v>0.24846443024901699</v>
      </c>
      <c r="T177" s="17">
        <v>0.426900017079681</v>
      </c>
      <c r="U177" s="17">
        <v>0.38384464752795699</v>
      </c>
      <c r="V177" s="17">
        <v>0.38996959278005799</v>
      </c>
      <c r="W177" s="17">
        <v>0.35451975424600202</v>
      </c>
      <c r="X177" s="17"/>
      <c r="Y177" s="17">
        <v>0.23548848439123099</v>
      </c>
      <c r="Z177" s="17">
        <v>0.44489006967661898</v>
      </c>
      <c r="AA177" s="17">
        <v>0.346559137783501</v>
      </c>
      <c r="AB177" s="17"/>
      <c r="AC177" s="17">
        <v>0.337143692035552</v>
      </c>
      <c r="AD177" s="17">
        <v>0.39074048316582</v>
      </c>
      <c r="AE177" s="17">
        <v>0.38494283153140002</v>
      </c>
      <c r="AF177" s="17">
        <v>0.41012319639106298</v>
      </c>
      <c r="AG177" s="17">
        <v>0.42298527636742</v>
      </c>
      <c r="AH177" s="17"/>
      <c r="AI177" s="17">
        <v>0.431157314290945</v>
      </c>
      <c r="AJ177" s="17">
        <v>0.364563168709645</v>
      </c>
      <c r="AK177" s="17">
        <v>0.36561608420511099</v>
      </c>
      <c r="AL177" s="17">
        <v>0.378957475891739</v>
      </c>
      <c r="AM177" s="17"/>
      <c r="AN177" s="17">
        <v>0.46536806612909698</v>
      </c>
      <c r="AO177" s="17">
        <v>0.355675034592214</v>
      </c>
      <c r="AP177" s="17"/>
      <c r="AQ177" s="17">
        <v>0.43681807087288699</v>
      </c>
      <c r="AR177" s="17">
        <v>0.33765608944015302</v>
      </c>
      <c r="AS177" s="17"/>
      <c r="AT177" s="17">
        <v>0.38262456926433502</v>
      </c>
      <c r="AU177" s="17">
        <v>0.39451771837933902</v>
      </c>
      <c r="AV177" s="17">
        <v>0.217421608438846</v>
      </c>
      <c r="AW177" s="17"/>
      <c r="AX177" s="17">
        <v>0.462293972452468</v>
      </c>
      <c r="AY177" s="17">
        <v>0.25855321899482298</v>
      </c>
      <c r="AZ177" s="17">
        <v>0.37325334177710701</v>
      </c>
    </row>
    <row r="178" spans="2:52" x14ac:dyDescent="0.35">
      <c r="B178" t="s">
        <v>174</v>
      </c>
      <c r="C178" s="17">
        <v>0.288950207687452</v>
      </c>
      <c r="D178" s="17">
        <v>0.37432424403681003</v>
      </c>
      <c r="E178" s="17">
        <v>0.2047734578565</v>
      </c>
      <c r="F178" s="17"/>
      <c r="G178" s="17">
        <v>0.17661101100593399</v>
      </c>
      <c r="H178" s="17">
        <v>0.26929095470942299</v>
      </c>
      <c r="I178" s="17">
        <v>0.166606849253982</v>
      </c>
      <c r="J178" s="17">
        <v>0.285558932255983</v>
      </c>
      <c r="K178" s="17">
        <v>0.330481420942486</v>
      </c>
      <c r="L178" s="17">
        <v>0.41855595342236601</v>
      </c>
      <c r="M178" s="17"/>
      <c r="N178" s="17">
        <v>0.31718126404577801</v>
      </c>
      <c r="O178" s="17">
        <v>0.25729281286611699</v>
      </c>
      <c r="P178" s="17">
        <v>0.25437635660849101</v>
      </c>
      <c r="Q178" s="17">
        <v>0.32076308061085601</v>
      </c>
      <c r="R178" s="17"/>
      <c r="S178" s="17">
        <v>0.393418368508337</v>
      </c>
      <c r="T178" s="17">
        <v>0.23198927959868401</v>
      </c>
      <c r="U178" s="17">
        <v>0.35277820187105602</v>
      </c>
      <c r="V178" s="17">
        <v>0</v>
      </c>
      <c r="W178" s="17">
        <v>0.21847593771546001</v>
      </c>
      <c r="X178" s="17"/>
      <c r="Y178" s="17">
        <v>0.42870933464009098</v>
      </c>
      <c r="Z178" s="17">
        <v>0.218575226921879</v>
      </c>
      <c r="AA178" s="17">
        <v>0.42778153158004101</v>
      </c>
      <c r="AB178" s="17"/>
      <c r="AC178" s="17">
        <v>0.31659710023746601</v>
      </c>
      <c r="AD178" s="17">
        <v>0.27364013230763901</v>
      </c>
      <c r="AE178" s="17">
        <v>0.22731673000311001</v>
      </c>
      <c r="AF178" s="17">
        <v>0.30756229984039601</v>
      </c>
      <c r="AG178" s="17">
        <v>7.8125288165495202E-2</v>
      </c>
      <c r="AH178" s="17"/>
      <c r="AI178" s="17">
        <v>0.21943965852327399</v>
      </c>
      <c r="AJ178" s="17">
        <v>0.34111581352509202</v>
      </c>
      <c r="AK178" s="17">
        <v>0.31561371283016798</v>
      </c>
      <c r="AL178" s="17">
        <v>0.26278442309569799</v>
      </c>
      <c r="AM178" s="17"/>
      <c r="AN178" s="17">
        <v>0.24777478615422899</v>
      </c>
      <c r="AO178" s="17">
        <v>0.303546756889848</v>
      </c>
      <c r="AP178" s="17"/>
      <c r="AQ178" s="17">
        <v>0.24914524958350601</v>
      </c>
      <c r="AR178" s="17">
        <v>0.3224469072358</v>
      </c>
      <c r="AS178" s="17"/>
      <c r="AT178" s="17">
        <v>0.27731334284915399</v>
      </c>
      <c r="AU178" s="17">
        <v>0.30004395850384502</v>
      </c>
      <c r="AV178" s="17">
        <v>0.315627088721599</v>
      </c>
      <c r="AW178" s="17"/>
      <c r="AX178" s="17">
        <v>0.23635266247967299</v>
      </c>
      <c r="AY178" s="17">
        <v>0.326925567448281</v>
      </c>
      <c r="AZ178" s="17">
        <v>0.34235733604669799</v>
      </c>
    </row>
    <row r="179" spans="2:52" x14ac:dyDescent="0.35">
      <c r="B179" t="s">
        <v>175</v>
      </c>
      <c r="C179" s="17">
        <v>0.133323372483035</v>
      </c>
      <c r="D179" s="17">
        <v>0.13793222949768499</v>
      </c>
      <c r="E179" s="17">
        <v>0.12524347715569001</v>
      </c>
      <c r="F179" s="17"/>
      <c r="G179" s="17">
        <v>0.161985800236158</v>
      </c>
      <c r="H179" s="17">
        <v>0.179837384612966</v>
      </c>
      <c r="I179" s="17">
        <v>0.13807655793569101</v>
      </c>
      <c r="J179" s="17">
        <v>0.14224279519636501</v>
      </c>
      <c r="K179" s="17">
        <v>0.10169863847869</v>
      </c>
      <c r="L179" s="17">
        <v>9.7436104367769005E-2</v>
      </c>
      <c r="M179" s="17"/>
      <c r="N179" s="17">
        <v>0.119238334231933</v>
      </c>
      <c r="O179" s="17">
        <v>0.13382314714486601</v>
      </c>
      <c r="P179" s="17">
        <v>0.110800608775179</v>
      </c>
      <c r="Q179" s="17">
        <v>0.156556942471649</v>
      </c>
      <c r="R179" s="17"/>
      <c r="S179" s="17">
        <v>5.0570121772564001E-2</v>
      </c>
      <c r="T179" s="17">
        <v>0.182372941316437</v>
      </c>
      <c r="U179" s="17">
        <v>0.18469329574871299</v>
      </c>
      <c r="V179" s="17">
        <v>0.26364113908721798</v>
      </c>
      <c r="W179" s="17">
        <v>7.1926115363742396E-2</v>
      </c>
      <c r="X179" s="17"/>
      <c r="Y179" s="17">
        <v>9.11568625902517E-2</v>
      </c>
      <c r="Z179" s="17">
        <v>0.16412775544526301</v>
      </c>
      <c r="AA179" s="17">
        <v>0.18808446702583601</v>
      </c>
      <c r="AB179" s="17"/>
      <c r="AC179" s="17">
        <v>0.13634313858622199</v>
      </c>
      <c r="AD179" s="17">
        <v>0.11016874179444799</v>
      </c>
      <c r="AE179" s="17">
        <v>0.163617038540187</v>
      </c>
      <c r="AF179" s="17">
        <v>0.14436269939545901</v>
      </c>
      <c r="AG179" s="17">
        <v>0.50652268466309602</v>
      </c>
      <c r="AH179" s="17"/>
      <c r="AI179" s="17">
        <v>0.142741376323301</v>
      </c>
      <c r="AJ179" s="17">
        <v>0.114810452236845</v>
      </c>
      <c r="AK179" s="17">
        <v>0.11045088341508399</v>
      </c>
      <c r="AL179" s="17">
        <v>0.205725448703103</v>
      </c>
      <c r="AM179" s="17"/>
      <c r="AN179" s="17">
        <v>0.22705642756113101</v>
      </c>
      <c r="AO179" s="17">
        <v>0.106740167650496</v>
      </c>
      <c r="AP179" s="17"/>
      <c r="AQ179" s="17">
        <v>0.16297047553000299</v>
      </c>
      <c r="AR179" s="17">
        <v>0.11090492488553499</v>
      </c>
      <c r="AS179" s="17"/>
      <c r="AT179" s="17">
        <v>0.16697215712942301</v>
      </c>
      <c r="AU179" s="17">
        <v>0.130569879630033</v>
      </c>
      <c r="AV179" s="17">
        <v>8.8060466912789404E-2</v>
      </c>
      <c r="AW179" s="17"/>
      <c r="AX179" s="17">
        <v>0.16494070293483501</v>
      </c>
      <c r="AY179" s="17">
        <v>0.112834577360125</v>
      </c>
      <c r="AZ179" s="17">
        <v>0.210335323267935</v>
      </c>
    </row>
    <row r="180" spans="2:52" x14ac:dyDescent="0.35">
      <c r="B180" t="s">
        <v>79</v>
      </c>
      <c r="C180" s="17">
        <v>3.6974122934804697E-2</v>
      </c>
      <c r="D180" s="17">
        <v>3.6118280053262002E-2</v>
      </c>
      <c r="E180" s="17">
        <v>3.79777433954459E-2</v>
      </c>
      <c r="F180" s="17"/>
      <c r="G180" s="17">
        <v>2.00673454063931E-2</v>
      </c>
      <c r="H180" s="17">
        <v>6.9624404214186104E-3</v>
      </c>
      <c r="I180" s="17">
        <v>0</v>
      </c>
      <c r="J180" s="17">
        <v>1.97335596046249E-2</v>
      </c>
      <c r="K180" s="17">
        <v>0.10750294555929001</v>
      </c>
      <c r="L180" s="17">
        <v>5.5591840879486702E-2</v>
      </c>
      <c r="M180" s="17"/>
      <c r="N180" s="17">
        <v>3.2448528462915502E-2</v>
      </c>
      <c r="O180" s="17">
        <v>3.3599738921644702E-2</v>
      </c>
      <c r="P180" s="17">
        <v>4.09115765145876E-2</v>
      </c>
      <c r="Q180" s="17">
        <v>3.2704498113080301E-2</v>
      </c>
      <c r="R180" s="17"/>
      <c r="S180" s="17">
        <v>4.1848318071115401E-2</v>
      </c>
      <c r="T180" s="17">
        <v>1.9208483641706599E-2</v>
      </c>
      <c r="U180" s="17">
        <v>6.5338742135348599E-2</v>
      </c>
      <c r="V180" s="17">
        <v>0.19064258682597601</v>
      </c>
      <c r="W180" s="17">
        <v>9.3075372079340704E-2</v>
      </c>
      <c r="X180" s="17"/>
      <c r="Y180" s="17">
        <v>5.3160571973514197E-2</v>
      </c>
      <c r="Z180" s="17">
        <v>2.3320097178201701E-2</v>
      </c>
      <c r="AA180" s="17">
        <v>5.4433439518143403E-2</v>
      </c>
      <c r="AB180" s="17"/>
      <c r="AC180" s="17">
        <v>7.6461061702088495E-2</v>
      </c>
      <c r="AD180" s="17">
        <v>1.5632762153431599E-2</v>
      </c>
      <c r="AE180" s="17">
        <v>2.16602522495906E-2</v>
      </c>
      <c r="AF180" s="17">
        <v>2.4270748842017801E-2</v>
      </c>
      <c r="AG180" s="17">
        <v>0.166068126529579</v>
      </c>
      <c r="AH180" s="17"/>
      <c r="AI180" s="17">
        <v>3.5241809782307398E-2</v>
      </c>
      <c r="AJ180" s="17">
        <v>3.4640403836538103E-2</v>
      </c>
      <c r="AK180" s="17">
        <v>5.1854080469223601E-2</v>
      </c>
      <c r="AL180" s="17">
        <v>3.05568922715008E-2</v>
      </c>
      <c r="AM180" s="17"/>
      <c r="AN180" s="17">
        <v>0</v>
      </c>
      <c r="AO180" s="17">
        <v>4.71985947691375E-2</v>
      </c>
      <c r="AP180" s="17"/>
      <c r="AQ180" s="17">
        <v>1.2430240366882299E-2</v>
      </c>
      <c r="AR180" s="17">
        <v>5.7866879465178003E-2</v>
      </c>
      <c r="AS180" s="17"/>
      <c r="AT180" s="17">
        <v>1.8062246451816699E-2</v>
      </c>
      <c r="AU180" s="17">
        <v>5.7089552035994903E-2</v>
      </c>
      <c r="AV180" s="17">
        <v>5.5006582146707603E-2</v>
      </c>
      <c r="AW180" s="17"/>
      <c r="AX180" s="17">
        <v>1.26057341285738E-2</v>
      </c>
      <c r="AY180" s="17">
        <v>6.9142325426750403E-2</v>
      </c>
      <c r="AZ180" s="17">
        <v>1.6028934887521801E-2</v>
      </c>
    </row>
    <row r="181" spans="2:52" x14ac:dyDescent="0.35">
      <c r="B181" t="s">
        <v>176</v>
      </c>
      <c r="C181" s="17">
        <v>1.52278701263603E-2</v>
      </c>
      <c r="D181" s="17">
        <v>1.8750663722633499E-2</v>
      </c>
      <c r="E181" s="17">
        <v>1.1767724452445999E-2</v>
      </c>
      <c r="F181" s="17"/>
      <c r="G181" s="17">
        <v>0</v>
      </c>
      <c r="H181" s="17">
        <v>0</v>
      </c>
      <c r="I181" s="17">
        <v>2.4648575449857001E-2</v>
      </c>
      <c r="J181" s="17">
        <v>2.0700039118470001E-2</v>
      </c>
      <c r="K181" s="17">
        <v>1.09120626232431E-2</v>
      </c>
      <c r="L181" s="17">
        <v>2.74161530665579E-2</v>
      </c>
      <c r="M181" s="17"/>
      <c r="N181" s="17">
        <v>5.9551163549334202E-3</v>
      </c>
      <c r="O181" s="17">
        <v>1.3225126319440599E-2</v>
      </c>
      <c r="P181" s="17">
        <v>1.6817253156120499E-2</v>
      </c>
      <c r="Q181" s="17">
        <v>2.1291640449976602E-2</v>
      </c>
      <c r="R181" s="17"/>
      <c r="S181" s="17">
        <v>4.8368027086379502E-2</v>
      </c>
      <c r="T181" s="17">
        <v>0</v>
      </c>
      <c r="U181" s="17">
        <v>0</v>
      </c>
      <c r="V181" s="17">
        <v>0.309208919626559</v>
      </c>
      <c r="W181" s="17">
        <v>0</v>
      </c>
      <c r="X181" s="17"/>
      <c r="Y181" s="17">
        <v>2.16989268141453E-2</v>
      </c>
      <c r="Z181" s="17">
        <v>0</v>
      </c>
      <c r="AA181" s="17">
        <v>0</v>
      </c>
      <c r="AB181" s="17"/>
      <c r="AC181" s="17">
        <v>1.45544072942919E-2</v>
      </c>
      <c r="AD181" s="17">
        <v>3.74251622506366E-2</v>
      </c>
      <c r="AE181" s="17">
        <v>7.3216453582631404E-3</v>
      </c>
      <c r="AF181" s="17">
        <v>0</v>
      </c>
      <c r="AG181" s="17">
        <v>0</v>
      </c>
      <c r="AH181" s="17"/>
      <c r="AI181" s="17">
        <v>1.22725218137512E-2</v>
      </c>
      <c r="AJ181" s="17">
        <v>1.79032848799838E-2</v>
      </c>
      <c r="AK181" s="17">
        <v>2.78889667996545E-2</v>
      </c>
      <c r="AL181" s="17">
        <v>0</v>
      </c>
      <c r="AM181" s="17"/>
      <c r="AN181" s="17">
        <v>0</v>
      </c>
      <c r="AO181" s="17">
        <v>1.53691402029098E-2</v>
      </c>
      <c r="AP181" s="17"/>
      <c r="AQ181" s="17">
        <v>0</v>
      </c>
      <c r="AR181" s="17">
        <v>2.8068334770410899E-2</v>
      </c>
      <c r="AS181" s="17"/>
      <c r="AT181" s="17">
        <v>0</v>
      </c>
      <c r="AU181" s="17">
        <v>1.4744421043121301E-2</v>
      </c>
      <c r="AV181" s="17">
        <v>9.4727629129861601E-2</v>
      </c>
      <c r="AW181" s="17"/>
      <c r="AX181" s="17">
        <v>0</v>
      </c>
      <c r="AY181" s="17">
        <v>3.9858515338088797E-2</v>
      </c>
      <c r="AZ181" s="17">
        <v>0</v>
      </c>
    </row>
    <row r="182" spans="2:52" x14ac:dyDescent="0.35">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row>
    <row r="183" spans="2:52" x14ac:dyDescent="0.35">
      <c r="B183" s="6" t="s">
        <v>183</v>
      </c>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row>
    <row r="184" spans="2:52" x14ac:dyDescent="0.35">
      <c r="B184" s="24" t="s">
        <v>84</v>
      </c>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row>
    <row r="185" spans="2:52" x14ac:dyDescent="0.35">
      <c r="B185" t="s">
        <v>178</v>
      </c>
      <c r="C185" s="17">
        <v>0.43692902933502398</v>
      </c>
      <c r="D185" s="17">
        <v>0.41431392565326303</v>
      </c>
      <c r="E185" s="17">
        <v>0.46128468424608998</v>
      </c>
      <c r="F185" s="17"/>
      <c r="G185" s="17">
        <v>0.47521657270050599</v>
      </c>
      <c r="H185" s="17">
        <v>0.43149530355993998</v>
      </c>
      <c r="I185" s="17">
        <v>0.465024360543694</v>
      </c>
      <c r="J185" s="17">
        <v>0.41033854073876402</v>
      </c>
      <c r="K185" s="17">
        <v>0.35696401117309501</v>
      </c>
      <c r="L185" s="17">
        <v>0.47036032180897402</v>
      </c>
      <c r="M185" s="17"/>
      <c r="N185" s="17">
        <v>0.496912991816789</v>
      </c>
      <c r="O185" s="17">
        <v>0.41464805692851497</v>
      </c>
      <c r="P185" s="17">
        <v>0.44161334173100197</v>
      </c>
      <c r="Q185" s="17">
        <v>0.41936711290297601</v>
      </c>
      <c r="R185" s="17"/>
      <c r="S185" s="17">
        <v>0.44421603352106198</v>
      </c>
      <c r="T185" s="17">
        <v>0.47635957052496503</v>
      </c>
      <c r="U185" s="17">
        <v>0.385440324078482</v>
      </c>
      <c r="V185" s="17">
        <v>0.110178900767406</v>
      </c>
      <c r="W185" s="17">
        <v>0.32195604037158398</v>
      </c>
      <c r="X185" s="17"/>
      <c r="Y185" s="17">
        <v>0.372532092237992</v>
      </c>
      <c r="Z185" s="17">
        <v>0.488722794856221</v>
      </c>
      <c r="AA185" s="17">
        <v>0.41442153705807</v>
      </c>
      <c r="AB185" s="17"/>
      <c r="AC185" s="17">
        <v>0.29816707008576399</v>
      </c>
      <c r="AD185" s="17">
        <v>0.50348827096554205</v>
      </c>
      <c r="AE185" s="17">
        <v>0.48858090096697698</v>
      </c>
      <c r="AF185" s="17">
        <v>0.493816077455558</v>
      </c>
      <c r="AG185" s="17">
        <v>0.408994846567801</v>
      </c>
      <c r="AH185" s="17"/>
      <c r="AI185" s="17">
        <v>0.441891987785203</v>
      </c>
      <c r="AJ185" s="17">
        <v>0.41046242135410199</v>
      </c>
      <c r="AK185" s="17">
        <v>0.454410047500929</v>
      </c>
      <c r="AL185" s="17">
        <v>0.46379259776739801</v>
      </c>
      <c r="AM185" s="17"/>
      <c r="AN185" s="17">
        <v>0.39392833811428501</v>
      </c>
      <c r="AO185" s="17">
        <v>0.44128549124490501</v>
      </c>
      <c r="AP185" s="17"/>
      <c r="AQ185" s="17">
        <v>0.45969596755955899</v>
      </c>
      <c r="AR185" s="17">
        <v>0.415908038879169</v>
      </c>
      <c r="AS185" s="17"/>
      <c r="AT185" s="17">
        <v>0.48771939444444301</v>
      </c>
      <c r="AU185" s="17">
        <v>0.403297807971228</v>
      </c>
      <c r="AV185" s="17">
        <v>0.32926844353789603</v>
      </c>
      <c r="AW185" s="17"/>
      <c r="AX185" s="17">
        <v>0.49165345505515901</v>
      </c>
      <c r="AY185" s="17">
        <v>0.41582330658034</v>
      </c>
      <c r="AZ185" s="17">
        <v>0.42892895824625099</v>
      </c>
    </row>
    <row r="186" spans="2:52" x14ac:dyDescent="0.35">
      <c r="B186" t="s">
        <v>179</v>
      </c>
      <c r="C186" s="17">
        <v>0.422872926072205</v>
      </c>
      <c r="D186" s="17">
        <v>0.41331094336051999</v>
      </c>
      <c r="E186" s="17">
        <v>0.43412514474082198</v>
      </c>
      <c r="F186" s="17"/>
      <c r="G186" s="17">
        <v>0.31999349123394799</v>
      </c>
      <c r="H186" s="17">
        <v>0.37184172339168298</v>
      </c>
      <c r="I186" s="17">
        <v>0.37741201737445401</v>
      </c>
      <c r="J186" s="17">
        <v>0.445186356801202</v>
      </c>
      <c r="K186" s="17">
        <v>0.47768526507314302</v>
      </c>
      <c r="L186" s="17">
        <v>0.49427043258527098</v>
      </c>
      <c r="M186" s="17"/>
      <c r="N186" s="17">
        <v>0.464431924991977</v>
      </c>
      <c r="O186" s="17">
        <v>0.42700687349144001</v>
      </c>
      <c r="P186" s="17">
        <v>0.39071762248868702</v>
      </c>
      <c r="Q186" s="17">
        <v>0.42225846564640601</v>
      </c>
      <c r="R186" s="17"/>
      <c r="S186" s="17">
        <v>0.53339525864431403</v>
      </c>
      <c r="T186" s="17">
        <v>0.41606219429874097</v>
      </c>
      <c r="U186" s="17">
        <v>0.33385694076422401</v>
      </c>
      <c r="V186" s="17">
        <v>0.69079108037344095</v>
      </c>
      <c r="W186" s="17">
        <v>0.25534264068693502</v>
      </c>
      <c r="X186" s="17"/>
      <c r="Y186" s="17">
        <v>0.52668720062854402</v>
      </c>
      <c r="Z186" s="17">
        <v>0.43064918468753999</v>
      </c>
      <c r="AA186" s="17">
        <v>0.39870262718190302</v>
      </c>
      <c r="AB186" s="17"/>
      <c r="AC186" s="17">
        <v>0.37259443395758801</v>
      </c>
      <c r="AD186" s="17">
        <v>0.45615536924719102</v>
      </c>
      <c r="AE186" s="17">
        <v>0.38525463260249898</v>
      </c>
      <c r="AF186" s="17">
        <v>0.52678104446412199</v>
      </c>
      <c r="AG186" s="17">
        <v>0.59100515343219895</v>
      </c>
      <c r="AH186" s="17"/>
      <c r="AI186" s="17">
        <v>0.35369844092659097</v>
      </c>
      <c r="AJ186" s="17">
        <v>0.44042790174590102</v>
      </c>
      <c r="AK186" s="17">
        <v>0.45180524587839999</v>
      </c>
      <c r="AL186" s="17">
        <v>0.41406089503945798</v>
      </c>
      <c r="AM186" s="17"/>
      <c r="AN186" s="17">
        <v>0.35819253732723999</v>
      </c>
      <c r="AO186" s="17">
        <v>0.44857715402161802</v>
      </c>
      <c r="AP186" s="17"/>
      <c r="AQ186" s="17">
        <v>0.46995368630440199</v>
      </c>
      <c r="AR186" s="17">
        <v>0.390615096332661</v>
      </c>
      <c r="AS186" s="17"/>
      <c r="AT186" s="17">
        <v>0.48003819101077499</v>
      </c>
      <c r="AU186" s="17">
        <v>0.38492733352147701</v>
      </c>
      <c r="AV186" s="17">
        <v>0.40836531744828303</v>
      </c>
      <c r="AW186" s="17"/>
      <c r="AX186" s="17">
        <v>0.41754224253690397</v>
      </c>
      <c r="AY186" s="17">
        <v>0.47668710603660203</v>
      </c>
      <c r="AZ186" s="17">
        <v>0.51712519434929005</v>
      </c>
    </row>
    <row r="187" spans="2:52" x14ac:dyDescent="0.35">
      <c r="B187" t="s">
        <v>169</v>
      </c>
      <c r="C187" s="17">
        <v>0.41264555876453701</v>
      </c>
      <c r="D187" s="17">
        <v>0.298801049810829</v>
      </c>
      <c r="E187" s="17">
        <v>0.52809127298732905</v>
      </c>
      <c r="F187" s="17"/>
      <c r="G187" s="17">
        <v>0.57997068364819204</v>
      </c>
      <c r="H187" s="17">
        <v>0.43382845176805301</v>
      </c>
      <c r="I187" s="17">
        <v>0.49747539311688999</v>
      </c>
      <c r="J187" s="17">
        <v>0.45638582576439002</v>
      </c>
      <c r="K187" s="17">
        <v>0.342924967494453</v>
      </c>
      <c r="L187" s="17">
        <v>0.26671241939130602</v>
      </c>
      <c r="M187" s="17"/>
      <c r="N187" s="17">
        <v>0.30189179046060699</v>
      </c>
      <c r="O187" s="17">
        <v>0.40726406794569597</v>
      </c>
      <c r="P187" s="17">
        <v>0.46351412680696502</v>
      </c>
      <c r="Q187" s="17">
        <v>0.44468917125748603</v>
      </c>
      <c r="R187" s="17"/>
      <c r="S187" s="17">
        <v>0.26573295925732499</v>
      </c>
      <c r="T187" s="17">
        <v>0.48096641787582001</v>
      </c>
      <c r="U187" s="17">
        <v>0.316533674989803</v>
      </c>
      <c r="V187" s="17">
        <v>0</v>
      </c>
      <c r="W187" s="17">
        <v>0.48235808464403601</v>
      </c>
      <c r="X187" s="17"/>
      <c r="Y187" s="17">
        <v>0.332613955959149</v>
      </c>
      <c r="Z187" s="17">
        <v>0.47117413716665901</v>
      </c>
      <c r="AA187" s="17">
        <v>0.28324130941701597</v>
      </c>
      <c r="AB187" s="17"/>
      <c r="AC187" s="17">
        <v>0.43650462983417398</v>
      </c>
      <c r="AD187" s="17">
        <v>0.43230410319394003</v>
      </c>
      <c r="AE187" s="17">
        <v>0.44915348045395997</v>
      </c>
      <c r="AF187" s="17">
        <v>0.40796863864424099</v>
      </c>
      <c r="AG187" s="17">
        <v>0.42298527636742</v>
      </c>
      <c r="AH187" s="17"/>
      <c r="AI187" s="17">
        <v>0.452907014538175</v>
      </c>
      <c r="AJ187" s="17">
        <v>0.48129719648764502</v>
      </c>
      <c r="AK187" s="17">
        <v>0.26356262626382598</v>
      </c>
      <c r="AL187" s="17">
        <v>0.31994275266309102</v>
      </c>
      <c r="AM187" s="17"/>
      <c r="AN187" s="17">
        <v>0.41219425555693501</v>
      </c>
      <c r="AO187" s="17">
        <v>0.40401025054795697</v>
      </c>
      <c r="AP187" s="17"/>
      <c r="AQ187" s="17">
        <v>0.41206781368025203</v>
      </c>
      <c r="AR187" s="17">
        <v>0.40783575716923798</v>
      </c>
      <c r="AS187" s="17"/>
      <c r="AT187" s="17">
        <v>0.37239481117725398</v>
      </c>
      <c r="AU187" s="17">
        <v>0.46846551537860498</v>
      </c>
      <c r="AV187" s="17">
        <v>0.22031106355337399</v>
      </c>
      <c r="AW187" s="17"/>
      <c r="AX187" s="17">
        <v>0.50992566160171704</v>
      </c>
      <c r="AY187" s="17">
        <v>0.30297489153220702</v>
      </c>
      <c r="AZ187" s="17">
        <v>0.191390603921261</v>
      </c>
    </row>
    <row r="188" spans="2:52" x14ac:dyDescent="0.35">
      <c r="B188" t="s">
        <v>180</v>
      </c>
      <c r="C188" s="17">
        <v>0.37994770832478097</v>
      </c>
      <c r="D188" s="17">
        <v>0.400344725985946</v>
      </c>
      <c r="E188" s="17">
        <v>0.361082708743174</v>
      </c>
      <c r="F188" s="17"/>
      <c r="G188" s="17">
        <v>0.28094908233981902</v>
      </c>
      <c r="H188" s="17">
        <v>0.361443489433527</v>
      </c>
      <c r="I188" s="17">
        <v>0.32321334812452002</v>
      </c>
      <c r="J188" s="17">
        <v>0.37564994661185402</v>
      </c>
      <c r="K188" s="17">
        <v>0.50747069765235298</v>
      </c>
      <c r="L188" s="17">
        <v>0.40437218042418699</v>
      </c>
      <c r="M188" s="17"/>
      <c r="N188" s="17">
        <v>0.43454137732889803</v>
      </c>
      <c r="O188" s="17">
        <v>0.43453783215004899</v>
      </c>
      <c r="P188" s="17">
        <v>0.49282593790337198</v>
      </c>
      <c r="Q188" s="17">
        <v>0.2430810646039</v>
      </c>
      <c r="R188" s="17"/>
      <c r="S188" s="17">
        <v>0.42926127762902599</v>
      </c>
      <c r="T188" s="17">
        <v>0.34142521200307802</v>
      </c>
      <c r="U188" s="17">
        <v>0.428199333259074</v>
      </c>
      <c r="V188" s="17">
        <v>0.50014849354746405</v>
      </c>
      <c r="W188" s="17">
        <v>0.34919904570350901</v>
      </c>
      <c r="X188" s="17"/>
      <c r="Y188" s="17">
        <v>0.44998424787787</v>
      </c>
      <c r="Z188" s="17">
        <v>0.33258502944516799</v>
      </c>
      <c r="AA188" s="17">
        <v>0.38455003553796002</v>
      </c>
      <c r="AB188" s="17"/>
      <c r="AC188" s="17">
        <v>0.39956493244111202</v>
      </c>
      <c r="AD188" s="17">
        <v>0.37108662821967298</v>
      </c>
      <c r="AE188" s="17">
        <v>0.35854378214232302</v>
      </c>
      <c r="AF188" s="17">
        <v>0.419481637152611</v>
      </c>
      <c r="AG188" s="17">
        <v>0.49347731533690398</v>
      </c>
      <c r="AH188" s="17"/>
      <c r="AI188" s="17">
        <v>0.360256253451056</v>
      </c>
      <c r="AJ188" s="17">
        <v>0.380635577057852</v>
      </c>
      <c r="AK188" s="17">
        <v>0.45754162830455403</v>
      </c>
      <c r="AL188" s="17">
        <v>0.35375880331131199</v>
      </c>
      <c r="AM188" s="17"/>
      <c r="AN188" s="17">
        <v>0.28046526588331</v>
      </c>
      <c r="AO188" s="17">
        <v>0.41357924183772798</v>
      </c>
      <c r="AP188" s="17"/>
      <c r="AQ188" s="17">
        <v>0.35003710231673402</v>
      </c>
      <c r="AR188" s="17">
        <v>0.40562198865552201</v>
      </c>
      <c r="AS188" s="17"/>
      <c r="AT188" s="17">
        <v>0.39087841077334701</v>
      </c>
      <c r="AU188" s="17">
        <v>0.43810612921426001</v>
      </c>
      <c r="AV188" s="17">
        <v>0.28273520623115</v>
      </c>
      <c r="AW188" s="17"/>
      <c r="AX188" s="17">
        <v>0.32140658397048</v>
      </c>
      <c r="AY188" s="17">
        <v>0.52254796905729295</v>
      </c>
      <c r="AZ188" s="17">
        <v>0.45051570013453301</v>
      </c>
    </row>
    <row r="189" spans="2:52" x14ac:dyDescent="0.35">
      <c r="B189" t="s">
        <v>173</v>
      </c>
      <c r="C189" s="17">
        <v>0.34934301282712898</v>
      </c>
      <c r="D189" s="17">
        <v>0.34351685018137701</v>
      </c>
      <c r="E189" s="17">
        <v>0.35656646527705299</v>
      </c>
      <c r="F189" s="17"/>
      <c r="G189" s="17">
        <v>0.42154669231285502</v>
      </c>
      <c r="H189" s="17">
        <v>0.39266698002235201</v>
      </c>
      <c r="I189" s="17">
        <v>0.36430921658654802</v>
      </c>
      <c r="J189" s="17">
        <v>0.393593443993351</v>
      </c>
      <c r="K189" s="17">
        <v>0.35479752804958598</v>
      </c>
      <c r="L189" s="17">
        <v>0.23741451831909299</v>
      </c>
      <c r="M189" s="17"/>
      <c r="N189" s="17">
        <v>0.29036485022542702</v>
      </c>
      <c r="O189" s="17">
        <v>0.29012512863317902</v>
      </c>
      <c r="P189" s="17">
        <v>0.39519798642579901</v>
      </c>
      <c r="Q189" s="17">
        <v>0.405920662682692</v>
      </c>
      <c r="R189" s="17"/>
      <c r="S189" s="17">
        <v>0.22092558451907801</v>
      </c>
      <c r="T189" s="17">
        <v>0.44139087028766</v>
      </c>
      <c r="U189" s="17">
        <v>0.23282836916034699</v>
      </c>
      <c r="V189" s="17">
        <v>0.38996959278005799</v>
      </c>
      <c r="W189" s="17">
        <v>0.33964004201564602</v>
      </c>
      <c r="X189" s="17"/>
      <c r="Y189" s="17">
        <v>0.24429771373777201</v>
      </c>
      <c r="Z189" s="17">
        <v>0.41300979769993801</v>
      </c>
      <c r="AA189" s="17">
        <v>0.24103324799506301</v>
      </c>
      <c r="AB189" s="17"/>
      <c r="AC189" s="17">
        <v>0.34241466786760699</v>
      </c>
      <c r="AD189" s="17">
        <v>0.39722631194619301</v>
      </c>
      <c r="AE189" s="17">
        <v>0.34754309808467398</v>
      </c>
      <c r="AF189" s="17">
        <v>0.291052027054576</v>
      </c>
      <c r="AG189" s="17">
        <v>0.258183844494693</v>
      </c>
      <c r="AH189" s="17"/>
      <c r="AI189" s="17">
        <v>0.43191364068995702</v>
      </c>
      <c r="AJ189" s="17">
        <v>0.351233260988704</v>
      </c>
      <c r="AK189" s="17">
        <v>0.36319726625182103</v>
      </c>
      <c r="AL189" s="17">
        <v>0.29315210706390799</v>
      </c>
      <c r="AM189" s="17"/>
      <c r="AN189" s="17">
        <v>0.45030438140693102</v>
      </c>
      <c r="AO189" s="17">
        <v>0.32514566682166002</v>
      </c>
      <c r="AP189" s="17"/>
      <c r="AQ189" s="17">
        <v>0.35766222522166502</v>
      </c>
      <c r="AR189" s="17">
        <v>0.34527226354595503</v>
      </c>
      <c r="AS189" s="17"/>
      <c r="AT189" s="17">
        <v>0.37720985705092902</v>
      </c>
      <c r="AU189" s="17">
        <v>0.34721888223081898</v>
      </c>
      <c r="AV189" s="17">
        <v>0.241825391696152</v>
      </c>
      <c r="AW189" s="17"/>
      <c r="AX189" s="17">
        <v>0.43597818208600497</v>
      </c>
      <c r="AY189" s="17">
        <v>0.23266709807057101</v>
      </c>
      <c r="AZ189" s="17">
        <v>0.26490749357867599</v>
      </c>
    </row>
    <row r="190" spans="2:52" x14ac:dyDescent="0.35">
      <c r="B190" t="s">
        <v>181</v>
      </c>
      <c r="C190" s="17">
        <v>0.30603126455076002</v>
      </c>
      <c r="D190" s="17">
        <v>0.311461943031905</v>
      </c>
      <c r="E190" s="17">
        <v>0.29782204432052001</v>
      </c>
      <c r="F190" s="17"/>
      <c r="G190" s="17">
        <v>0.20469898084853999</v>
      </c>
      <c r="H190" s="17">
        <v>0.32046977441222002</v>
      </c>
      <c r="I190" s="17">
        <v>0.30470771453322998</v>
      </c>
      <c r="J190" s="17">
        <v>0.20054818412890499</v>
      </c>
      <c r="K190" s="17">
        <v>0.34626580803990997</v>
      </c>
      <c r="L190" s="17">
        <v>0.39693826218702499</v>
      </c>
      <c r="M190" s="17"/>
      <c r="N190" s="17">
        <v>0.36301076376827901</v>
      </c>
      <c r="O190" s="17">
        <v>0.35213280199971297</v>
      </c>
      <c r="P190" s="17">
        <v>0.19817892903818801</v>
      </c>
      <c r="Q190" s="17">
        <v>0.30420864202172998</v>
      </c>
      <c r="R190" s="17"/>
      <c r="S190" s="17">
        <v>0.40105340782226401</v>
      </c>
      <c r="T190" s="17">
        <v>0.26355429512706302</v>
      </c>
      <c r="U190" s="17">
        <v>0.28509260519493701</v>
      </c>
      <c r="V190" s="17">
        <v>0</v>
      </c>
      <c r="W190" s="17">
        <v>0.38793028238146798</v>
      </c>
      <c r="X190" s="17"/>
      <c r="Y190" s="17">
        <v>0.40712546487486601</v>
      </c>
      <c r="Z190" s="17">
        <v>0.30338546882789902</v>
      </c>
      <c r="AA190" s="17">
        <v>0.27678214871999102</v>
      </c>
      <c r="AB190" s="17"/>
      <c r="AC190" s="17">
        <v>0.26965113533224899</v>
      </c>
      <c r="AD190" s="17">
        <v>0.24345313908436</v>
      </c>
      <c r="AE190" s="17">
        <v>0.338464136621559</v>
      </c>
      <c r="AF190" s="17">
        <v>0.29786600016291798</v>
      </c>
      <c r="AG190" s="17">
        <v>0.41440696669798299</v>
      </c>
      <c r="AH190" s="17"/>
      <c r="AI190" s="17">
        <v>0.24963889792330801</v>
      </c>
      <c r="AJ190" s="17">
        <v>0.345181316065161</v>
      </c>
      <c r="AK190" s="17">
        <v>0.32228059331692799</v>
      </c>
      <c r="AL190" s="17">
        <v>0.22886872876894801</v>
      </c>
      <c r="AM190" s="17"/>
      <c r="AN190" s="17">
        <v>0.23282515255397199</v>
      </c>
      <c r="AO190" s="17">
        <v>0.32728706954985498</v>
      </c>
      <c r="AP190" s="17"/>
      <c r="AQ190" s="17">
        <v>0.2518140743285</v>
      </c>
      <c r="AR190" s="17">
        <v>0.34771004578189202</v>
      </c>
      <c r="AS190" s="17"/>
      <c r="AT190" s="17">
        <v>0.332170542576121</v>
      </c>
      <c r="AU190" s="17">
        <v>0.29651913123639101</v>
      </c>
      <c r="AV190" s="17">
        <v>0.35122048977880199</v>
      </c>
      <c r="AW190" s="17"/>
      <c r="AX190" s="17">
        <v>0.30348128844105998</v>
      </c>
      <c r="AY190" s="17">
        <v>0.29064848880503902</v>
      </c>
      <c r="AZ190" s="17">
        <v>0.27356257425007402</v>
      </c>
    </row>
    <row r="191" spans="2:52" x14ac:dyDescent="0.35">
      <c r="B191" t="s">
        <v>182</v>
      </c>
      <c r="C191" s="17">
        <v>0.19194428481249501</v>
      </c>
      <c r="D191" s="17">
        <v>0.271843519635316</v>
      </c>
      <c r="E191" s="17">
        <v>0.108843619728584</v>
      </c>
      <c r="F191" s="17"/>
      <c r="G191" s="17">
        <v>0.14277300621084299</v>
      </c>
      <c r="H191" s="17">
        <v>0.19864492140458201</v>
      </c>
      <c r="I191" s="17">
        <v>0.16223637464801399</v>
      </c>
      <c r="J191" s="17">
        <v>0.21348174687684801</v>
      </c>
      <c r="K191" s="17">
        <v>0.18329275315330801</v>
      </c>
      <c r="L191" s="17">
        <v>0.225719714797735</v>
      </c>
      <c r="M191" s="17"/>
      <c r="N191" s="17">
        <v>0.22786837646417299</v>
      </c>
      <c r="O191" s="17">
        <v>0.171678969762491</v>
      </c>
      <c r="P191" s="17">
        <v>0.13013937462681299</v>
      </c>
      <c r="Q191" s="17">
        <v>0.22750110145510399</v>
      </c>
      <c r="R191" s="17"/>
      <c r="S191" s="17">
        <v>0.21933857304419199</v>
      </c>
      <c r="T191" s="17">
        <v>0.16683559065064699</v>
      </c>
      <c r="U191" s="17">
        <v>0.22018086986249399</v>
      </c>
      <c r="V191" s="17">
        <v>0</v>
      </c>
      <c r="W191" s="17">
        <v>0.222629534379711</v>
      </c>
      <c r="X191" s="17"/>
      <c r="Y191" s="17">
        <v>0.240670829534959</v>
      </c>
      <c r="Z191" s="17">
        <v>0.17268431788639599</v>
      </c>
      <c r="AA191" s="17">
        <v>0.27337515369892901</v>
      </c>
      <c r="AB191" s="17"/>
      <c r="AC191" s="17">
        <v>0.15274883277535301</v>
      </c>
      <c r="AD191" s="17">
        <v>0.18110283952881701</v>
      </c>
      <c r="AE191" s="17">
        <v>0.21358789492257399</v>
      </c>
      <c r="AF191" s="17">
        <v>0.330888529162919</v>
      </c>
      <c r="AG191" s="17">
        <v>0.24833884016840299</v>
      </c>
      <c r="AH191" s="17"/>
      <c r="AI191" s="17">
        <v>0.15540212421817201</v>
      </c>
      <c r="AJ191" s="17">
        <v>0.16715222197503399</v>
      </c>
      <c r="AK191" s="17">
        <v>0.233159091630221</v>
      </c>
      <c r="AL191" s="17">
        <v>0.28653590751766</v>
      </c>
      <c r="AM191" s="17"/>
      <c r="AN191" s="17">
        <v>0.28768295218206402</v>
      </c>
      <c r="AO191" s="17">
        <v>0.163640411104649</v>
      </c>
      <c r="AP191" s="17"/>
      <c r="AQ191" s="17">
        <v>0.200454731582869</v>
      </c>
      <c r="AR191" s="17">
        <v>0.18522291732111601</v>
      </c>
      <c r="AS191" s="17"/>
      <c r="AT191" s="17">
        <v>0.193032121085777</v>
      </c>
      <c r="AU191" s="17">
        <v>0.18897450817896499</v>
      </c>
      <c r="AV191" s="17">
        <v>0.30516874852998799</v>
      </c>
      <c r="AW191" s="17"/>
      <c r="AX191" s="17">
        <v>0.16319060704888699</v>
      </c>
      <c r="AY191" s="17">
        <v>0.26799343914875801</v>
      </c>
      <c r="AZ191" s="17">
        <v>0.22844636917292099</v>
      </c>
    </row>
    <row r="192" spans="2:52" x14ac:dyDescent="0.35">
      <c r="B192" t="s">
        <v>79</v>
      </c>
      <c r="C192" s="17">
        <v>3.9083969640693703E-2</v>
      </c>
      <c r="D192" s="17">
        <v>3.1191630103069998E-2</v>
      </c>
      <c r="E192" s="17">
        <v>4.71293000042649E-2</v>
      </c>
      <c r="F192" s="17"/>
      <c r="G192" s="17">
        <v>2.00673454063931E-2</v>
      </c>
      <c r="H192" s="17">
        <v>6.9624404214186104E-3</v>
      </c>
      <c r="I192" s="17">
        <v>2.6396278729581901E-2</v>
      </c>
      <c r="J192" s="17">
        <v>5.1116164144505302E-2</v>
      </c>
      <c r="K192" s="17">
        <v>4.8662235645469301E-2</v>
      </c>
      <c r="L192" s="17">
        <v>6.5528750780546693E-2</v>
      </c>
      <c r="M192" s="17"/>
      <c r="N192" s="17">
        <v>2.44063055071101E-2</v>
      </c>
      <c r="O192" s="17">
        <v>1.4768420090864201E-2</v>
      </c>
      <c r="P192" s="17">
        <v>3.3184270219211297E-2</v>
      </c>
      <c r="Q192" s="17">
        <v>6.5742617917431898E-2</v>
      </c>
      <c r="R192" s="17"/>
      <c r="S192" s="17">
        <v>2.6940781586849798E-2</v>
      </c>
      <c r="T192" s="17">
        <v>2.2653159894089999E-2</v>
      </c>
      <c r="U192" s="17">
        <v>9.3189208911550095E-2</v>
      </c>
      <c r="V192" s="17">
        <v>0</v>
      </c>
      <c r="W192" s="17">
        <v>0.13531802564758499</v>
      </c>
      <c r="X192" s="17"/>
      <c r="Y192" s="17">
        <v>1.8155878945049601E-2</v>
      </c>
      <c r="Z192" s="17">
        <v>2.2541400411235799E-2</v>
      </c>
      <c r="AA192" s="17">
        <v>8.2795271379921501E-2</v>
      </c>
      <c r="AB192" s="17"/>
      <c r="AC192" s="17">
        <v>6.1396188989538802E-2</v>
      </c>
      <c r="AD192" s="17">
        <v>3.7904084816855699E-2</v>
      </c>
      <c r="AE192" s="17">
        <v>2.0191217115065701E-2</v>
      </c>
      <c r="AF192" s="17">
        <v>1.11150956219522E-2</v>
      </c>
      <c r="AG192" s="17">
        <v>0</v>
      </c>
      <c r="AH192" s="17"/>
      <c r="AI192" s="17">
        <v>5.3005267058494301E-2</v>
      </c>
      <c r="AJ192" s="17">
        <v>4.10318791255979E-2</v>
      </c>
      <c r="AK192" s="17">
        <v>9.0814479797491701E-3</v>
      </c>
      <c r="AL192" s="17">
        <v>3.32581470177934E-2</v>
      </c>
      <c r="AM192" s="17"/>
      <c r="AN192" s="17">
        <v>3.5924866835071297E-2</v>
      </c>
      <c r="AO192" s="17">
        <v>4.0741675943828402E-2</v>
      </c>
      <c r="AP192" s="17"/>
      <c r="AQ192" s="17">
        <v>3.2533078752765503E-2</v>
      </c>
      <c r="AR192" s="17">
        <v>4.5122978582182997E-2</v>
      </c>
      <c r="AS192" s="17"/>
      <c r="AT192" s="17">
        <v>1.2586893763663501E-2</v>
      </c>
      <c r="AU192" s="17">
        <v>4.0182343012337099E-2</v>
      </c>
      <c r="AV192" s="17">
        <v>5.1689813026999001E-2</v>
      </c>
      <c r="AW192" s="17"/>
      <c r="AX192" s="17">
        <v>1.7181957604040701E-2</v>
      </c>
      <c r="AY192" s="17">
        <v>0</v>
      </c>
      <c r="AZ192" s="17">
        <v>4.5710046291476798E-2</v>
      </c>
    </row>
    <row r="193" spans="2:52" x14ac:dyDescent="0.35">
      <c r="B193" t="s">
        <v>176</v>
      </c>
      <c r="C193" s="17">
        <v>1.07151208955924E-2</v>
      </c>
      <c r="D193" s="17">
        <v>2.14781408215871E-2</v>
      </c>
      <c r="E193" s="17">
        <v>0</v>
      </c>
      <c r="F193" s="17"/>
      <c r="G193" s="17">
        <v>0</v>
      </c>
      <c r="H193" s="17">
        <v>0</v>
      </c>
      <c r="I193" s="17">
        <v>2.4648575449857001E-2</v>
      </c>
      <c r="J193" s="17">
        <v>2.0700039118470001E-2</v>
      </c>
      <c r="K193" s="17">
        <v>0</v>
      </c>
      <c r="L193" s="17">
        <v>1.5669169025563302E-2</v>
      </c>
      <c r="M193" s="17"/>
      <c r="N193" s="17">
        <v>8.2133652451829801E-3</v>
      </c>
      <c r="O193" s="17">
        <v>7.7342453226654697E-3</v>
      </c>
      <c r="P193" s="17">
        <v>1.6817253156120499E-2</v>
      </c>
      <c r="Q193" s="17">
        <v>1.1492649848717E-2</v>
      </c>
      <c r="R193" s="17"/>
      <c r="S193" s="17">
        <v>2.9369190745543401E-2</v>
      </c>
      <c r="T193" s="17">
        <v>0</v>
      </c>
      <c r="U193" s="17">
        <v>0</v>
      </c>
      <c r="V193" s="17">
        <v>0.309208919626559</v>
      </c>
      <c r="W193" s="17">
        <v>0</v>
      </c>
      <c r="X193" s="17"/>
      <c r="Y193" s="17">
        <v>2.16989268141453E-2</v>
      </c>
      <c r="Z193" s="17">
        <v>2.90724149554605E-3</v>
      </c>
      <c r="AA193" s="17">
        <v>0</v>
      </c>
      <c r="AB193" s="17"/>
      <c r="AC193" s="17">
        <v>1.45544072942919E-2</v>
      </c>
      <c r="AD193" s="17">
        <v>2.6667883896616E-2</v>
      </c>
      <c r="AE193" s="17">
        <v>0</v>
      </c>
      <c r="AF193" s="17">
        <v>0</v>
      </c>
      <c r="AG193" s="17">
        <v>0</v>
      </c>
      <c r="AH193" s="17"/>
      <c r="AI193" s="17">
        <v>1.22725218137512E-2</v>
      </c>
      <c r="AJ193" s="17">
        <v>9.6637074419368592E-3</v>
      </c>
      <c r="AK193" s="17">
        <v>2.55845769805488E-2</v>
      </c>
      <c r="AL193" s="17">
        <v>0</v>
      </c>
      <c r="AM193" s="17"/>
      <c r="AN193" s="17">
        <v>0</v>
      </c>
      <c r="AO193" s="17">
        <v>1.36781783828959E-2</v>
      </c>
      <c r="AP193" s="17"/>
      <c r="AQ193" s="17">
        <v>3.0313117472426099E-3</v>
      </c>
      <c r="AR193" s="17">
        <v>1.7242273060943801E-2</v>
      </c>
      <c r="AS193" s="17"/>
      <c r="AT193" s="17">
        <v>0</v>
      </c>
      <c r="AU193" s="17">
        <v>6.3216936055543E-3</v>
      </c>
      <c r="AV193" s="17">
        <v>9.1029708347644206E-2</v>
      </c>
      <c r="AW193" s="17"/>
      <c r="AX193" s="17">
        <v>0</v>
      </c>
      <c r="AY193" s="17">
        <v>2.8222312204284901E-2</v>
      </c>
      <c r="AZ193" s="17">
        <v>1.26680696361518E-2</v>
      </c>
    </row>
    <row r="194" spans="2:52" x14ac:dyDescent="0.35">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row>
    <row r="195" spans="2:52" x14ac:dyDescent="0.35">
      <c r="B195" s="6" t="s">
        <v>146</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row>
    <row r="196" spans="2:52" x14ac:dyDescent="0.35">
      <c r="B196" s="24" t="s">
        <v>84</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row>
    <row r="197" spans="2:52" x14ac:dyDescent="0.35">
      <c r="B197" t="s">
        <v>184</v>
      </c>
      <c r="C197" s="17">
        <v>0.517860129425191</v>
      </c>
      <c r="D197" s="17">
        <v>0.52215547276700403</v>
      </c>
      <c r="E197" s="17">
        <v>0.51564206268589896</v>
      </c>
      <c r="F197" s="17"/>
      <c r="G197" s="17">
        <v>0.51080851643568603</v>
      </c>
      <c r="H197" s="17">
        <v>0.57937608448323896</v>
      </c>
      <c r="I197" s="17">
        <v>0.59481061483180797</v>
      </c>
      <c r="J197" s="17">
        <v>0.57435716745076204</v>
      </c>
      <c r="K197" s="17">
        <v>0.45720851852950101</v>
      </c>
      <c r="L197" s="17">
        <v>0.43430710742783102</v>
      </c>
      <c r="M197" s="17"/>
      <c r="N197" s="17">
        <v>0.44073886783227201</v>
      </c>
      <c r="O197" s="17">
        <v>0.47192884351131598</v>
      </c>
      <c r="P197" s="17">
        <v>0.61295070891138503</v>
      </c>
      <c r="Q197" s="17">
        <v>0.54787469508843301</v>
      </c>
      <c r="R197" s="17"/>
      <c r="S197" s="17">
        <v>0.310608940836547</v>
      </c>
      <c r="T197" s="17">
        <v>0.63711430006362602</v>
      </c>
      <c r="U197" s="17">
        <v>0.51618595773702203</v>
      </c>
      <c r="V197" s="17">
        <v>0.37382003985462497</v>
      </c>
      <c r="W197" s="17">
        <v>0.50289904431673804</v>
      </c>
      <c r="X197" s="17"/>
      <c r="Y197" s="17">
        <v>0.28373312041795701</v>
      </c>
      <c r="Z197" s="17">
        <v>0.60413244851306602</v>
      </c>
      <c r="AA197" s="17">
        <v>0.58831897237441599</v>
      </c>
      <c r="AB197" s="17"/>
      <c r="AC197" s="17">
        <v>0.51008430647358804</v>
      </c>
      <c r="AD197" s="17">
        <v>0.533314616863097</v>
      </c>
      <c r="AE197" s="17">
        <v>0.494407424685393</v>
      </c>
      <c r="AF197" s="17">
        <v>0.41878809010540802</v>
      </c>
      <c r="AG197" s="17">
        <v>0.57574802897572797</v>
      </c>
      <c r="AH197" s="17"/>
      <c r="AI197" s="17">
        <v>0.58563106213131999</v>
      </c>
      <c r="AJ197" s="17">
        <v>0.52994111347946504</v>
      </c>
      <c r="AK197" s="17">
        <v>0.43690009398350199</v>
      </c>
      <c r="AL197" s="17">
        <v>0.58045086648990096</v>
      </c>
      <c r="AM197" s="17"/>
      <c r="AN197" s="17">
        <v>0.69355638109436701</v>
      </c>
      <c r="AO197" s="17">
        <v>0.47069449384773698</v>
      </c>
      <c r="AP197" s="17"/>
      <c r="AQ197" s="17">
        <v>0.59007855729565195</v>
      </c>
      <c r="AR197" s="17">
        <v>0.45720518450924802</v>
      </c>
      <c r="AS197" s="17"/>
      <c r="AT197" s="17">
        <v>0.59738564976140296</v>
      </c>
      <c r="AU197" s="17">
        <v>0.45228710365450803</v>
      </c>
      <c r="AV197" s="17">
        <v>0.388164839878539</v>
      </c>
      <c r="AW197" s="17"/>
      <c r="AX197" s="17">
        <v>0.607033417303247</v>
      </c>
      <c r="AY197" s="17">
        <v>0.35363067610844701</v>
      </c>
      <c r="AZ197" s="17">
        <v>0.61526883160567802</v>
      </c>
    </row>
    <row r="198" spans="2:52" x14ac:dyDescent="0.35">
      <c r="B198" t="s">
        <v>185</v>
      </c>
      <c r="C198" s="17">
        <v>0.27784808917362602</v>
      </c>
      <c r="D198" s="17">
        <v>0.20658772651415999</v>
      </c>
      <c r="E198" s="17">
        <v>0.35018908258993497</v>
      </c>
      <c r="F198" s="17"/>
      <c r="G198" s="17">
        <v>0.269650062260334</v>
      </c>
      <c r="H198" s="17">
        <v>0.27564325729469802</v>
      </c>
      <c r="I198" s="17">
        <v>0.229502908131334</v>
      </c>
      <c r="J198" s="17">
        <v>0.28547380396074301</v>
      </c>
      <c r="K198" s="17">
        <v>0.29748034238068399</v>
      </c>
      <c r="L198" s="17">
        <v>0.29688184006152302</v>
      </c>
      <c r="M198" s="17"/>
      <c r="N198" s="17">
        <v>0.35454180550075998</v>
      </c>
      <c r="O198" s="17">
        <v>0.303441122620149</v>
      </c>
      <c r="P198" s="17">
        <v>0.22523488922957799</v>
      </c>
      <c r="Q198" s="17">
        <v>0.252263800289944</v>
      </c>
      <c r="R198" s="17"/>
      <c r="S198" s="17">
        <v>0.36935368032042498</v>
      </c>
      <c r="T198" s="17">
        <v>0.24090949516509799</v>
      </c>
      <c r="U198" s="17">
        <v>0.17362311782967799</v>
      </c>
      <c r="V198" s="17">
        <v>0.31697104051881603</v>
      </c>
      <c r="W198" s="17">
        <v>0.28149894096511602</v>
      </c>
      <c r="X198" s="17"/>
      <c r="Y198" s="17">
        <v>0.41092663879769598</v>
      </c>
      <c r="Z198" s="17">
        <v>0.27558986262650897</v>
      </c>
      <c r="AA198" s="17">
        <v>0.11663262612245801</v>
      </c>
      <c r="AB198" s="17"/>
      <c r="AC198" s="17">
        <v>0.273753013767571</v>
      </c>
      <c r="AD198" s="17">
        <v>0.26887581612172601</v>
      </c>
      <c r="AE198" s="17">
        <v>0.346401148747149</v>
      </c>
      <c r="AF198" s="17">
        <v>0.23855671755416299</v>
      </c>
      <c r="AG198" s="17">
        <v>0.42425197102427198</v>
      </c>
      <c r="AH198" s="17"/>
      <c r="AI198" s="17">
        <v>0.21047081817243901</v>
      </c>
      <c r="AJ198" s="17">
        <v>0.29862695333945499</v>
      </c>
      <c r="AK198" s="17">
        <v>0.316330921889868</v>
      </c>
      <c r="AL198" s="17">
        <v>0.21432150930503599</v>
      </c>
      <c r="AM198" s="17"/>
      <c r="AN198" s="17">
        <v>0.15145623324016999</v>
      </c>
      <c r="AO198" s="17">
        <v>0.31206640740985903</v>
      </c>
      <c r="AP198" s="17"/>
      <c r="AQ198" s="17">
        <v>0.25244902850630602</v>
      </c>
      <c r="AR198" s="17">
        <v>0.29653038549696298</v>
      </c>
      <c r="AS198" s="17"/>
      <c r="AT198" s="17">
        <v>0.21763988605622001</v>
      </c>
      <c r="AU198" s="17">
        <v>0.36409554372997099</v>
      </c>
      <c r="AV198" s="17">
        <v>0.221094438299347</v>
      </c>
      <c r="AW198" s="17"/>
      <c r="AX198" s="17">
        <v>0.29615666959140502</v>
      </c>
      <c r="AY198" s="17">
        <v>0.25240459867451998</v>
      </c>
      <c r="AZ198" s="17">
        <v>0.14508545453897101</v>
      </c>
    </row>
    <row r="199" spans="2:52" x14ac:dyDescent="0.35">
      <c r="B199" t="s">
        <v>186</v>
      </c>
      <c r="C199" s="17">
        <v>0.14950249317102299</v>
      </c>
      <c r="D199" s="17">
        <v>0.19848881360453499</v>
      </c>
      <c r="E199" s="17">
        <v>0.101137865213491</v>
      </c>
      <c r="F199" s="17"/>
      <c r="G199" s="17">
        <v>0.15881919144662501</v>
      </c>
      <c r="H199" s="17">
        <v>0.13218650107858701</v>
      </c>
      <c r="I199" s="17">
        <v>0.14808950632277901</v>
      </c>
      <c r="J199" s="17">
        <v>5.7512944272683601E-2</v>
      </c>
      <c r="K199" s="17">
        <v>0.20223244096151199</v>
      </c>
      <c r="L199" s="17">
        <v>0.18231844938240699</v>
      </c>
      <c r="M199" s="17"/>
      <c r="N199" s="17">
        <v>0.14995159929781399</v>
      </c>
      <c r="O199" s="17">
        <v>0.175817672162804</v>
      </c>
      <c r="P199" s="17">
        <v>0.11589279300677199</v>
      </c>
      <c r="Q199" s="17">
        <v>0.14118164044839099</v>
      </c>
      <c r="R199" s="17"/>
      <c r="S199" s="17">
        <v>0.25962577658286201</v>
      </c>
      <c r="T199" s="17">
        <v>8.4462306643294099E-2</v>
      </c>
      <c r="U199" s="17">
        <v>0.248253443731139</v>
      </c>
      <c r="V199" s="17">
        <v>0.309208919626559</v>
      </c>
      <c r="W199" s="17">
        <v>0.113222851745551</v>
      </c>
      <c r="X199" s="17"/>
      <c r="Y199" s="17">
        <v>0.235083035161499</v>
      </c>
      <c r="Z199" s="17">
        <v>9.6890113456579302E-2</v>
      </c>
      <c r="AA199" s="17">
        <v>0.25593143548276098</v>
      </c>
      <c r="AB199" s="17"/>
      <c r="AC199" s="17">
        <v>0.131061246003359</v>
      </c>
      <c r="AD199" s="17">
        <v>0.14432224377424499</v>
      </c>
      <c r="AE199" s="17">
        <v>0.1343320077097</v>
      </c>
      <c r="AF199" s="17">
        <v>0.34265519234042802</v>
      </c>
      <c r="AG199" s="17">
        <v>0</v>
      </c>
      <c r="AH199" s="17"/>
      <c r="AI199" s="17">
        <v>0.132910989588085</v>
      </c>
      <c r="AJ199" s="17">
        <v>0.122588379842361</v>
      </c>
      <c r="AK199" s="17">
        <v>0.219331382700409</v>
      </c>
      <c r="AL199" s="17">
        <v>0.17261394096159399</v>
      </c>
      <c r="AM199" s="17"/>
      <c r="AN199" s="17">
        <v>0.144620146862982</v>
      </c>
      <c r="AO199" s="17">
        <v>0.14993947832569399</v>
      </c>
      <c r="AP199" s="17"/>
      <c r="AQ199" s="17">
        <v>0.109967859582784</v>
      </c>
      <c r="AR199" s="17">
        <v>0.18458026913612299</v>
      </c>
      <c r="AS199" s="17"/>
      <c r="AT199" s="17">
        <v>0.15259772478870301</v>
      </c>
      <c r="AU199" s="17">
        <v>0.13653790840585001</v>
      </c>
      <c r="AV199" s="17">
        <v>0.21811977472201499</v>
      </c>
      <c r="AW199" s="17"/>
      <c r="AX199" s="17">
        <v>7.4628838165550798E-2</v>
      </c>
      <c r="AY199" s="17">
        <v>0.354447202153376</v>
      </c>
      <c r="AZ199" s="17">
        <v>0.23964571385535099</v>
      </c>
    </row>
    <row r="200" spans="2:52" x14ac:dyDescent="0.35">
      <c r="B200" t="s">
        <v>79</v>
      </c>
      <c r="C200" s="17">
        <v>5.4789288230159897E-2</v>
      </c>
      <c r="D200" s="17">
        <v>7.2767987114301103E-2</v>
      </c>
      <c r="E200" s="17">
        <v>3.30309895106757E-2</v>
      </c>
      <c r="F200" s="17"/>
      <c r="G200" s="17">
        <v>6.07222298573546E-2</v>
      </c>
      <c r="H200" s="17">
        <v>1.27941571434767E-2</v>
      </c>
      <c r="I200" s="17">
        <v>2.75969707140791E-2</v>
      </c>
      <c r="J200" s="17">
        <v>8.2656084315811701E-2</v>
      </c>
      <c r="K200" s="17">
        <v>4.3078698128302798E-2</v>
      </c>
      <c r="L200" s="17">
        <v>8.6492603128238102E-2</v>
      </c>
      <c r="M200" s="17"/>
      <c r="N200" s="17">
        <v>5.4767727369153599E-2</v>
      </c>
      <c r="O200" s="17">
        <v>4.8812361705730702E-2</v>
      </c>
      <c r="P200" s="17">
        <v>4.5921608852265497E-2</v>
      </c>
      <c r="Q200" s="17">
        <v>5.8679864173232399E-2</v>
      </c>
      <c r="R200" s="17"/>
      <c r="S200" s="17">
        <v>6.0411602260165703E-2</v>
      </c>
      <c r="T200" s="17">
        <v>3.7513898127981803E-2</v>
      </c>
      <c r="U200" s="17">
        <v>6.1937480702161901E-2</v>
      </c>
      <c r="V200" s="17">
        <v>0</v>
      </c>
      <c r="W200" s="17">
        <v>0.102379162972595</v>
      </c>
      <c r="X200" s="17"/>
      <c r="Y200" s="17">
        <v>7.0257205622847402E-2</v>
      </c>
      <c r="Z200" s="17">
        <v>2.3387575403844899E-2</v>
      </c>
      <c r="AA200" s="17">
        <v>3.9116966020365199E-2</v>
      </c>
      <c r="AB200" s="17"/>
      <c r="AC200" s="17">
        <v>8.5101433755482403E-2</v>
      </c>
      <c r="AD200" s="17">
        <v>5.3487323240931903E-2</v>
      </c>
      <c r="AE200" s="17">
        <v>2.4859418857757901E-2</v>
      </c>
      <c r="AF200" s="17">
        <v>0</v>
      </c>
      <c r="AG200" s="17">
        <v>0</v>
      </c>
      <c r="AH200" s="17"/>
      <c r="AI200" s="17">
        <v>7.0987130108157104E-2</v>
      </c>
      <c r="AJ200" s="17">
        <v>4.88435533387193E-2</v>
      </c>
      <c r="AK200" s="17">
        <v>2.74376014262207E-2</v>
      </c>
      <c r="AL200" s="17">
        <v>3.2613683243469103E-2</v>
      </c>
      <c r="AM200" s="17"/>
      <c r="AN200" s="17">
        <v>1.03672388024811E-2</v>
      </c>
      <c r="AO200" s="17">
        <v>6.7299620416710296E-2</v>
      </c>
      <c r="AP200" s="17"/>
      <c r="AQ200" s="17">
        <v>4.7504554615258203E-2</v>
      </c>
      <c r="AR200" s="17">
        <v>6.1684160857665503E-2</v>
      </c>
      <c r="AS200" s="17"/>
      <c r="AT200" s="17">
        <v>3.2376739393673297E-2</v>
      </c>
      <c r="AU200" s="17">
        <v>4.70794442096708E-2</v>
      </c>
      <c r="AV200" s="17">
        <v>0.17262094710009901</v>
      </c>
      <c r="AW200" s="17"/>
      <c r="AX200" s="17">
        <v>2.21810749397971E-2</v>
      </c>
      <c r="AY200" s="17">
        <v>3.9517523063657002E-2</v>
      </c>
      <c r="AZ200" s="17">
        <v>0</v>
      </c>
    </row>
    <row r="201" spans="2:52" x14ac:dyDescent="0.35">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row>
    <row r="202" spans="2:52" x14ac:dyDescent="0.35">
      <c r="B202" s="6" t="s">
        <v>146</v>
      </c>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row>
    <row r="203" spans="2:52" x14ac:dyDescent="0.35">
      <c r="B203" s="24" t="s">
        <v>84</v>
      </c>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row>
    <row r="204" spans="2:52" x14ac:dyDescent="0.35">
      <c r="B204" t="s">
        <v>187</v>
      </c>
      <c r="C204" s="17">
        <v>0.45364714305389803</v>
      </c>
      <c r="D204" s="17">
        <v>0.42760896978867002</v>
      </c>
      <c r="E204" s="17">
        <v>0.48149128744690001</v>
      </c>
      <c r="F204" s="17"/>
      <c r="G204" s="17">
        <v>0.49574077877582601</v>
      </c>
      <c r="H204" s="17">
        <v>0.48882631473876997</v>
      </c>
      <c r="I204" s="17">
        <v>0.55744130632769995</v>
      </c>
      <c r="J204" s="17">
        <v>0.51314937860130205</v>
      </c>
      <c r="K204" s="17">
        <v>0.34878950681919202</v>
      </c>
      <c r="L204" s="17">
        <v>0.36980219683554499</v>
      </c>
      <c r="M204" s="17"/>
      <c r="N204" s="17">
        <v>0.334657379808186</v>
      </c>
      <c r="O204" s="17">
        <v>0.40897644915758502</v>
      </c>
      <c r="P204" s="17">
        <v>0.55022824766948297</v>
      </c>
      <c r="Q204" s="17">
        <v>0.50132889593525498</v>
      </c>
      <c r="R204" s="17"/>
      <c r="S204" s="17">
        <v>0.28397098584012898</v>
      </c>
      <c r="T204" s="17">
        <v>0.55042729878534902</v>
      </c>
      <c r="U204" s="17">
        <v>0.41483552533908102</v>
      </c>
      <c r="V204" s="17">
        <v>0.26364113908721798</v>
      </c>
      <c r="W204" s="17">
        <v>0.44395325741161401</v>
      </c>
      <c r="X204" s="17"/>
      <c r="Y204" s="17">
        <v>0.19805160405137301</v>
      </c>
      <c r="Z204" s="17">
        <v>0.52532312987065599</v>
      </c>
      <c r="AA204" s="17">
        <v>0.485267535756227</v>
      </c>
      <c r="AB204" s="17"/>
      <c r="AC204" s="17">
        <v>0.44774986769288699</v>
      </c>
      <c r="AD204" s="17">
        <v>0.49410704118815801</v>
      </c>
      <c r="AE204" s="17">
        <v>0.41066843729721503</v>
      </c>
      <c r="AF204" s="17">
        <v>0.47798660975358698</v>
      </c>
      <c r="AG204" s="17">
        <v>0.83393187347042097</v>
      </c>
      <c r="AH204" s="17"/>
      <c r="AI204" s="17">
        <v>0.59739402345867199</v>
      </c>
      <c r="AJ204" s="17">
        <v>0.42791494650901402</v>
      </c>
      <c r="AK204" s="17">
        <v>0.384463778111379</v>
      </c>
      <c r="AL204" s="17">
        <v>0.42123001592834602</v>
      </c>
      <c r="AM204" s="17"/>
      <c r="AN204" s="17">
        <v>0.59900985618366698</v>
      </c>
      <c r="AO204" s="17">
        <v>0.41280602510902298</v>
      </c>
      <c r="AP204" s="17"/>
      <c r="AQ204" s="17">
        <v>0.53500057642663701</v>
      </c>
      <c r="AR204" s="17">
        <v>0.38040433216655301</v>
      </c>
      <c r="AS204" s="17"/>
      <c r="AT204" s="17">
        <v>0.52152520603913899</v>
      </c>
      <c r="AU204" s="17">
        <v>0.38884438962859003</v>
      </c>
      <c r="AV204" s="17">
        <v>0.388164839878539</v>
      </c>
      <c r="AW204" s="17"/>
      <c r="AX204" s="17">
        <v>0.56946426028386399</v>
      </c>
      <c r="AY204" s="17">
        <v>0.28311586337584599</v>
      </c>
      <c r="AZ204" s="17">
        <v>0.44182401892529899</v>
      </c>
    </row>
    <row r="205" spans="2:52" x14ac:dyDescent="0.35">
      <c r="B205" t="s">
        <v>188</v>
      </c>
      <c r="C205" s="17">
        <v>0.298550393919713</v>
      </c>
      <c r="D205" s="17">
        <v>0.27128895829004801</v>
      </c>
      <c r="E205" s="17">
        <v>0.32699569490504998</v>
      </c>
      <c r="F205" s="17"/>
      <c r="G205" s="17">
        <v>0.38025173598816597</v>
      </c>
      <c r="H205" s="17">
        <v>0.30461772449240199</v>
      </c>
      <c r="I205" s="17">
        <v>0.322980573567068</v>
      </c>
      <c r="J205" s="17">
        <v>0.24930712069640901</v>
      </c>
      <c r="K205" s="17">
        <v>0.34098914931096502</v>
      </c>
      <c r="L205" s="17">
        <v>0.237116360210674</v>
      </c>
      <c r="M205" s="17"/>
      <c r="N205" s="17">
        <v>0.38544843031332399</v>
      </c>
      <c r="O205" s="17">
        <v>0.30375885618979198</v>
      </c>
      <c r="P205" s="17">
        <v>0.250098332227634</v>
      </c>
      <c r="Q205" s="17">
        <v>0.27867946873931498</v>
      </c>
      <c r="R205" s="17"/>
      <c r="S205" s="17">
        <v>0.28879364405369401</v>
      </c>
      <c r="T205" s="17">
        <v>0.28527756046574299</v>
      </c>
      <c r="U205" s="17">
        <v>0.28070951515874398</v>
      </c>
      <c r="V205" s="17">
        <v>0.31697104051881603</v>
      </c>
      <c r="W205" s="17">
        <v>0.33594368117235701</v>
      </c>
      <c r="X205" s="17"/>
      <c r="Y205" s="17">
        <v>0.326491783451554</v>
      </c>
      <c r="Z205" s="17">
        <v>0.29303164315434999</v>
      </c>
      <c r="AA205" s="17">
        <v>0.23807037488889601</v>
      </c>
      <c r="AB205" s="17"/>
      <c r="AC205" s="17">
        <v>0.273381918546097</v>
      </c>
      <c r="AD205" s="17">
        <v>0.276283042999248</v>
      </c>
      <c r="AE205" s="17">
        <v>0.3382994224709</v>
      </c>
      <c r="AF205" s="17">
        <v>0.26411146396963198</v>
      </c>
      <c r="AG205" s="17">
        <v>0</v>
      </c>
      <c r="AH205" s="17"/>
      <c r="AI205" s="17">
        <v>0.213596307124614</v>
      </c>
      <c r="AJ205" s="17">
        <v>0.36410990494686202</v>
      </c>
      <c r="AK205" s="17">
        <v>0.27801766228987501</v>
      </c>
      <c r="AL205" s="17">
        <v>0.26965750999103399</v>
      </c>
      <c r="AM205" s="17"/>
      <c r="AN205" s="17">
        <v>0.20792731420623101</v>
      </c>
      <c r="AO205" s="17">
        <v>0.328148785971145</v>
      </c>
      <c r="AP205" s="17"/>
      <c r="AQ205" s="17">
        <v>0.26511003049224802</v>
      </c>
      <c r="AR205" s="17">
        <v>0.32822665403394202</v>
      </c>
      <c r="AS205" s="17"/>
      <c r="AT205" s="17">
        <v>0.247173594104311</v>
      </c>
      <c r="AU205" s="17">
        <v>0.36640512201867198</v>
      </c>
      <c r="AV205" s="17">
        <v>0.198626721066131</v>
      </c>
      <c r="AW205" s="17"/>
      <c r="AX205" s="17">
        <v>0.30652290446427199</v>
      </c>
      <c r="AY205" s="17">
        <v>0.32010016150686699</v>
      </c>
      <c r="AZ205" s="17">
        <v>0.25236684286918398</v>
      </c>
    </row>
    <row r="206" spans="2:52" x14ac:dyDescent="0.35">
      <c r="B206" t="s">
        <v>189</v>
      </c>
      <c r="C206" s="17">
        <v>0.192215437145282</v>
      </c>
      <c r="D206" s="17">
        <v>0.244386929654969</v>
      </c>
      <c r="E206" s="17">
        <v>0.14083827449512601</v>
      </c>
      <c r="F206" s="17"/>
      <c r="G206" s="17">
        <v>0.103940139829615</v>
      </c>
      <c r="H206" s="17">
        <v>0.19299404937231601</v>
      </c>
      <c r="I206" s="17">
        <v>0.10985264668921201</v>
      </c>
      <c r="J206" s="17">
        <v>0.13217879939382901</v>
      </c>
      <c r="K206" s="17">
        <v>0.26035582575712302</v>
      </c>
      <c r="L206" s="17">
        <v>0.28859385338103499</v>
      </c>
      <c r="M206" s="17"/>
      <c r="N206" s="17">
        <v>0.245792949690088</v>
      </c>
      <c r="O206" s="17">
        <v>0.222144526920902</v>
      </c>
      <c r="P206" s="17">
        <v>0.15375181125061699</v>
      </c>
      <c r="Q206" s="17">
        <v>0.16384382596754499</v>
      </c>
      <c r="R206" s="17"/>
      <c r="S206" s="17">
        <v>0.33763422472070498</v>
      </c>
      <c r="T206" s="17">
        <v>0.12472480862122</v>
      </c>
      <c r="U206" s="17">
        <v>0.29256821955775297</v>
      </c>
      <c r="V206" s="17">
        <v>0.41938782039396599</v>
      </c>
      <c r="W206" s="17">
        <v>4.4094543233232801E-2</v>
      </c>
      <c r="X206" s="17"/>
      <c r="Y206" s="17">
        <v>0.377570637459477</v>
      </c>
      <c r="Z206" s="17">
        <v>0.146776499102068</v>
      </c>
      <c r="AA206" s="17">
        <v>0.27666208935487702</v>
      </c>
      <c r="AB206" s="17"/>
      <c r="AC206" s="17">
        <v>0.21504818627484401</v>
      </c>
      <c r="AD206" s="17">
        <v>0.16370498425997601</v>
      </c>
      <c r="AE206" s="17">
        <v>0.21835679591965801</v>
      </c>
      <c r="AF206" s="17">
        <v>0.21925108531479401</v>
      </c>
      <c r="AG206" s="17">
        <v>0</v>
      </c>
      <c r="AH206" s="17"/>
      <c r="AI206" s="17">
        <v>0.134727619091009</v>
      </c>
      <c r="AJ206" s="17">
        <v>0.149713077294747</v>
      </c>
      <c r="AK206" s="17">
        <v>0.292391235444317</v>
      </c>
      <c r="AL206" s="17">
        <v>0.27392223833729201</v>
      </c>
      <c r="AM206" s="17"/>
      <c r="AN206" s="17">
        <v>0.19306282961010199</v>
      </c>
      <c r="AO206" s="17">
        <v>0.19212531450593201</v>
      </c>
      <c r="AP206" s="17"/>
      <c r="AQ206" s="17">
        <v>0.14958874901802499</v>
      </c>
      <c r="AR206" s="17">
        <v>0.23052789231381099</v>
      </c>
      <c r="AS206" s="17"/>
      <c r="AT206" s="17">
        <v>0.18977452175086101</v>
      </c>
      <c r="AU206" s="17">
        <v>0.194487521632531</v>
      </c>
      <c r="AV206" s="17">
        <v>0.25547087922329598</v>
      </c>
      <c r="AW206" s="17"/>
      <c r="AX206" s="17">
        <v>9.1623207143789506E-2</v>
      </c>
      <c r="AY206" s="17">
        <v>0.32133159855041699</v>
      </c>
      <c r="AZ206" s="17">
        <v>0.30580913820551697</v>
      </c>
    </row>
    <row r="207" spans="2:52" x14ac:dyDescent="0.35">
      <c r="B207" t="s">
        <v>79</v>
      </c>
      <c r="C207" s="17">
        <v>5.55870258811067E-2</v>
      </c>
      <c r="D207" s="17">
        <v>5.67151422663121E-2</v>
      </c>
      <c r="E207" s="17">
        <v>5.0674743152922898E-2</v>
      </c>
      <c r="F207" s="17"/>
      <c r="G207" s="17">
        <v>2.00673454063931E-2</v>
      </c>
      <c r="H207" s="17">
        <v>1.3561911396511601E-2</v>
      </c>
      <c r="I207" s="17">
        <v>9.7254734160207596E-3</v>
      </c>
      <c r="J207" s="17">
        <v>0.105364701308459</v>
      </c>
      <c r="K207" s="17">
        <v>4.9865518112720997E-2</v>
      </c>
      <c r="L207" s="17">
        <v>0.10448758957274699</v>
      </c>
      <c r="M207" s="17"/>
      <c r="N207" s="17">
        <v>3.4101240188401098E-2</v>
      </c>
      <c r="O207" s="17">
        <v>6.5120167731721093E-2</v>
      </c>
      <c r="P207" s="17">
        <v>4.5921608852265497E-2</v>
      </c>
      <c r="Q207" s="17">
        <v>5.6147809357884403E-2</v>
      </c>
      <c r="R207" s="17"/>
      <c r="S207" s="17">
        <v>8.9601145385472605E-2</v>
      </c>
      <c r="T207" s="17">
        <v>3.9570332127687798E-2</v>
      </c>
      <c r="U207" s="17">
        <v>1.18867399444227E-2</v>
      </c>
      <c r="V207" s="17">
        <v>0</v>
      </c>
      <c r="W207" s="17">
        <v>0.176008518182796</v>
      </c>
      <c r="X207" s="17"/>
      <c r="Y207" s="17">
        <v>9.7885975037596995E-2</v>
      </c>
      <c r="Z207" s="17">
        <v>3.4868727872926199E-2</v>
      </c>
      <c r="AA207" s="17">
        <v>0</v>
      </c>
      <c r="AB207" s="17"/>
      <c r="AC207" s="17">
        <v>6.3820027486171202E-2</v>
      </c>
      <c r="AD207" s="17">
        <v>6.5904931552617799E-2</v>
      </c>
      <c r="AE207" s="17">
        <v>3.26753443122271E-2</v>
      </c>
      <c r="AF207" s="17">
        <v>3.8650840961986802E-2</v>
      </c>
      <c r="AG207" s="17">
        <v>0.166068126529579</v>
      </c>
      <c r="AH207" s="17"/>
      <c r="AI207" s="17">
        <v>5.4282050325704601E-2</v>
      </c>
      <c r="AJ207" s="17">
        <v>5.8262071249376199E-2</v>
      </c>
      <c r="AK207" s="17">
        <v>4.5127324154429001E-2</v>
      </c>
      <c r="AL207" s="17">
        <v>3.5190235743327899E-2</v>
      </c>
      <c r="AM207" s="17"/>
      <c r="AN207" s="17">
        <v>0</v>
      </c>
      <c r="AO207" s="17">
        <v>6.6919874413900599E-2</v>
      </c>
      <c r="AP207" s="17"/>
      <c r="AQ207" s="17">
        <v>5.0300644063089699E-2</v>
      </c>
      <c r="AR207" s="17">
        <v>6.0841121485693803E-2</v>
      </c>
      <c r="AS207" s="17"/>
      <c r="AT207" s="17">
        <v>4.1526678105688698E-2</v>
      </c>
      <c r="AU207" s="17">
        <v>5.0262966720206803E-2</v>
      </c>
      <c r="AV207" s="17">
        <v>0.157737559832034</v>
      </c>
      <c r="AW207" s="17"/>
      <c r="AX207" s="17">
        <v>3.2389628108073901E-2</v>
      </c>
      <c r="AY207" s="17">
        <v>7.5452376566870399E-2</v>
      </c>
      <c r="AZ207" s="17">
        <v>0</v>
      </c>
    </row>
    <row r="208" spans="2:52" x14ac:dyDescent="0.35">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row>
    <row r="209" spans="2:52" x14ac:dyDescent="0.35">
      <c r="B209" s="6" t="s">
        <v>193</v>
      </c>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row>
    <row r="210" spans="2:52" x14ac:dyDescent="0.35">
      <c r="B210" s="24" t="s">
        <v>84</v>
      </c>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row>
    <row r="211" spans="2:52" x14ac:dyDescent="0.35">
      <c r="B211" t="s">
        <v>190</v>
      </c>
      <c r="C211" s="17">
        <v>0.458827261638658</v>
      </c>
      <c r="D211" s="17">
        <v>0.43974449679495697</v>
      </c>
      <c r="E211" s="17">
        <v>0.479739961162717</v>
      </c>
      <c r="F211" s="17"/>
      <c r="G211" s="17">
        <v>0.50562422667471396</v>
      </c>
      <c r="H211" s="17">
        <v>0.49765865245138402</v>
      </c>
      <c r="I211" s="17">
        <v>0.40987201962806002</v>
      </c>
      <c r="J211" s="17">
        <v>0.48288306923084201</v>
      </c>
      <c r="K211" s="17">
        <v>0.39701402092344601</v>
      </c>
      <c r="L211" s="17">
        <v>0.46164477271312998</v>
      </c>
      <c r="M211" s="17"/>
      <c r="N211" s="17">
        <v>0.44434092936911601</v>
      </c>
      <c r="O211" s="17">
        <v>0.45021377524338901</v>
      </c>
      <c r="P211" s="17">
        <v>0.56348280234863801</v>
      </c>
      <c r="Q211" s="17">
        <v>0.41917961728679098</v>
      </c>
      <c r="R211" s="17"/>
      <c r="S211" s="17">
        <v>0.45237256318924002</v>
      </c>
      <c r="T211" s="17">
        <v>0.484035340473708</v>
      </c>
      <c r="U211" s="17">
        <v>0.354330277812553</v>
      </c>
      <c r="V211" s="17">
        <v>0.58061217960603395</v>
      </c>
      <c r="W211" s="17">
        <v>0.46277097354690899</v>
      </c>
      <c r="X211" s="17"/>
      <c r="Y211" s="17">
        <v>0.33316407972101098</v>
      </c>
      <c r="Z211" s="17">
        <v>0.45660770320036298</v>
      </c>
      <c r="AA211" s="17">
        <v>0.379022744181432</v>
      </c>
      <c r="AB211" s="17"/>
      <c r="AC211" s="17">
        <v>0.43548113251438197</v>
      </c>
      <c r="AD211" s="17">
        <v>0.55933363638290101</v>
      </c>
      <c r="AE211" s="17">
        <v>0.43783597157832799</v>
      </c>
      <c r="AF211" s="17">
        <v>0.43990851391112701</v>
      </c>
      <c r="AG211" s="17">
        <v>0.166068126529579</v>
      </c>
      <c r="AH211" s="17"/>
      <c r="AI211" s="17">
        <v>0.40659186036446099</v>
      </c>
      <c r="AJ211" s="17">
        <v>0.483239494356973</v>
      </c>
      <c r="AK211" s="17">
        <v>0.51320058972849303</v>
      </c>
      <c r="AL211" s="17">
        <v>0.44334411006843</v>
      </c>
      <c r="AM211" s="17"/>
      <c r="AN211" s="17">
        <v>0.41364488712465303</v>
      </c>
      <c r="AO211" s="17">
        <v>0.46838858678048201</v>
      </c>
      <c r="AP211" s="17"/>
      <c r="AQ211" s="17">
        <v>0.48354914014019501</v>
      </c>
      <c r="AR211" s="17">
        <v>0.43653553653363197</v>
      </c>
      <c r="AS211" s="17"/>
      <c r="AT211" s="17">
        <v>0.46822881809692501</v>
      </c>
      <c r="AU211" s="17">
        <v>0.41742098315274201</v>
      </c>
      <c r="AV211" s="17">
        <v>0.455504438935175</v>
      </c>
      <c r="AW211" s="17"/>
      <c r="AX211" s="17">
        <v>0.49290740499026697</v>
      </c>
      <c r="AY211" s="17">
        <v>0.31029853465774299</v>
      </c>
      <c r="AZ211" s="17">
        <v>0.37563339358121001</v>
      </c>
    </row>
    <row r="212" spans="2:52" x14ac:dyDescent="0.35">
      <c r="B212" t="s">
        <v>191</v>
      </c>
      <c r="C212" s="17">
        <v>0.250427961462524</v>
      </c>
      <c r="D212" s="17">
        <v>0.29101701081648801</v>
      </c>
      <c r="E212" s="17">
        <v>0.20685374116545399</v>
      </c>
      <c r="F212" s="17"/>
      <c r="G212" s="17">
        <v>0.24398884063321</v>
      </c>
      <c r="H212" s="17">
        <v>0.23747972821345401</v>
      </c>
      <c r="I212" s="17">
        <v>0.244194842496161</v>
      </c>
      <c r="J212" s="17">
        <v>0.212013767436499</v>
      </c>
      <c r="K212" s="17">
        <v>0.29607987181527801</v>
      </c>
      <c r="L212" s="17">
        <v>0.26205825190273302</v>
      </c>
      <c r="M212" s="17"/>
      <c r="N212" s="17">
        <v>0.30825334887488498</v>
      </c>
      <c r="O212" s="17">
        <v>0.25173507094528003</v>
      </c>
      <c r="P212" s="17">
        <v>0.20271716314302801</v>
      </c>
      <c r="Q212" s="17">
        <v>0.24745328495624699</v>
      </c>
      <c r="R212" s="17"/>
      <c r="S212" s="17">
        <v>0.31376887786671498</v>
      </c>
      <c r="T212" s="17">
        <v>0.22171150905144599</v>
      </c>
      <c r="U212" s="17">
        <v>0.29244555157291002</v>
      </c>
      <c r="V212" s="17">
        <v>0</v>
      </c>
      <c r="W212" s="17">
        <v>0.185400466510631</v>
      </c>
      <c r="X212" s="17"/>
      <c r="Y212" s="17">
        <v>0.464422698278107</v>
      </c>
      <c r="Z212" s="17">
        <v>0.24631716340525001</v>
      </c>
      <c r="AA212" s="17">
        <v>0.29206369940034299</v>
      </c>
      <c r="AB212" s="17"/>
      <c r="AC212" s="17">
        <v>0.23961770433945401</v>
      </c>
      <c r="AD212" s="17">
        <v>0.15486542604524101</v>
      </c>
      <c r="AE212" s="17">
        <v>0.24432841927634999</v>
      </c>
      <c r="AF212" s="17">
        <v>0.36241470921794</v>
      </c>
      <c r="AG212" s="17">
        <v>0.593198828370328</v>
      </c>
      <c r="AH212" s="17"/>
      <c r="AI212" s="17">
        <v>0.28409910733027099</v>
      </c>
      <c r="AJ212" s="17">
        <v>0.239414203277478</v>
      </c>
      <c r="AK212" s="17">
        <v>0.20048382837882101</v>
      </c>
      <c r="AL212" s="17">
        <v>0.33293654665336098</v>
      </c>
      <c r="AM212" s="17"/>
      <c r="AN212" s="17">
        <v>0.25782159975720698</v>
      </c>
      <c r="AO212" s="17">
        <v>0.25401076694468799</v>
      </c>
      <c r="AP212" s="17"/>
      <c r="AQ212" s="17">
        <v>0.228002866289962</v>
      </c>
      <c r="AR212" s="17">
        <v>0.26621544410492798</v>
      </c>
      <c r="AS212" s="17"/>
      <c r="AT212" s="17">
        <v>0.249191930016954</v>
      </c>
      <c r="AU212" s="17">
        <v>0.30877485570959301</v>
      </c>
      <c r="AV212" s="17">
        <v>0.12755055790271799</v>
      </c>
      <c r="AW212" s="17"/>
      <c r="AX212" s="17">
        <v>0.255322764848394</v>
      </c>
      <c r="AY212" s="17">
        <v>0.44393714482493402</v>
      </c>
      <c r="AZ212" s="17">
        <v>0.248287265689492</v>
      </c>
    </row>
    <row r="213" spans="2:52" x14ac:dyDescent="0.35">
      <c r="B213" t="s">
        <v>192</v>
      </c>
      <c r="C213" s="17">
        <v>0.157212708413656</v>
      </c>
      <c r="D213" s="17">
        <v>0.15402564452470499</v>
      </c>
      <c r="E213" s="17">
        <v>0.16102832574654599</v>
      </c>
      <c r="F213" s="17"/>
      <c r="G213" s="17">
        <v>0.130950904202078</v>
      </c>
      <c r="H213" s="17">
        <v>0.203596894958715</v>
      </c>
      <c r="I213" s="17">
        <v>0.21037240888505701</v>
      </c>
      <c r="J213" s="17">
        <v>0.23108033311832701</v>
      </c>
      <c r="K213" s="17">
        <v>0.10005761025716201</v>
      </c>
      <c r="L213" s="17">
        <v>9.6261526275628798E-2</v>
      </c>
      <c r="M213" s="17"/>
      <c r="N213" s="17">
        <v>0.15889701281701599</v>
      </c>
      <c r="O213" s="17">
        <v>0.17758110081300199</v>
      </c>
      <c r="P213" s="17">
        <v>0.114496373199478</v>
      </c>
      <c r="Q213" s="17">
        <v>0.16120249584584601</v>
      </c>
      <c r="R213" s="17"/>
      <c r="S213" s="17">
        <v>9.6944202087236003E-2</v>
      </c>
      <c r="T213" s="17">
        <v>0.16672977422766</v>
      </c>
      <c r="U213" s="17">
        <v>0.27295942502501203</v>
      </c>
      <c r="V213" s="17">
        <v>0.309208919626559</v>
      </c>
      <c r="W213" s="17">
        <v>7.4488410337943595E-2</v>
      </c>
      <c r="X213" s="17"/>
      <c r="Y213" s="17">
        <v>5.4647548507115201E-2</v>
      </c>
      <c r="Z213" s="17">
        <v>0.16797864023879899</v>
      </c>
      <c r="AA213" s="17">
        <v>0.30762653122936301</v>
      </c>
      <c r="AB213" s="17"/>
      <c r="AC213" s="17">
        <v>0.134631475782442</v>
      </c>
      <c r="AD213" s="17">
        <v>0.17693734465828201</v>
      </c>
      <c r="AE213" s="17">
        <v>0.20547045549387499</v>
      </c>
      <c r="AF213" s="17">
        <v>8.9370439489623296E-2</v>
      </c>
      <c r="AG213" s="17">
        <v>0.240733045100093</v>
      </c>
      <c r="AH213" s="17"/>
      <c r="AI213" s="17">
        <v>0.14714103772585499</v>
      </c>
      <c r="AJ213" s="17">
        <v>0.159990371328877</v>
      </c>
      <c r="AK213" s="17">
        <v>0.184607061168272</v>
      </c>
      <c r="AL213" s="17">
        <v>0.17501246143187099</v>
      </c>
      <c r="AM213" s="17"/>
      <c r="AN213" s="17">
        <v>0.21514589546580801</v>
      </c>
      <c r="AO213" s="17">
        <v>0.136023155762166</v>
      </c>
      <c r="AP213" s="17"/>
      <c r="AQ213" s="17">
        <v>0.17978414176988899</v>
      </c>
      <c r="AR213" s="17">
        <v>0.141026859066883</v>
      </c>
      <c r="AS213" s="17"/>
      <c r="AT213" s="17">
        <v>0.20164783667337699</v>
      </c>
      <c r="AU213" s="17">
        <v>0.128489154831327</v>
      </c>
      <c r="AV213" s="17">
        <v>0.18940856325101099</v>
      </c>
      <c r="AW213" s="17"/>
      <c r="AX213" s="17">
        <v>0.15246348913920399</v>
      </c>
      <c r="AY213" s="17">
        <v>8.93880409096625E-2</v>
      </c>
      <c r="AZ213" s="17">
        <v>0.32556533312809799</v>
      </c>
    </row>
    <row r="214" spans="2:52" x14ac:dyDescent="0.35">
      <c r="B214" t="s">
        <v>94</v>
      </c>
      <c r="C214" s="17">
        <v>0.133532068485162</v>
      </c>
      <c r="D214" s="17">
        <v>0.115212847863851</v>
      </c>
      <c r="E214" s="17">
        <v>0.15237797192528199</v>
      </c>
      <c r="F214" s="17"/>
      <c r="G214" s="17">
        <v>0.119436028489998</v>
      </c>
      <c r="H214" s="17">
        <v>6.1264724376446603E-2</v>
      </c>
      <c r="I214" s="17">
        <v>0.135560728990721</v>
      </c>
      <c r="J214" s="17">
        <v>7.4022830214331606E-2</v>
      </c>
      <c r="K214" s="17">
        <v>0.20684849700411401</v>
      </c>
      <c r="L214" s="17">
        <v>0.18003544910850799</v>
      </c>
      <c r="M214" s="17"/>
      <c r="N214" s="17">
        <v>8.8508708938983702E-2</v>
      </c>
      <c r="O214" s="17">
        <v>0.120470052998328</v>
      </c>
      <c r="P214" s="17">
        <v>0.119303661308857</v>
      </c>
      <c r="Q214" s="17">
        <v>0.17216460191111499</v>
      </c>
      <c r="R214" s="17"/>
      <c r="S214" s="17">
        <v>0.136914356856809</v>
      </c>
      <c r="T214" s="17">
        <v>0.12752337624718699</v>
      </c>
      <c r="U214" s="17">
        <v>8.0264745589525302E-2</v>
      </c>
      <c r="V214" s="17">
        <v>0.110178900767406</v>
      </c>
      <c r="W214" s="17">
        <v>0.27734014960451697</v>
      </c>
      <c r="X214" s="17"/>
      <c r="Y214" s="17">
        <v>0.14776567349376701</v>
      </c>
      <c r="Z214" s="17">
        <v>0.12909649315558799</v>
      </c>
      <c r="AA214" s="17">
        <v>2.1287025188862101E-2</v>
      </c>
      <c r="AB214" s="17"/>
      <c r="AC214" s="17">
        <v>0.19026968736372199</v>
      </c>
      <c r="AD214" s="17">
        <v>0.108863592913576</v>
      </c>
      <c r="AE214" s="17">
        <v>0.112365153651447</v>
      </c>
      <c r="AF214" s="17">
        <v>0.10830633738131</v>
      </c>
      <c r="AG214" s="17">
        <v>0</v>
      </c>
      <c r="AH214" s="17"/>
      <c r="AI214" s="17">
        <v>0.162167994579413</v>
      </c>
      <c r="AJ214" s="17">
        <v>0.117355931036671</v>
      </c>
      <c r="AK214" s="17">
        <v>0.101708520724414</v>
      </c>
      <c r="AL214" s="17">
        <v>4.8706881846338097E-2</v>
      </c>
      <c r="AM214" s="17"/>
      <c r="AN214" s="17">
        <v>0.113387617652332</v>
      </c>
      <c r="AO214" s="17">
        <v>0.14157749051266399</v>
      </c>
      <c r="AP214" s="17"/>
      <c r="AQ214" s="17">
        <v>0.108663851799954</v>
      </c>
      <c r="AR214" s="17">
        <v>0.15622216029455699</v>
      </c>
      <c r="AS214" s="17"/>
      <c r="AT214" s="17">
        <v>8.0931415212743996E-2</v>
      </c>
      <c r="AU214" s="17">
        <v>0.14531500630633801</v>
      </c>
      <c r="AV214" s="17">
        <v>0.22753643991109701</v>
      </c>
      <c r="AW214" s="17"/>
      <c r="AX214" s="17">
        <v>9.9306341022135106E-2</v>
      </c>
      <c r="AY214" s="17">
        <v>0.15637627960766001</v>
      </c>
      <c r="AZ214" s="17">
        <v>5.0514007601199902E-2</v>
      </c>
    </row>
    <row r="215" spans="2:52" x14ac:dyDescent="0.35">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row>
    <row r="216" spans="2:52" x14ac:dyDescent="0.35">
      <c r="B216" s="6" t="s">
        <v>146</v>
      </c>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row>
    <row r="217" spans="2:52" x14ac:dyDescent="0.35">
      <c r="B217" s="24" t="s">
        <v>196</v>
      </c>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row>
    <row r="218" spans="2:52" x14ac:dyDescent="0.35">
      <c r="B218" t="s">
        <v>194</v>
      </c>
      <c r="C218" s="17">
        <v>0.72127563187981603</v>
      </c>
      <c r="D218" s="17">
        <v>0.71083812245498701</v>
      </c>
      <c r="E218" s="17">
        <v>0.73219101785917096</v>
      </c>
      <c r="F218" s="17"/>
      <c r="G218" s="17">
        <v>0.80734643650153703</v>
      </c>
      <c r="H218" s="17">
        <v>0.68849633582547798</v>
      </c>
      <c r="I218" s="17">
        <v>0.84186624729691395</v>
      </c>
      <c r="J218" s="17">
        <v>0.79606456137901505</v>
      </c>
      <c r="K218" s="17">
        <v>0.48243927002541998</v>
      </c>
      <c r="L218" s="17">
        <v>0.69986832298937895</v>
      </c>
      <c r="M218" s="17"/>
      <c r="N218" s="17">
        <v>0.64742464907804198</v>
      </c>
      <c r="O218" s="17">
        <v>0.65030985124905205</v>
      </c>
      <c r="P218" s="17">
        <v>0.73388258225796299</v>
      </c>
      <c r="Q218" s="17">
        <v>0.82286373027181803</v>
      </c>
      <c r="R218" s="17"/>
      <c r="S218" s="17">
        <v>0.56364699085803005</v>
      </c>
      <c r="T218" s="17">
        <v>0.816103110311442</v>
      </c>
      <c r="U218" s="17">
        <v>0.79570046155521801</v>
      </c>
      <c r="V218" s="17" t="s">
        <v>120</v>
      </c>
      <c r="W218" s="17">
        <v>0.63460563344907395</v>
      </c>
      <c r="X218" s="17"/>
      <c r="Y218" s="17">
        <v>0.51131564848935196</v>
      </c>
      <c r="Z218" s="17">
        <v>0.79521248056028504</v>
      </c>
      <c r="AA218" s="17">
        <v>0.88560680758114896</v>
      </c>
      <c r="AB218" s="17"/>
      <c r="AC218" s="17">
        <v>0.77227756585320395</v>
      </c>
      <c r="AD218" s="17">
        <v>0.59914068820493804</v>
      </c>
      <c r="AE218" s="17">
        <v>0.763618966140589</v>
      </c>
      <c r="AF218" s="17">
        <v>0.56844298855424102</v>
      </c>
      <c r="AG218" s="17">
        <v>1</v>
      </c>
      <c r="AH218" s="17"/>
      <c r="AI218" s="17">
        <v>0.77653235860402803</v>
      </c>
      <c r="AJ218" s="17">
        <v>0.679821355579312</v>
      </c>
      <c r="AK218" s="17">
        <v>0.67840055039643299</v>
      </c>
      <c r="AL218" s="17">
        <v>0.73503405655239196</v>
      </c>
      <c r="AM218" s="17"/>
      <c r="AN218" s="17">
        <v>0.871006232414687</v>
      </c>
      <c r="AO218" s="17">
        <v>0.68151528881176104</v>
      </c>
      <c r="AP218" s="17"/>
      <c r="AQ218" s="17">
        <v>0.69716308529439996</v>
      </c>
      <c r="AR218" s="17">
        <v>0.73752098949199296</v>
      </c>
      <c r="AS218" s="17"/>
      <c r="AT218" s="17">
        <v>0.80895159991020804</v>
      </c>
      <c r="AU218" s="17">
        <v>0.70702589517371495</v>
      </c>
      <c r="AV218" s="17">
        <v>0.50984582265344602</v>
      </c>
      <c r="AW218" s="17"/>
      <c r="AX218" s="17">
        <v>0.79047638188619196</v>
      </c>
      <c r="AY218" s="17">
        <v>0.47806943753581599</v>
      </c>
      <c r="AZ218" s="17">
        <v>0.85595907226118695</v>
      </c>
    </row>
    <row r="219" spans="2:52" x14ac:dyDescent="0.35">
      <c r="B219" t="s">
        <v>195</v>
      </c>
      <c r="C219" s="17">
        <v>0.22389063821367799</v>
      </c>
      <c r="D219" s="17">
        <v>0.22786589375577301</v>
      </c>
      <c r="E219" s="17">
        <v>0.21973337743024701</v>
      </c>
      <c r="F219" s="17"/>
      <c r="G219" s="17">
        <v>0.19265356349846299</v>
      </c>
      <c r="H219" s="17">
        <v>0.24905939340764599</v>
      </c>
      <c r="I219" s="17">
        <v>0.15813375270308599</v>
      </c>
      <c r="J219" s="17">
        <v>0.16422759266105499</v>
      </c>
      <c r="K219" s="17">
        <v>0.34887149918138399</v>
      </c>
      <c r="L219" s="17">
        <v>0.244450367256691</v>
      </c>
      <c r="M219" s="17"/>
      <c r="N219" s="17">
        <v>0.28335697468822901</v>
      </c>
      <c r="O219" s="17">
        <v>0.27420396423071403</v>
      </c>
      <c r="P219" s="17">
        <v>0.21349211144198299</v>
      </c>
      <c r="Q219" s="17">
        <v>0.149108156998876</v>
      </c>
      <c r="R219" s="17"/>
      <c r="S219" s="17">
        <v>0.37841054397023299</v>
      </c>
      <c r="T219" s="17">
        <v>0.16025286417727999</v>
      </c>
      <c r="U219" s="17">
        <v>0.12551692469804299</v>
      </c>
      <c r="V219" s="17" t="s">
        <v>120</v>
      </c>
      <c r="W219" s="17">
        <v>0.145283738958119</v>
      </c>
      <c r="X219" s="17"/>
      <c r="Y219" s="17">
        <v>0.48868435151064799</v>
      </c>
      <c r="Z219" s="17">
        <v>0.16920922162731999</v>
      </c>
      <c r="AA219" s="17">
        <v>0.114393192418851</v>
      </c>
      <c r="AB219" s="17"/>
      <c r="AC219" s="17">
        <v>0.156814550976696</v>
      </c>
      <c r="AD219" s="17">
        <v>0.36415456082333197</v>
      </c>
      <c r="AE219" s="17">
        <v>0.167747556599221</v>
      </c>
      <c r="AF219" s="17">
        <v>0.371795341713473</v>
      </c>
      <c r="AG219" s="17">
        <v>0</v>
      </c>
      <c r="AH219" s="17"/>
      <c r="AI219" s="17">
        <v>0.16547143901504099</v>
      </c>
      <c r="AJ219" s="17">
        <v>0.237554952107107</v>
      </c>
      <c r="AK219" s="17">
        <v>0.287629872600002</v>
      </c>
      <c r="AL219" s="17">
        <v>0.26496594344760799</v>
      </c>
      <c r="AM219" s="17"/>
      <c r="AN219" s="17">
        <v>0.128993767585313</v>
      </c>
      <c r="AO219" s="17">
        <v>0.25085081893786898</v>
      </c>
      <c r="AP219" s="17"/>
      <c r="AQ219" s="17">
        <v>0.25633977971812999</v>
      </c>
      <c r="AR219" s="17">
        <v>0.20035042032482001</v>
      </c>
      <c r="AS219" s="17"/>
      <c r="AT219" s="17">
        <v>0.15918137902601301</v>
      </c>
      <c r="AU219" s="17">
        <v>0.23743193774168</v>
      </c>
      <c r="AV219" s="17">
        <v>0.34469822567771002</v>
      </c>
      <c r="AW219" s="17"/>
      <c r="AX219" s="17">
        <v>0.18756972684481299</v>
      </c>
      <c r="AY219" s="17">
        <v>0.52193056246418401</v>
      </c>
      <c r="AZ219" s="17">
        <v>0.144040927738813</v>
      </c>
    </row>
    <row r="220" spans="2:52" x14ac:dyDescent="0.35">
      <c r="B220" t="s">
        <v>79</v>
      </c>
      <c r="C220" s="17">
        <v>5.4833729906505702E-2</v>
      </c>
      <c r="D220" s="17">
        <v>6.1295983789240401E-2</v>
      </c>
      <c r="E220" s="17">
        <v>4.8075604710582101E-2</v>
      </c>
      <c r="F220" s="17"/>
      <c r="G220" s="17">
        <v>0</v>
      </c>
      <c r="H220" s="17">
        <v>6.2444270766876198E-2</v>
      </c>
      <c r="I220" s="17">
        <v>0</v>
      </c>
      <c r="J220" s="17">
        <v>3.9707845959930203E-2</v>
      </c>
      <c r="K220" s="17">
        <v>0.168689230793196</v>
      </c>
      <c r="L220" s="17">
        <v>5.5681309753929403E-2</v>
      </c>
      <c r="M220" s="17"/>
      <c r="N220" s="17">
        <v>6.9218376233728701E-2</v>
      </c>
      <c r="O220" s="17">
        <v>7.5486184520233895E-2</v>
      </c>
      <c r="P220" s="17">
        <v>5.2625306300053902E-2</v>
      </c>
      <c r="Q220" s="17">
        <v>2.8028112729305499E-2</v>
      </c>
      <c r="R220" s="17"/>
      <c r="S220" s="17">
        <v>5.7942465171737401E-2</v>
      </c>
      <c r="T220" s="17">
        <v>2.3644025511277901E-2</v>
      </c>
      <c r="U220" s="17">
        <v>7.8782613746739602E-2</v>
      </c>
      <c r="V220" s="17" t="s">
        <v>120</v>
      </c>
      <c r="W220" s="17">
        <v>0.220110627592807</v>
      </c>
      <c r="X220" s="17"/>
      <c r="Y220" s="17">
        <v>0</v>
      </c>
      <c r="Z220" s="17">
        <v>3.5578297812395299E-2</v>
      </c>
      <c r="AA220" s="17">
        <v>0</v>
      </c>
      <c r="AB220" s="17"/>
      <c r="AC220" s="17">
        <v>7.0907883170100494E-2</v>
      </c>
      <c r="AD220" s="17">
        <v>3.67047509717294E-2</v>
      </c>
      <c r="AE220" s="17">
        <v>6.8633477260189604E-2</v>
      </c>
      <c r="AF220" s="17">
        <v>5.9761669732286103E-2</v>
      </c>
      <c r="AG220" s="17">
        <v>0</v>
      </c>
      <c r="AH220" s="17"/>
      <c r="AI220" s="17">
        <v>5.7996202380930902E-2</v>
      </c>
      <c r="AJ220" s="17">
        <v>8.2623692313581201E-2</v>
      </c>
      <c r="AK220" s="17">
        <v>3.3969577003565503E-2</v>
      </c>
      <c r="AL220" s="17">
        <v>0</v>
      </c>
      <c r="AM220" s="17"/>
      <c r="AN220" s="17">
        <v>0</v>
      </c>
      <c r="AO220" s="17">
        <v>6.7633892250369795E-2</v>
      </c>
      <c r="AP220" s="17"/>
      <c r="AQ220" s="17">
        <v>4.6497134987470601E-2</v>
      </c>
      <c r="AR220" s="17">
        <v>6.2128590183187803E-2</v>
      </c>
      <c r="AS220" s="17"/>
      <c r="AT220" s="17">
        <v>3.1867021063778603E-2</v>
      </c>
      <c r="AU220" s="17">
        <v>5.5542167084604903E-2</v>
      </c>
      <c r="AV220" s="17">
        <v>0.14545595166884401</v>
      </c>
      <c r="AW220" s="17"/>
      <c r="AX220" s="17">
        <v>2.1953891268994299E-2</v>
      </c>
      <c r="AY220" s="17">
        <v>0</v>
      </c>
      <c r="AZ220" s="17">
        <v>0</v>
      </c>
    </row>
    <row r="221" spans="2:52" x14ac:dyDescent="0.35">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row>
    <row r="222" spans="2:52" x14ac:dyDescent="0.35">
      <c r="B222" s="6" t="s">
        <v>146</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row>
    <row r="223" spans="2:52" x14ac:dyDescent="0.35">
      <c r="B223" s="24" t="s">
        <v>196</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row>
    <row r="224" spans="2:52" x14ac:dyDescent="0.35">
      <c r="B224" t="s">
        <v>197</v>
      </c>
      <c r="C224" s="17">
        <v>0.68070887177289197</v>
      </c>
      <c r="D224" s="17">
        <v>0.66085924621822401</v>
      </c>
      <c r="E224" s="17">
        <v>0.70049913798572905</v>
      </c>
      <c r="F224" s="17"/>
      <c r="G224" s="17">
        <v>0.65194267393761596</v>
      </c>
      <c r="H224" s="17">
        <v>0.81347944956108698</v>
      </c>
      <c r="I224" s="17">
        <v>0.775798059119019</v>
      </c>
      <c r="J224" s="17">
        <v>0.83037436129888398</v>
      </c>
      <c r="K224" s="17">
        <v>0.51804158983974402</v>
      </c>
      <c r="L224" s="17">
        <v>0.61569018288659905</v>
      </c>
      <c r="M224" s="17"/>
      <c r="N224" s="17">
        <v>0.66937475745358799</v>
      </c>
      <c r="O224" s="17">
        <v>0.65197640508520505</v>
      </c>
      <c r="P224" s="17">
        <v>0.85501011782639502</v>
      </c>
      <c r="Q224" s="17">
        <v>0.630725154626113</v>
      </c>
      <c r="R224" s="17"/>
      <c r="S224" s="17">
        <v>0.425197753338315</v>
      </c>
      <c r="T224" s="17">
        <v>0.81247849538067896</v>
      </c>
      <c r="U224" s="17">
        <v>0.72606376127796501</v>
      </c>
      <c r="V224" s="17" t="s">
        <v>120</v>
      </c>
      <c r="W224" s="17">
        <v>0.73305295102957702</v>
      </c>
      <c r="X224" s="17"/>
      <c r="Y224" s="17">
        <v>0.28988442177450202</v>
      </c>
      <c r="Z224" s="17">
        <v>0.78259963730456605</v>
      </c>
      <c r="AA224" s="17">
        <v>0.87377255726964798</v>
      </c>
      <c r="AB224" s="17"/>
      <c r="AC224" s="17">
        <v>0.60319280346317405</v>
      </c>
      <c r="AD224" s="17">
        <v>0.62536916899587602</v>
      </c>
      <c r="AE224" s="17">
        <v>0.72311056034233201</v>
      </c>
      <c r="AF224" s="17">
        <v>0.70924622472078303</v>
      </c>
      <c r="AG224" s="17">
        <v>1</v>
      </c>
      <c r="AH224" s="17"/>
      <c r="AI224" s="17">
        <v>0.64339435129830902</v>
      </c>
      <c r="AJ224" s="17">
        <v>0.73455504331617405</v>
      </c>
      <c r="AK224" s="17">
        <v>0.65636059147161396</v>
      </c>
      <c r="AL224" s="17">
        <v>0.74450305431971797</v>
      </c>
      <c r="AM224" s="17"/>
      <c r="AN224" s="17">
        <v>0.82356901293863505</v>
      </c>
      <c r="AO224" s="17">
        <v>0.64424409997571697</v>
      </c>
      <c r="AP224" s="17"/>
      <c r="AQ224" s="17">
        <v>0.71611429462387899</v>
      </c>
      <c r="AR224" s="17">
        <v>0.66124827778152495</v>
      </c>
      <c r="AS224" s="17"/>
      <c r="AT224" s="17">
        <v>0.79685138424082103</v>
      </c>
      <c r="AU224" s="17">
        <v>0.57728694471904896</v>
      </c>
      <c r="AV224" s="17">
        <v>0.49243637577539801</v>
      </c>
      <c r="AW224" s="17"/>
      <c r="AX224" s="17">
        <v>0.82219764339860002</v>
      </c>
      <c r="AY224" s="17">
        <v>0.340675384035805</v>
      </c>
      <c r="AZ224" s="17">
        <v>0.76081426209567704</v>
      </c>
    </row>
    <row r="225" spans="2:52" x14ac:dyDescent="0.35">
      <c r="B225" t="s">
        <v>195</v>
      </c>
      <c r="C225" s="17">
        <v>0.24526764144388799</v>
      </c>
      <c r="D225" s="17">
        <v>0.263168677851781</v>
      </c>
      <c r="E225" s="17">
        <v>0.22742013721655499</v>
      </c>
      <c r="F225" s="17"/>
      <c r="G225" s="17">
        <v>0.18279062955515901</v>
      </c>
      <c r="H225" s="17">
        <v>0.117705801521507</v>
      </c>
      <c r="I225" s="17">
        <v>0.15444117690842801</v>
      </c>
      <c r="J225" s="17">
        <v>0.104715624150546</v>
      </c>
      <c r="K225" s="17">
        <v>0.38592275302349599</v>
      </c>
      <c r="L225" s="17">
        <v>0.36216228452234001</v>
      </c>
      <c r="M225" s="17"/>
      <c r="N225" s="17">
        <v>0.27530857529485397</v>
      </c>
      <c r="O225" s="17">
        <v>0.28930498215637201</v>
      </c>
      <c r="P225" s="17">
        <v>0.12618122968587001</v>
      </c>
      <c r="Q225" s="17">
        <v>0.26290049960600897</v>
      </c>
      <c r="R225" s="17"/>
      <c r="S225" s="17">
        <v>0.53360198645458701</v>
      </c>
      <c r="T225" s="17">
        <v>0.123139724312841</v>
      </c>
      <c r="U225" s="17">
        <v>0.22606986183085601</v>
      </c>
      <c r="V225" s="17" t="s">
        <v>120</v>
      </c>
      <c r="W225" s="17">
        <v>4.3107504506499E-2</v>
      </c>
      <c r="X225" s="17"/>
      <c r="Y225" s="17">
        <v>0.68310976765485598</v>
      </c>
      <c r="Z225" s="17">
        <v>0.15135824092470701</v>
      </c>
      <c r="AA225" s="17">
        <v>0.126227442730352</v>
      </c>
      <c r="AB225" s="17"/>
      <c r="AC225" s="17">
        <v>0.25649586275108399</v>
      </c>
      <c r="AD225" s="17">
        <v>0.28177282597150599</v>
      </c>
      <c r="AE225" s="17">
        <v>0.246781438565952</v>
      </c>
      <c r="AF225" s="17">
        <v>0.25776895523131399</v>
      </c>
      <c r="AG225" s="17">
        <v>0</v>
      </c>
      <c r="AH225" s="17"/>
      <c r="AI225" s="17">
        <v>0.26750239696877198</v>
      </c>
      <c r="AJ225" s="17">
        <v>0.17383128074394999</v>
      </c>
      <c r="AK225" s="17">
        <v>0.26798374988463403</v>
      </c>
      <c r="AL225" s="17">
        <v>0.25549694568028197</v>
      </c>
      <c r="AM225" s="17"/>
      <c r="AN225" s="17">
        <v>9.5041333710738696E-2</v>
      </c>
      <c r="AO225" s="17">
        <v>0.28160410406382003</v>
      </c>
      <c r="AP225" s="17"/>
      <c r="AQ225" s="17">
        <v>0.18682180077467</v>
      </c>
      <c r="AR225" s="17">
        <v>0.28485565782187899</v>
      </c>
      <c r="AS225" s="17"/>
      <c r="AT225" s="17">
        <v>0.16127867323153899</v>
      </c>
      <c r="AU225" s="17">
        <v>0.33129391583923601</v>
      </c>
      <c r="AV225" s="17">
        <v>0.381780270754976</v>
      </c>
      <c r="AW225" s="17"/>
      <c r="AX225" s="17">
        <v>0.16292841833515301</v>
      </c>
      <c r="AY225" s="17">
        <v>0.62403559141954101</v>
      </c>
      <c r="AZ225" s="17">
        <v>0.23918573790432199</v>
      </c>
    </row>
    <row r="226" spans="2:52" x14ac:dyDescent="0.35">
      <c r="B226" t="s">
        <v>79</v>
      </c>
      <c r="C226" s="17">
        <v>7.4023486783220599E-2</v>
      </c>
      <c r="D226" s="17">
        <v>7.5972075929995095E-2</v>
      </c>
      <c r="E226" s="17">
        <v>7.2080724797715795E-2</v>
      </c>
      <c r="F226" s="17"/>
      <c r="G226" s="17">
        <v>0.165266696507225</v>
      </c>
      <c r="H226" s="17">
        <v>6.8814748917405397E-2</v>
      </c>
      <c r="I226" s="17">
        <v>6.9760763972553E-2</v>
      </c>
      <c r="J226" s="17">
        <v>6.49100145505698E-2</v>
      </c>
      <c r="K226" s="17">
        <v>9.60356571367601E-2</v>
      </c>
      <c r="L226" s="17">
        <v>2.2147532591061E-2</v>
      </c>
      <c r="M226" s="17"/>
      <c r="N226" s="17">
        <v>5.5316667251557698E-2</v>
      </c>
      <c r="O226" s="17">
        <v>5.8718612758423397E-2</v>
      </c>
      <c r="P226" s="17">
        <v>1.8808652487734299E-2</v>
      </c>
      <c r="Q226" s="17">
        <v>0.10637434576787801</v>
      </c>
      <c r="R226" s="17"/>
      <c r="S226" s="17">
        <v>4.1200260207098598E-2</v>
      </c>
      <c r="T226" s="17">
        <v>6.4381780306479203E-2</v>
      </c>
      <c r="U226" s="17">
        <v>4.7866376891178501E-2</v>
      </c>
      <c r="V226" s="17" t="s">
        <v>120</v>
      </c>
      <c r="W226" s="17">
        <v>0.22383954446392401</v>
      </c>
      <c r="X226" s="17"/>
      <c r="Y226" s="17">
        <v>2.7005810570642001E-2</v>
      </c>
      <c r="Z226" s="17">
        <v>6.60421217707267E-2</v>
      </c>
      <c r="AA226" s="17">
        <v>0</v>
      </c>
      <c r="AB226" s="17"/>
      <c r="AC226" s="17">
        <v>0.14031133378574201</v>
      </c>
      <c r="AD226" s="17">
        <v>9.2858005032618304E-2</v>
      </c>
      <c r="AE226" s="17">
        <v>3.0108001091715901E-2</v>
      </c>
      <c r="AF226" s="17">
        <v>3.2984820047903103E-2</v>
      </c>
      <c r="AG226" s="17">
        <v>0</v>
      </c>
      <c r="AH226" s="17"/>
      <c r="AI226" s="17">
        <v>8.9103251732919594E-2</v>
      </c>
      <c r="AJ226" s="17">
        <v>9.1613675939875294E-2</v>
      </c>
      <c r="AK226" s="17">
        <v>7.5655658643751594E-2</v>
      </c>
      <c r="AL226" s="17">
        <v>0</v>
      </c>
      <c r="AM226" s="17"/>
      <c r="AN226" s="17">
        <v>8.1389653350625896E-2</v>
      </c>
      <c r="AO226" s="17">
        <v>7.4151795960463202E-2</v>
      </c>
      <c r="AP226" s="17"/>
      <c r="AQ226" s="17">
        <v>9.7063904601451395E-2</v>
      </c>
      <c r="AR226" s="17">
        <v>5.3896064396596201E-2</v>
      </c>
      <c r="AS226" s="17"/>
      <c r="AT226" s="17">
        <v>4.1869942527639897E-2</v>
      </c>
      <c r="AU226" s="17">
        <v>9.1419139441715105E-2</v>
      </c>
      <c r="AV226" s="17">
        <v>0.12578335346962599</v>
      </c>
      <c r="AW226" s="17"/>
      <c r="AX226" s="17">
        <v>1.48739382662476E-2</v>
      </c>
      <c r="AY226" s="17">
        <v>3.5289024544654199E-2</v>
      </c>
      <c r="AZ226" s="17">
        <v>0</v>
      </c>
    </row>
    <row r="227" spans="2:52" x14ac:dyDescent="0.35">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row>
    <row r="228" spans="2:52" x14ac:dyDescent="0.35">
      <c r="B228" s="6" t="s">
        <v>146</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row>
    <row r="229" spans="2:52" x14ac:dyDescent="0.35">
      <c r="B229" s="24" t="s">
        <v>196</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row>
    <row r="230" spans="2:52" x14ac:dyDescent="0.35">
      <c r="B230" t="s">
        <v>198</v>
      </c>
      <c r="C230" s="17">
        <v>0.69864564227108905</v>
      </c>
      <c r="D230" s="17">
        <v>0.64465764103719903</v>
      </c>
      <c r="E230" s="17">
        <v>0.76027365918699297</v>
      </c>
      <c r="F230" s="17"/>
      <c r="G230" s="17">
        <v>0.71595408933938498</v>
      </c>
      <c r="H230" s="17">
        <v>0.775023916702136</v>
      </c>
      <c r="I230" s="17">
        <v>0.755316385106232</v>
      </c>
      <c r="J230" s="17">
        <v>0.66396878742228005</v>
      </c>
      <c r="K230" s="17">
        <v>0.67669484958811998</v>
      </c>
      <c r="L230" s="17">
        <v>0.65929474527052201</v>
      </c>
      <c r="M230" s="17"/>
      <c r="N230" s="17">
        <v>0.59146866212286897</v>
      </c>
      <c r="O230" s="17">
        <v>0.58080169328855302</v>
      </c>
      <c r="P230" s="17">
        <v>0.80933748562537</v>
      </c>
      <c r="Q230" s="17">
        <v>0.78909054138815204</v>
      </c>
      <c r="R230" s="17"/>
      <c r="S230" s="17">
        <v>0.607174124301049</v>
      </c>
      <c r="T230" s="17">
        <v>0.82188691382205203</v>
      </c>
      <c r="U230" s="17">
        <v>0.57030913189890597</v>
      </c>
      <c r="V230" s="17">
        <v>0.37382003985462497</v>
      </c>
      <c r="W230" s="17">
        <v>0.77457430708560604</v>
      </c>
      <c r="X230" s="17"/>
      <c r="Y230" s="17">
        <v>0.42286547823019</v>
      </c>
      <c r="Z230" s="17">
        <v>0.793730577579423</v>
      </c>
      <c r="AA230" s="17">
        <v>0.63392376828063601</v>
      </c>
      <c r="AB230" s="17"/>
      <c r="AC230" s="17">
        <v>0.80896520425074003</v>
      </c>
      <c r="AD230" s="17">
        <v>0.74502756080158605</v>
      </c>
      <c r="AE230" s="17">
        <v>0.59174284452671</v>
      </c>
      <c r="AF230" s="17">
        <v>0.60998834331110396</v>
      </c>
      <c r="AG230" s="17">
        <v>0.86687570394850699</v>
      </c>
      <c r="AH230" s="17"/>
      <c r="AI230" s="17">
        <v>0.77531006504140398</v>
      </c>
      <c r="AJ230" s="17">
        <v>0.73811886241153102</v>
      </c>
      <c r="AK230" s="17">
        <v>0.78675377844800498</v>
      </c>
      <c r="AL230" s="17">
        <v>0.56183940466304105</v>
      </c>
      <c r="AM230" s="17"/>
      <c r="AN230" s="17">
        <v>0.708077386432725</v>
      </c>
      <c r="AO230" s="17">
        <v>0.69345254049250404</v>
      </c>
      <c r="AP230" s="17"/>
      <c r="AQ230" s="17">
        <v>0.70476607751776699</v>
      </c>
      <c r="AR230" s="17">
        <v>0.69544050541373004</v>
      </c>
      <c r="AS230" s="17"/>
      <c r="AT230" s="17">
        <v>0.72106271710591696</v>
      </c>
      <c r="AU230" s="17">
        <v>0.70640747607805598</v>
      </c>
      <c r="AV230" s="17">
        <v>0.55139205812348202</v>
      </c>
      <c r="AW230" s="17"/>
      <c r="AX230" s="17">
        <v>0.79646454351376095</v>
      </c>
      <c r="AY230" s="17">
        <v>0.57414629490264102</v>
      </c>
      <c r="AZ230" s="17">
        <v>0.62457515280840004</v>
      </c>
    </row>
    <row r="231" spans="2:52" x14ac:dyDescent="0.35">
      <c r="B231" t="s">
        <v>195</v>
      </c>
      <c r="C231" s="17">
        <v>0.24864346017797301</v>
      </c>
      <c r="D231" s="17">
        <v>0.31330236146783003</v>
      </c>
      <c r="E231" s="17">
        <v>0.18557854678701599</v>
      </c>
      <c r="F231" s="17"/>
      <c r="G231" s="17">
        <v>0.28404591066061502</v>
      </c>
      <c r="H231" s="17">
        <v>0.224976083297864</v>
      </c>
      <c r="I231" s="17">
        <v>0.208122215269199</v>
      </c>
      <c r="J231" s="17">
        <v>0.21942456704407101</v>
      </c>
      <c r="K231" s="17">
        <v>0.238278018231557</v>
      </c>
      <c r="L231" s="17">
        <v>0.28754009725329399</v>
      </c>
      <c r="M231" s="17"/>
      <c r="N231" s="17">
        <v>0.33088962374911601</v>
      </c>
      <c r="O231" s="17">
        <v>0.37112647614282501</v>
      </c>
      <c r="P231" s="17">
        <v>0.10494116015751299</v>
      </c>
      <c r="Q231" s="17">
        <v>0.187322089407675</v>
      </c>
      <c r="R231" s="17"/>
      <c r="S231" s="17">
        <v>0.34663096453814102</v>
      </c>
      <c r="T231" s="17">
        <v>0.14840465321874299</v>
      </c>
      <c r="U231" s="17">
        <v>0.36469109528635801</v>
      </c>
      <c r="V231" s="17">
        <v>0.43553737331939901</v>
      </c>
      <c r="W231" s="17">
        <v>0.131523858704923</v>
      </c>
      <c r="X231" s="17"/>
      <c r="Y231" s="17">
        <v>0.48100720041204797</v>
      </c>
      <c r="Z231" s="17">
        <v>0.17779855593090099</v>
      </c>
      <c r="AA231" s="17">
        <v>0.33825370992512299</v>
      </c>
      <c r="AB231" s="17"/>
      <c r="AC231" s="17">
        <v>9.0400858509491006E-2</v>
      </c>
      <c r="AD231" s="17">
        <v>0.24255969538057601</v>
      </c>
      <c r="AE231" s="17">
        <v>0.36650678343816601</v>
      </c>
      <c r="AF231" s="17">
        <v>0.346251097211353</v>
      </c>
      <c r="AG231" s="17">
        <v>0.13312429605149301</v>
      </c>
      <c r="AH231" s="17"/>
      <c r="AI231" s="17">
        <v>0.17131777487788899</v>
      </c>
      <c r="AJ231" s="17">
        <v>0.211552411470455</v>
      </c>
      <c r="AK231" s="17">
        <v>0.16228709346806899</v>
      </c>
      <c r="AL231" s="17">
        <v>0.38595483649208201</v>
      </c>
      <c r="AM231" s="17"/>
      <c r="AN231" s="17">
        <v>0.26613051501734503</v>
      </c>
      <c r="AO231" s="17">
        <v>0.24694765380913999</v>
      </c>
      <c r="AP231" s="17"/>
      <c r="AQ231" s="17">
        <v>0.246389119770799</v>
      </c>
      <c r="AR231" s="17">
        <v>0.246186844396556</v>
      </c>
      <c r="AS231" s="17"/>
      <c r="AT231" s="17">
        <v>0.27066158719288602</v>
      </c>
      <c r="AU231" s="17">
        <v>0.200867848864481</v>
      </c>
      <c r="AV231" s="17">
        <v>0.40364772833468698</v>
      </c>
      <c r="AW231" s="17"/>
      <c r="AX231" s="17">
        <v>0.16404975987088</v>
      </c>
      <c r="AY231" s="17">
        <v>0.36093647238820897</v>
      </c>
      <c r="AZ231" s="17">
        <v>0.37542484719160002</v>
      </c>
    </row>
    <row r="232" spans="2:52" x14ac:dyDescent="0.35">
      <c r="B232" t="s">
        <v>79</v>
      </c>
      <c r="C232" s="17">
        <v>5.2710897550938302E-2</v>
      </c>
      <c r="D232" s="17">
        <v>4.20399974949709E-2</v>
      </c>
      <c r="E232" s="17">
        <v>5.4147794025991298E-2</v>
      </c>
      <c r="F232" s="17"/>
      <c r="G232" s="17">
        <v>0</v>
      </c>
      <c r="H232" s="17">
        <v>0</v>
      </c>
      <c r="I232" s="17">
        <v>3.6561399624569398E-2</v>
      </c>
      <c r="J232" s="17">
        <v>0.11660664553364899</v>
      </c>
      <c r="K232" s="17">
        <v>8.5027132180323095E-2</v>
      </c>
      <c r="L232" s="17">
        <v>5.3165157476183597E-2</v>
      </c>
      <c r="M232" s="17"/>
      <c r="N232" s="17">
        <v>7.7641714128015002E-2</v>
      </c>
      <c r="O232" s="17">
        <v>4.8071830568621902E-2</v>
      </c>
      <c r="P232" s="17">
        <v>8.5721354217117504E-2</v>
      </c>
      <c r="Q232" s="17">
        <v>2.3587369204173401E-2</v>
      </c>
      <c r="R232" s="17"/>
      <c r="S232" s="17">
        <v>4.6194911160809503E-2</v>
      </c>
      <c r="T232" s="17">
        <v>2.9708432959204799E-2</v>
      </c>
      <c r="U232" s="17">
        <v>6.4999772814736206E-2</v>
      </c>
      <c r="V232" s="17">
        <v>0.19064258682597601</v>
      </c>
      <c r="W232" s="17">
        <v>9.3901834209471097E-2</v>
      </c>
      <c r="X232" s="17"/>
      <c r="Y232" s="17">
        <v>9.6127321357762197E-2</v>
      </c>
      <c r="Z232" s="17">
        <v>2.8470866489675901E-2</v>
      </c>
      <c r="AA232" s="17">
        <v>2.78225217942407E-2</v>
      </c>
      <c r="AB232" s="17"/>
      <c r="AC232" s="17">
        <v>0.100633937239769</v>
      </c>
      <c r="AD232" s="17">
        <v>1.2412743817837701E-2</v>
      </c>
      <c r="AE232" s="17">
        <v>4.1750372035123502E-2</v>
      </c>
      <c r="AF232" s="17">
        <v>4.3760559477543801E-2</v>
      </c>
      <c r="AG232" s="17">
        <v>0</v>
      </c>
      <c r="AH232" s="17"/>
      <c r="AI232" s="17">
        <v>5.3372160080706901E-2</v>
      </c>
      <c r="AJ232" s="17">
        <v>5.0328726118013797E-2</v>
      </c>
      <c r="AK232" s="17">
        <v>5.0959128083926303E-2</v>
      </c>
      <c r="AL232" s="17">
        <v>5.2205758844877298E-2</v>
      </c>
      <c r="AM232" s="17"/>
      <c r="AN232" s="17">
        <v>2.579209854993E-2</v>
      </c>
      <c r="AO232" s="17">
        <v>5.9599805698355698E-2</v>
      </c>
      <c r="AP232" s="17"/>
      <c r="AQ232" s="17">
        <v>4.88448027114338E-2</v>
      </c>
      <c r="AR232" s="17">
        <v>5.8372650189713701E-2</v>
      </c>
      <c r="AS232" s="17"/>
      <c r="AT232" s="17">
        <v>8.2756957011975996E-3</v>
      </c>
      <c r="AU232" s="17">
        <v>9.2724675057463707E-2</v>
      </c>
      <c r="AV232" s="17">
        <v>4.4960213541830697E-2</v>
      </c>
      <c r="AW232" s="17"/>
      <c r="AX232" s="17">
        <v>3.9485696615358799E-2</v>
      </c>
      <c r="AY232" s="17">
        <v>6.4917232709150799E-2</v>
      </c>
      <c r="AZ232" s="17">
        <v>0</v>
      </c>
    </row>
    <row r="233" spans="2:52" x14ac:dyDescent="0.35">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row>
    <row r="234" spans="2:52" x14ac:dyDescent="0.35">
      <c r="B234" s="6" t="s">
        <v>199</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row>
    <row r="235" spans="2:52" x14ac:dyDescent="0.35">
      <c r="B235" s="24" t="s">
        <v>84</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row>
    <row r="236" spans="2:52" x14ac:dyDescent="0.35">
      <c r="B236" t="s">
        <v>135</v>
      </c>
      <c r="C236" s="17">
        <v>0.461178087731131</v>
      </c>
      <c r="D236" s="17">
        <v>0.44343107445664998</v>
      </c>
      <c r="E236" s="17">
        <v>0.480765071907232</v>
      </c>
      <c r="F236" s="17"/>
      <c r="G236" s="17">
        <v>0.60552452784086397</v>
      </c>
      <c r="H236" s="17">
        <v>0.61149846063838298</v>
      </c>
      <c r="I236" s="17">
        <v>0.55102785332648296</v>
      </c>
      <c r="J236" s="17">
        <v>0.52096887276957604</v>
      </c>
      <c r="K236" s="17">
        <v>0.32223951226147401</v>
      </c>
      <c r="L236" s="17">
        <v>0.27247853821387602</v>
      </c>
      <c r="M236" s="17"/>
      <c r="N236" s="17">
        <v>0.31729731976634601</v>
      </c>
      <c r="O236" s="17">
        <v>0.46037944532243102</v>
      </c>
      <c r="P236" s="17">
        <v>0.60616810073554905</v>
      </c>
      <c r="Q236" s="17">
        <v>0.44495764646827002</v>
      </c>
      <c r="R236" s="17"/>
      <c r="S236" s="17">
        <v>0.24155236165174199</v>
      </c>
      <c r="T236" s="17">
        <v>0.55613384415744205</v>
      </c>
      <c r="U236" s="17">
        <v>0.59378119737129198</v>
      </c>
      <c r="V236" s="17">
        <v>0</v>
      </c>
      <c r="W236" s="17">
        <v>0.37356760797817401</v>
      </c>
      <c r="X236" s="17"/>
      <c r="Y236" s="17">
        <v>0.18247351452024299</v>
      </c>
      <c r="Z236" s="17">
        <v>0.56210473980437703</v>
      </c>
      <c r="AA236" s="17">
        <v>0.65416225651095705</v>
      </c>
      <c r="AB236" s="17"/>
      <c r="AC236" s="17">
        <v>0.381707675956728</v>
      </c>
      <c r="AD236" s="17">
        <v>0.52179653039819196</v>
      </c>
      <c r="AE236" s="17">
        <v>0.50401847780701803</v>
      </c>
      <c r="AF236" s="17">
        <v>0.37904178795820698</v>
      </c>
      <c r="AG236" s="17">
        <v>0.164801431872727</v>
      </c>
      <c r="AH236" s="17"/>
      <c r="AI236" s="17">
        <v>0.44932269855907703</v>
      </c>
      <c r="AJ236" s="17">
        <v>0.47803540220353302</v>
      </c>
      <c r="AK236" s="17">
        <v>0.44691448614785001</v>
      </c>
      <c r="AL236" s="17">
        <v>0.54687840639203</v>
      </c>
      <c r="AM236" s="17"/>
      <c r="AN236" s="17">
        <v>0.70532817332679698</v>
      </c>
      <c r="AO236" s="17">
        <v>0.39753761281410999</v>
      </c>
      <c r="AP236" s="17"/>
      <c r="AQ236" s="17">
        <v>0.52047025465444896</v>
      </c>
      <c r="AR236" s="17">
        <v>0.41433348105883</v>
      </c>
      <c r="AS236" s="17"/>
      <c r="AT236" s="17">
        <v>0.53629051295727304</v>
      </c>
      <c r="AU236" s="17">
        <v>0.39861076261304701</v>
      </c>
      <c r="AV236" s="17">
        <v>0.27064119829076599</v>
      </c>
      <c r="AW236" s="17"/>
      <c r="AX236" s="17">
        <v>0.58989566662245796</v>
      </c>
      <c r="AY236" s="17">
        <v>0.20750747202914799</v>
      </c>
      <c r="AZ236" s="17">
        <v>0.62855450420530101</v>
      </c>
    </row>
    <row r="237" spans="2:52" x14ac:dyDescent="0.35">
      <c r="B237" t="s">
        <v>136</v>
      </c>
      <c r="C237" s="17">
        <v>0.28146864118602999</v>
      </c>
      <c r="D237" s="17">
        <v>0.27106990025863997</v>
      </c>
      <c r="E237" s="17">
        <v>0.29299056220986103</v>
      </c>
      <c r="F237" s="17"/>
      <c r="G237" s="17">
        <v>0.31771223422147399</v>
      </c>
      <c r="H237" s="17">
        <v>0.20968523368700001</v>
      </c>
      <c r="I237" s="17">
        <v>0.30313187370433098</v>
      </c>
      <c r="J237" s="17">
        <v>0.25606620444961298</v>
      </c>
      <c r="K237" s="17">
        <v>0.32008065346387798</v>
      </c>
      <c r="L237" s="17">
        <v>0.287079599874762</v>
      </c>
      <c r="M237" s="17"/>
      <c r="N237" s="17">
        <v>0.34467739015874199</v>
      </c>
      <c r="O237" s="17">
        <v>0.27146730834671301</v>
      </c>
      <c r="P237" s="17">
        <v>0.212877710110704</v>
      </c>
      <c r="Q237" s="17">
        <v>0.30609737967274497</v>
      </c>
      <c r="R237" s="17"/>
      <c r="S237" s="17">
        <v>0.25697884026402001</v>
      </c>
      <c r="T237" s="17">
        <v>0.29688858556602699</v>
      </c>
      <c r="U237" s="17">
        <v>0.19231416286309599</v>
      </c>
      <c r="V237" s="17">
        <v>0.37382003985462497</v>
      </c>
      <c r="W237" s="17">
        <v>0.34455890196891897</v>
      </c>
      <c r="X237" s="17"/>
      <c r="Y237" s="17">
        <v>0.31902210786230001</v>
      </c>
      <c r="Z237" s="17">
        <v>0.27532436579872599</v>
      </c>
      <c r="AA237" s="17">
        <v>0.19694686049027499</v>
      </c>
      <c r="AB237" s="17"/>
      <c r="AC237" s="17">
        <v>0.29322668761988602</v>
      </c>
      <c r="AD237" s="17">
        <v>0.246843059478312</v>
      </c>
      <c r="AE237" s="17">
        <v>0.26564540394286701</v>
      </c>
      <c r="AF237" s="17">
        <v>0.36749602003333898</v>
      </c>
      <c r="AG237" s="17">
        <v>0.65514001179807602</v>
      </c>
      <c r="AH237" s="17"/>
      <c r="AI237" s="17">
        <v>0.29007531451822099</v>
      </c>
      <c r="AJ237" s="17">
        <v>0.29468612163817598</v>
      </c>
      <c r="AK237" s="17">
        <v>0.23778929562332701</v>
      </c>
      <c r="AL237" s="17">
        <v>0.27747812047512199</v>
      </c>
      <c r="AM237" s="17"/>
      <c r="AN237" s="17">
        <v>0.168375939602525</v>
      </c>
      <c r="AO237" s="17">
        <v>0.310180844139269</v>
      </c>
      <c r="AP237" s="17"/>
      <c r="AQ237" s="17">
        <v>0.27254673791863898</v>
      </c>
      <c r="AR237" s="17">
        <v>0.28528177077586397</v>
      </c>
      <c r="AS237" s="17"/>
      <c r="AT237" s="17">
        <v>0.28836150913130099</v>
      </c>
      <c r="AU237" s="17">
        <v>0.32428837219955398</v>
      </c>
      <c r="AV237" s="17">
        <v>0.14558255427300801</v>
      </c>
      <c r="AW237" s="17"/>
      <c r="AX237" s="17">
        <v>0.29192960123790301</v>
      </c>
      <c r="AY237" s="17">
        <v>0.36331219224170502</v>
      </c>
      <c r="AZ237" s="17">
        <v>0.182732271146993</v>
      </c>
    </row>
    <row r="238" spans="2:52" x14ac:dyDescent="0.35">
      <c r="B238" t="s">
        <v>137</v>
      </c>
      <c r="C238" s="17">
        <v>0.15555827103061801</v>
      </c>
      <c r="D238" s="17">
        <v>0.16168421295570101</v>
      </c>
      <c r="E238" s="17">
        <v>0.150058543165147</v>
      </c>
      <c r="F238" s="17"/>
      <c r="G238" s="17">
        <v>5.6695892531268798E-2</v>
      </c>
      <c r="H238" s="17">
        <v>0.119617626046346</v>
      </c>
      <c r="I238" s="17">
        <v>9.2737636421890701E-2</v>
      </c>
      <c r="J238" s="17">
        <v>0.14973012427841501</v>
      </c>
      <c r="K238" s="17">
        <v>0.20837835350308501</v>
      </c>
      <c r="L238" s="17">
        <v>0.24507095548653801</v>
      </c>
      <c r="M238" s="17"/>
      <c r="N238" s="17">
        <v>0.20662369762584401</v>
      </c>
      <c r="O238" s="17">
        <v>0.15852214924514499</v>
      </c>
      <c r="P238" s="17">
        <v>0.11937462789084</v>
      </c>
      <c r="Q238" s="17">
        <v>0.15186521149003901</v>
      </c>
      <c r="R238" s="17"/>
      <c r="S238" s="17">
        <v>0.28147116319458099</v>
      </c>
      <c r="T238" s="17">
        <v>9.2771881029949502E-2</v>
      </c>
      <c r="U238" s="17">
        <v>0.15656958170863899</v>
      </c>
      <c r="V238" s="17">
        <v>0.31697104051881603</v>
      </c>
      <c r="W238" s="17">
        <v>0.186693007176012</v>
      </c>
      <c r="X238" s="17"/>
      <c r="Y238" s="17">
        <v>0.319646559233984</v>
      </c>
      <c r="Z238" s="17">
        <v>9.9090425130335794E-2</v>
      </c>
      <c r="AA238" s="17">
        <v>0.10886025107380699</v>
      </c>
      <c r="AB238" s="17"/>
      <c r="AC238" s="17">
        <v>0.17396496873520201</v>
      </c>
      <c r="AD238" s="17">
        <v>0.15553982939694799</v>
      </c>
      <c r="AE238" s="17">
        <v>0.16542083666077101</v>
      </c>
      <c r="AF238" s="17">
        <v>9.0323097312933406E-2</v>
      </c>
      <c r="AG238" s="17">
        <v>0</v>
      </c>
      <c r="AH238" s="17"/>
      <c r="AI238" s="17">
        <v>0.186176566090826</v>
      </c>
      <c r="AJ238" s="17">
        <v>0.14488774056426099</v>
      </c>
      <c r="AK238" s="17">
        <v>0.14829893012702799</v>
      </c>
      <c r="AL238" s="17">
        <v>9.8584377050199595E-2</v>
      </c>
      <c r="AM238" s="17"/>
      <c r="AN238" s="17">
        <v>6.8438480847160005E-2</v>
      </c>
      <c r="AO238" s="17">
        <v>0.17707362812791</v>
      </c>
      <c r="AP238" s="17"/>
      <c r="AQ238" s="17">
        <v>0.12263603259594601</v>
      </c>
      <c r="AR238" s="17">
        <v>0.18254157526555501</v>
      </c>
      <c r="AS238" s="17"/>
      <c r="AT238" s="17">
        <v>0.103227995527762</v>
      </c>
      <c r="AU238" s="17">
        <v>0.218182458996833</v>
      </c>
      <c r="AV238" s="17">
        <v>0.19003403243346501</v>
      </c>
      <c r="AW238" s="17"/>
      <c r="AX238" s="17">
        <v>7.5380302378295502E-2</v>
      </c>
      <c r="AY238" s="17">
        <v>0.237019673394229</v>
      </c>
      <c r="AZ238" s="17">
        <v>0.13149072924888799</v>
      </c>
    </row>
    <row r="239" spans="2:52" x14ac:dyDescent="0.35">
      <c r="B239" t="s">
        <v>138</v>
      </c>
      <c r="C239" s="17">
        <v>6.1387999863425399E-2</v>
      </c>
      <c r="D239" s="17">
        <v>5.3096500756199302E-2</v>
      </c>
      <c r="E239" s="17">
        <v>6.5914239925490295E-2</v>
      </c>
      <c r="F239" s="17"/>
      <c r="G239" s="17">
        <v>0</v>
      </c>
      <c r="H239" s="17">
        <v>3.3135684001410801E-2</v>
      </c>
      <c r="I239" s="17">
        <v>1.8728587681417198E-2</v>
      </c>
      <c r="J239" s="17">
        <v>3.6531049869116899E-2</v>
      </c>
      <c r="K239" s="17">
        <v>6.9917487754248706E-2</v>
      </c>
      <c r="L239" s="17">
        <v>0.152862236362207</v>
      </c>
      <c r="M239" s="17"/>
      <c r="N239" s="17">
        <v>5.43134573434415E-2</v>
      </c>
      <c r="O239" s="17">
        <v>6.8918066165560204E-2</v>
      </c>
      <c r="P239" s="17">
        <v>3.9588479475636103E-2</v>
      </c>
      <c r="Q239" s="17">
        <v>7.2175317096611E-2</v>
      </c>
      <c r="R239" s="17"/>
      <c r="S239" s="17">
        <v>0.16189237021058001</v>
      </c>
      <c r="T239" s="17">
        <v>2.9214572250331999E-2</v>
      </c>
      <c r="U239" s="17">
        <v>1.5155919492271399E-2</v>
      </c>
      <c r="V239" s="17">
        <v>0</v>
      </c>
      <c r="W239" s="17">
        <v>5.8815594768059802E-2</v>
      </c>
      <c r="X239" s="17"/>
      <c r="Y239" s="17">
        <v>0.13315068182037099</v>
      </c>
      <c r="Z239" s="17">
        <v>3.7804112936025203E-2</v>
      </c>
      <c r="AA239" s="17">
        <v>0</v>
      </c>
      <c r="AB239" s="17"/>
      <c r="AC239" s="17">
        <v>8.3797076823238198E-2</v>
      </c>
      <c r="AD239" s="17">
        <v>4.9914881882389801E-2</v>
      </c>
      <c r="AE239" s="17">
        <v>2.0029666874478502E-2</v>
      </c>
      <c r="AF239" s="17">
        <v>0.14000445020793101</v>
      </c>
      <c r="AG239" s="17">
        <v>0</v>
      </c>
      <c r="AH239" s="17"/>
      <c r="AI239" s="17">
        <v>5.2664710469428298E-2</v>
      </c>
      <c r="AJ239" s="17">
        <v>2.3361530976771301E-2</v>
      </c>
      <c r="AK239" s="17">
        <v>0.111477462388947</v>
      </c>
      <c r="AL239" s="17">
        <v>5.1333640583705299E-2</v>
      </c>
      <c r="AM239" s="17"/>
      <c r="AN239" s="17">
        <v>2.9220672799295001E-2</v>
      </c>
      <c r="AO239" s="17">
        <v>7.09210344077007E-2</v>
      </c>
      <c r="AP239" s="17"/>
      <c r="AQ239" s="17">
        <v>4.4831217331690397E-2</v>
      </c>
      <c r="AR239" s="17">
        <v>7.6058929719140994E-2</v>
      </c>
      <c r="AS239" s="17"/>
      <c r="AT239" s="17">
        <v>4.8548800816147597E-2</v>
      </c>
      <c r="AU239" s="17">
        <v>4.3795421822354297E-2</v>
      </c>
      <c r="AV239" s="17">
        <v>0.18268479331351201</v>
      </c>
      <c r="AW239" s="17"/>
      <c r="AX239" s="17">
        <v>2.2409322308599398E-2</v>
      </c>
      <c r="AY239" s="17">
        <v>0.121318772317245</v>
      </c>
      <c r="AZ239" s="17">
        <v>2.2277212881333299E-2</v>
      </c>
    </row>
    <row r="240" spans="2:52" x14ac:dyDescent="0.35">
      <c r="B240" t="s">
        <v>139</v>
      </c>
      <c r="C240" s="17">
        <v>3.3515069093780901E-2</v>
      </c>
      <c r="D240" s="17">
        <v>5.9860894624902697E-2</v>
      </c>
      <c r="E240" s="17">
        <v>7.3156915146255202E-3</v>
      </c>
      <c r="F240" s="17"/>
      <c r="G240" s="17">
        <v>0</v>
      </c>
      <c r="H240" s="17">
        <v>2.6062995626860899E-2</v>
      </c>
      <c r="I240" s="17">
        <v>2.4648575449857001E-2</v>
      </c>
      <c r="J240" s="17">
        <v>3.6703748633279597E-2</v>
      </c>
      <c r="K240" s="17">
        <v>7.0825696654899795E-2</v>
      </c>
      <c r="L240" s="17">
        <v>3.6828414816227603E-2</v>
      </c>
      <c r="M240" s="17"/>
      <c r="N240" s="17">
        <v>6.0832546904638803E-2</v>
      </c>
      <c r="O240" s="17">
        <v>3.5944385754390601E-2</v>
      </c>
      <c r="P240" s="17">
        <v>2.1991081787271001E-2</v>
      </c>
      <c r="Q240" s="17">
        <v>2.49044452723352E-2</v>
      </c>
      <c r="R240" s="17"/>
      <c r="S240" s="17">
        <v>5.8105264679076202E-2</v>
      </c>
      <c r="T240" s="17">
        <v>2.1823326270259201E-2</v>
      </c>
      <c r="U240" s="17">
        <v>3.0292398620279298E-2</v>
      </c>
      <c r="V240" s="17">
        <v>0.309208919626559</v>
      </c>
      <c r="W240" s="17">
        <v>0</v>
      </c>
      <c r="X240" s="17"/>
      <c r="Y240" s="17">
        <v>4.5707136563101297E-2</v>
      </c>
      <c r="Z240" s="17">
        <v>2.2524193916665599E-2</v>
      </c>
      <c r="AA240" s="17">
        <v>4.0030631924961299E-2</v>
      </c>
      <c r="AB240" s="17"/>
      <c r="AC240" s="17">
        <v>5.1405770758694298E-2</v>
      </c>
      <c r="AD240" s="17">
        <v>2.5905698844158598E-2</v>
      </c>
      <c r="AE240" s="17">
        <v>3.9143271310142197E-2</v>
      </c>
      <c r="AF240" s="17">
        <v>2.3134644487589499E-2</v>
      </c>
      <c r="AG240" s="17">
        <v>0</v>
      </c>
      <c r="AH240" s="17"/>
      <c r="AI240" s="17">
        <v>2.1760710362447699E-2</v>
      </c>
      <c r="AJ240" s="17">
        <v>4.4660545784368802E-2</v>
      </c>
      <c r="AK240" s="17">
        <v>4.6438377733099202E-2</v>
      </c>
      <c r="AL240" s="17">
        <v>2.5725455498942399E-2</v>
      </c>
      <c r="AM240" s="17"/>
      <c r="AN240" s="17">
        <v>2.8636733424222901E-2</v>
      </c>
      <c r="AO240" s="17">
        <v>3.5489120426098503E-2</v>
      </c>
      <c r="AP240" s="17"/>
      <c r="AQ240" s="17">
        <v>3.6229072520054098E-2</v>
      </c>
      <c r="AR240" s="17">
        <v>3.18002473860323E-2</v>
      </c>
      <c r="AS240" s="17"/>
      <c r="AT240" s="17">
        <v>2.01900372689226E-2</v>
      </c>
      <c r="AU240" s="17">
        <v>1.51229843682112E-2</v>
      </c>
      <c r="AV240" s="17">
        <v>0.18126695836137099</v>
      </c>
      <c r="AW240" s="17"/>
      <c r="AX240" s="17">
        <v>2.0385107452744002E-2</v>
      </c>
      <c r="AY240" s="17">
        <v>7.0841890017673104E-2</v>
      </c>
      <c r="AZ240" s="17">
        <v>3.4945282517485098E-2</v>
      </c>
    </row>
    <row r="241" spans="2:52" x14ac:dyDescent="0.35">
      <c r="B241" t="s">
        <v>94</v>
      </c>
      <c r="C241" s="17">
        <v>6.8919310950150796E-3</v>
      </c>
      <c r="D241" s="17">
        <v>1.08574169479069E-2</v>
      </c>
      <c r="E241" s="17">
        <v>2.95589127764425E-3</v>
      </c>
      <c r="F241" s="17"/>
      <c r="G241" s="17">
        <v>2.00673454063931E-2</v>
      </c>
      <c r="H241" s="17">
        <v>0</v>
      </c>
      <c r="I241" s="17">
        <v>9.7254734160207596E-3</v>
      </c>
      <c r="J241" s="17">
        <v>0</v>
      </c>
      <c r="K241" s="17">
        <v>8.5582963624140206E-3</v>
      </c>
      <c r="L241" s="17">
        <v>5.6802552463883502E-3</v>
      </c>
      <c r="M241" s="17"/>
      <c r="N241" s="17">
        <v>1.6255588200988401E-2</v>
      </c>
      <c r="O241" s="17">
        <v>4.7686451657598097E-3</v>
      </c>
      <c r="P241" s="17">
        <v>0</v>
      </c>
      <c r="Q241" s="17">
        <v>0</v>
      </c>
      <c r="R241" s="17"/>
      <c r="S241" s="17">
        <v>0</v>
      </c>
      <c r="T241" s="17">
        <v>3.1677907259899702E-3</v>
      </c>
      <c r="U241" s="17">
        <v>1.18867399444227E-2</v>
      </c>
      <c r="V241" s="17">
        <v>0</v>
      </c>
      <c r="W241" s="17">
        <v>3.6364888108835501E-2</v>
      </c>
      <c r="X241" s="17"/>
      <c r="Y241" s="17">
        <v>0</v>
      </c>
      <c r="Z241" s="17">
        <v>3.1521624138700602E-3</v>
      </c>
      <c r="AA241" s="17">
        <v>0</v>
      </c>
      <c r="AB241" s="17"/>
      <c r="AC241" s="17">
        <v>1.5897820106251102E-2</v>
      </c>
      <c r="AD241" s="17">
        <v>0</v>
      </c>
      <c r="AE241" s="17">
        <v>5.7423434047234097E-3</v>
      </c>
      <c r="AF241" s="17">
        <v>0</v>
      </c>
      <c r="AG241" s="17">
        <v>0.18005855632919801</v>
      </c>
      <c r="AH241" s="17"/>
      <c r="AI241" s="17">
        <v>0</v>
      </c>
      <c r="AJ241" s="17">
        <v>1.4368658832889E-2</v>
      </c>
      <c r="AK241" s="17">
        <v>9.0814479797491701E-3</v>
      </c>
      <c r="AL241" s="17">
        <v>0</v>
      </c>
      <c r="AM241" s="17"/>
      <c r="AN241" s="17">
        <v>0</v>
      </c>
      <c r="AO241" s="17">
        <v>8.7977600849114806E-3</v>
      </c>
      <c r="AP241" s="17"/>
      <c r="AQ241" s="17">
        <v>3.2866849792215999E-3</v>
      </c>
      <c r="AR241" s="17">
        <v>9.9839957945785894E-3</v>
      </c>
      <c r="AS241" s="17"/>
      <c r="AT241" s="17">
        <v>3.3811442985942301E-3</v>
      </c>
      <c r="AU241" s="17">
        <v>0</v>
      </c>
      <c r="AV241" s="17">
        <v>2.9790463327877999E-2</v>
      </c>
      <c r="AW241" s="17"/>
      <c r="AX241" s="17">
        <v>0</v>
      </c>
      <c r="AY241" s="17">
        <v>0</v>
      </c>
      <c r="AZ241" s="17">
        <v>0</v>
      </c>
    </row>
    <row r="242" spans="2:52" x14ac:dyDescent="0.35">
      <c r="B242" t="s">
        <v>140</v>
      </c>
      <c r="C242" s="17">
        <v>0.74264672891716099</v>
      </c>
      <c r="D242" s="17">
        <v>0.71450097471528995</v>
      </c>
      <c r="E242" s="17">
        <v>0.77375563411709303</v>
      </c>
      <c r="F242" s="17"/>
      <c r="G242" s="17">
        <v>0.92323676206233796</v>
      </c>
      <c r="H242" s="17">
        <v>0.82118369432538196</v>
      </c>
      <c r="I242" s="17">
        <v>0.854159727030814</v>
      </c>
      <c r="J242" s="17">
        <v>0.77703507721918896</v>
      </c>
      <c r="K242" s="17">
        <v>0.642320165725352</v>
      </c>
      <c r="L242" s="17">
        <v>0.55955813808863797</v>
      </c>
      <c r="M242" s="17"/>
      <c r="N242" s="17">
        <v>0.661974709925087</v>
      </c>
      <c r="O242" s="17">
        <v>0.73184675366914398</v>
      </c>
      <c r="P242" s="17">
        <v>0.81904581084625305</v>
      </c>
      <c r="Q242" s="17">
        <v>0.75105502614101505</v>
      </c>
      <c r="R242" s="17"/>
      <c r="S242" s="17">
        <v>0.498531201915763</v>
      </c>
      <c r="T242" s="17">
        <v>0.85302242972346898</v>
      </c>
      <c r="U242" s="17">
        <v>0.78609536023438698</v>
      </c>
      <c r="V242" s="17">
        <v>0.37382003985462497</v>
      </c>
      <c r="W242" s="17">
        <v>0.71812650994709304</v>
      </c>
      <c r="X242" s="17"/>
      <c r="Y242" s="17">
        <v>0.50149562238254397</v>
      </c>
      <c r="Z242" s="17">
        <v>0.83742910560310302</v>
      </c>
      <c r="AA242" s="17">
        <v>0.85110911700123204</v>
      </c>
      <c r="AB242" s="17"/>
      <c r="AC242" s="17">
        <v>0.67493436357661396</v>
      </c>
      <c r="AD242" s="17">
        <v>0.76863958987650405</v>
      </c>
      <c r="AE242" s="17">
        <v>0.76966388174988498</v>
      </c>
      <c r="AF242" s="17">
        <v>0.74653780799154601</v>
      </c>
      <c r="AG242" s="17">
        <v>0.81994144367080202</v>
      </c>
      <c r="AH242" s="17"/>
      <c r="AI242" s="17">
        <v>0.73939801307729802</v>
      </c>
      <c r="AJ242" s="17">
        <v>0.772721523841709</v>
      </c>
      <c r="AK242" s="17">
        <v>0.68470378177117597</v>
      </c>
      <c r="AL242" s="17">
        <v>0.824356526867152</v>
      </c>
      <c r="AM242" s="17"/>
      <c r="AN242" s="17">
        <v>0.87370411292932204</v>
      </c>
      <c r="AO242" s="17">
        <v>0.70771845695337898</v>
      </c>
      <c r="AP242" s="17"/>
      <c r="AQ242" s="17">
        <v>0.793016992573088</v>
      </c>
      <c r="AR242" s="17">
        <v>0.69961525183469297</v>
      </c>
      <c r="AS242" s="17"/>
      <c r="AT242" s="17">
        <v>0.82465202208857402</v>
      </c>
      <c r="AU242" s="17">
        <v>0.72289913481260104</v>
      </c>
      <c r="AV242" s="17">
        <v>0.41622375256377397</v>
      </c>
      <c r="AW242" s="17"/>
      <c r="AX242" s="17">
        <v>0.88182526786036097</v>
      </c>
      <c r="AY242" s="17">
        <v>0.57081966427085296</v>
      </c>
      <c r="AZ242" s="17">
        <v>0.81128677535229299</v>
      </c>
    </row>
    <row r="243" spans="2:52" x14ac:dyDescent="0.35">
      <c r="B243" t="s">
        <v>141</v>
      </c>
      <c r="C243" s="17">
        <v>9.4903068957206294E-2</v>
      </c>
      <c r="D243" s="17">
        <v>0.112957395381102</v>
      </c>
      <c r="E243" s="17">
        <v>7.32299314401159E-2</v>
      </c>
      <c r="F243" s="17"/>
      <c r="G243" s="17">
        <v>0</v>
      </c>
      <c r="H243" s="17">
        <v>5.9198679628271703E-2</v>
      </c>
      <c r="I243" s="17">
        <v>4.3377163131274203E-2</v>
      </c>
      <c r="J243" s="17">
        <v>7.3234798502396503E-2</v>
      </c>
      <c r="K243" s="17">
        <v>0.14074318440914901</v>
      </c>
      <c r="L243" s="17">
        <v>0.189690651178435</v>
      </c>
      <c r="M243" s="17"/>
      <c r="N243" s="17">
        <v>0.11514600424808</v>
      </c>
      <c r="O243" s="17">
        <v>0.104862451919951</v>
      </c>
      <c r="P243" s="17">
        <v>6.1579561262907097E-2</v>
      </c>
      <c r="Q243" s="17">
        <v>9.7079762368946304E-2</v>
      </c>
      <c r="R243" s="17"/>
      <c r="S243" s="17">
        <v>0.21999763488965601</v>
      </c>
      <c r="T243" s="17">
        <v>5.10378985205912E-2</v>
      </c>
      <c r="U243" s="17">
        <v>4.5448318112550699E-2</v>
      </c>
      <c r="V243" s="17">
        <v>0.309208919626559</v>
      </c>
      <c r="W243" s="17">
        <v>5.8815594768059802E-2</v>
      </c>
      <c r="X243" s="17"/>
      <c r="Y243" s="17">
        <v>0.17885781838347201</v>
      </c>
      <c r="Z243" s="17">
        <v>6.0328306852690798E-2</v>
      </c>
      <c r="AA243" s="17">
        <v>4.0030631924961299E-2</v>
      </c>
      <c r="AB243" s="17"/>
      <c r="AC243" s="17">
        <v>0.13520284758193299</v>
      </c>
      <c r="AD243" s="17">
        <v>7.58205807265485E-2</v>
      </c>
      <c r="AE243" s="17">
        <v>5.9172938184620702E-2</v>
      </c>
      <c r="AF243" s="17">
        <v>0.16313909469552099</v>
      </c>
      <c r="AG243" s="17">
        <v>0</v>
      </c>
      <c r="AH243" s="17"/>
      <c r="AI243" s="17">
        <v>7.4425420831876005E-2</v>
      </c>
      <c r="AJ243" s="17">
        <v>6.8022076761140193E-2</v>
      </c>
      <c r="AK243" s="17">
        <v>0.15791584012204599</v>
      </c>
      <c r="AL243" s="17">
        <v>7.7059096082647799E-2</v>
      </c>
      <c r="AM243" s="17"/>
      <c r="AN243" s="17">
        <v>5.7857406223517899E-2</v>
      </c>
      <c r="AO243" s="17">
        <v>0.10641015483379899</v>
      </c>
      <c r="AP243" s="17"/>
      <c r="AQ243" s="17">
        <v>8.1060289851744502E-2</v>
      </c>
      <c r="AR243" s="17">
        <v>0.107859177105173</v>
      </c>
      <c r="AS243" s="17"/>
      <c r="AT243" s="17">
        <v>6.8738838085070197E-2</v>
      </c>
      <c r="AU243" s="17">
        <v>5.89184061905655E-2</v>
      </c>
      <c r="AV243" s="17">
        <v>0.36395175167488297</v>
      </c>
      <c r="AW243" s="17"/>
      <c r="AX243" s="17">
        <v>4.27944297613434E-2</v>
      </c>
      <c r="AY243" s="17">
        <v>0.19216066233491799</v>
      </c>
      <c r="AZ243" s="17">
        <v>5.72224953988184E-2</v>
      </c>
    </row>
    <row r="244" spans="2:52" x14ac:dyDescent="0.35">
      <c r="B244" t="s">
        <v>97</v>
      </c>
      <c r="C244" s="17">
        <v>0.64774365995995498</v>
      </c>
      <c r="D244" s="17">
        <v>0.60154357933418801</v>
      </c>
      <c r="E244" s="17">
        <v>0.700525702676977</v>
      </c>
      <c r="F244" s="17"/>
      <c r="G244" s="17">
        <v>0.92323676206233796</v>
      </c>
      <c r="H244" s="17">
        <v>0.761985014697111</v>
      </c>
      <c r="I244" s="17">
        <v>0.81078256389953995</v>
      </c>
      <c r="J244" s="17">
        <v>0.70380027871679296</v>
      </c>
      <c r="K244" s="17">
        <v>0.50157698131620398</v>
      </c>
      <c r="L244" s="17">
        <v>0.36986748691020299</v>
      </c>
      <c r="M244" s="17"/>
      <c r="N244" s="17">
        <v>0.54682870567700703</v>
      </c>
      <c r="O244" s="17">
        <v>0.62698430174919295</v>
      </c>
      <c r="P244" s="17">
        <v>0.75746624958334596</v>
      </c>
      <c r="Q244" s="17">
        <v>0.65397526377206905</v>
      </c>
      <c r="R244" s="17"/>
      <c r="S244" s="17">
        <v>0.27853356702610599</v>
      </c>
      <c r="T244" s="17">
        <v>0.80198453120287805</v>
      </c>
      <c r="U244" s="17">
        <v>0.74064704212183696</v>
      </c>
      <c r="V244" s="17">
        <v>6.4611120228065394E-2</v>
      </c>
      <c r="W244" s="17">
        <v>0.65931091517903295</v>
      </c>
      <c r="X244" s="17"/>
      <c r="Y244" s="17">
        <v>0.32263780399907099</v>
      </c>
      <c r="Z244" s="17">
        <v>0.77710079875041305</v>
      </c>
      <c r="AA244" s="17">
        <v>0.81107848507627001</v>
      </c>
      <c r="AB244" s="17"/>
      <c r="AC244" s="17">
        <v>0.53973151599468205</v>
      </c>
      <c r="AD244" s="17">
        <v>0.69281900914995498</v>
      </c>
      <c r="AE244" s="17">
        <v>0.71049094356526499</v>
      </c>
      <c r="AF244" s="17">
        <v>0.583398713296025</v>
      </c>
      <c r="AG244" s="17">
        <v>0.81994144367080202</v>
      </c>
      <c r="AH244" s="17"/>
      <c r="AI244" s="17">
        <v>0.66497259224542205</v>
      </c>
      <c r="AJ244" s="17">
        <v>0.70469944708056897</v>
      </c>
      <c r="AK244" s="17">
        <v>0.52678794164913001</v>
      </c>
      <c r="AL244" s="17">
        <v>0.74729743078450495</v>
      </c>
      <c r="AM244" s="17"/>
      <c r="AN244" s="17">
        <v>0.81584670670580395</v>
      </c>
      <c r="AO244" s="17">
        <v>0.60130830211957997</v>
      </c>
      <c r="AP244" s="17"/>
      <c r="AQ244" s="17">
        <v>0.71195670272134404</v>
      </c>
      <c r="AR244" s="17">
        <v>0.59175607472951997</v>
      </c>
      <c r="AS244" s="17"/>
      <c r="AT244" s="17">
        <v>0.75591318400350405</v>
      </c>
      <c r="AU244" s="17">
        <v>0.66398072862203605</v>
      </c>
      <c r="AV244" s="17">
        <v>5.2272000888891397E-2</v>
      </c>
      <c r="AW244" s="17"/>
      <c r="AX244" s="17">
        <v>0.83903083809901802</v>
      </c>
      <c r="AY244" s="17">
        <v>0.37865900193593399</v>
      </c>
      <c r="AZ244" s="17">
        <v>0.75406427995347503</v>
      </c>
    </row>
    <row r="245" spans="2:52" x14ac:dyDescent="0.35">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row>
    <row r="246" spans="2:52" x14ac:dyDescent="0.35">
      <c r="B246" s="6" t="s">
        <v>205</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row>
    <row r="247" spans="2:52" x14ac:dyDescent="0.35">
      <c r="B247" s="24" t="s">
        <v>84</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row>
    <row r="248" spans="2:52" x14ac:dyDescent="0.35">
      <c r="B248" t="s">
        <v>200</v>
      </c>
      <c r="C248" s="17">
        <v>0.26712465304680399</v>
      </c>
      <c r="D248" s="17">
        <v>0.24758799235109799</v>
      </c>
      <c r="E248" s="17">
        <v>0.28772280102709102</v>
      </c>
      <c r="F248" s="17"/>
      <c r="G248" s="17">
        <v>0.35718617095724697</v>
      </c>
      <c r="H248" s="17">
        <v>0.46188446208734801</v>
      </c>
      <c r="I248" s="17">
        <v>0.26633215903240698</v>
      </c>
      <c r="J248" s="17">
        <v>0.34374283854823001</v>
      </c>
      <c r="K248" s="17">
        <v>0.11601768316538399</v>
      </c>
      <c r="L248" s="17">
        <v>0.13356049246677601</v>
      </c>
      <c r="M248" s="17"/>
      <c r="N248" s="17">
        <v>0.20662317999308</v>
      </c>
      <c r="O248" s="17">
        <v>0.288484345048094</v>
      </c>
      <c r="P248" s="17">
        <v>0.30951078746664001</v>
      </c>
      <c r="Q248" s="17">
        <v>0.25921238133601998</v>
      </c>
      <c r="R248" s="17"/>
      <c r="S248" s="17">
        <v>0.157068258676098</v>
      </c>
      <c r="T248" s="17">
        <v>0.32353105522686798</v>
      </c>
      <c r="U248" s="17">
        <v>0.414315809062486</v>
      </c>
      <c r="V248" s="17">
        <v>0</v>
      </c>
      <c r="W248" s="17">
        <v>0.19534828185566699</v>
      </c>
      <c r="X248" s="17"/>
      <c r="Y248" s="17">
        <v>0.115664590841733</v>
      </c>
      <c r="Z248" s="17">
        <v>0.31426061278419398</v>
      </c>
      <c r="AA248" s="17">
        <v>0.521098367384636</v>
      </c>
      <c r="AB248" s="17"/>
      <c r="AC248" s="17">
        <v>0.222423315760961</v>
      </c>
      <c r="AD248" s="17">
        <v>0.32675058630224302</v>
      </c>
      <c r="AE248" s="17">
        <v>0.27932683207252501</v>
      </c>
      <c r="AF248" s="17">
        <v>0.22820488813866799</v>
      </c>
      <c r="AG248" s="17">
        <v>0.164801431872727</v>
      </c>
      <c r="AH248" s="17"/>
      <c r="AI248" s="17">
        <v>0.28340095825087303</v>
      </c>
      <c r="AJ248" s="17">
        <v>0.22469266292776999</v>
      </c>
      <c r="AK248" s="17">
        <v>0.205208883429217</v>
      </c>
      <c r="AL248" s="17">
        <v>0.46706800837329898</v>
      </c>
      <c r="AM248" s="17"/>
      <c r="AN248" s="17">
        <v>0.49457659404557502</v>
      </c>
      <c r="AO248" s="17">
        <v>0.20707559489871299</v>
      </c>
      <c r="AP248" s="17"/>
      <c r="AQ248" s="17">
        <v>0.361469856748385</v>
      </c>
      <c r="AR248" s="17">
        <v>0.19329460637451301</v>
      </c>
      <c r="AS248" s="17"/>
      <c r="AT248" s="17">
        <v>0.37163666649454602</v>
      </c>
      <c r="AU248" s="17">
        <v>0.197784665655626</v>
      </c>
      <c r="AV248" s="17">
        <v>0.132856377627043</v>
      </c>
      <c r="AW248" s="17"/>
      <c r="AX248" s="17">
        <v>0.33973384296561199</v>
      </c>
      <c r="AY248" s="17">
        <v>0.13946892363646399</v>
      </c>
      <c r="AZ248" s="17">
        <v>0.44223935328202002</v>
      </c>
    </row>
    <row r="249" spans="2:52" x14ac:dyDescent="0.35">
      <c r="B249" t="s">
        <v>201</v>
      </c>
      <c r="C249" s="17">
        <v>0.25244497214709</v>
      </c>
      <c r="D249" s="17">
        <v>0.25881462128161098</v>
      </c>
      <c r="E249" s="17">
        <v>0.24708991779054801</v>
      </c>
      <c r="F249" s="17"/>
      <c r="G249" s="17">
        <v>0.33404194998970999</v>
      </c>
      <c r="H249" s="17">
        <v>0.249289297739518</v>
      </c>
      <c r="I249" s="17">
        <v>0.381740346437416</v>
      </c>
      <c r="J249" s="17">
        <v>0.26003135971705599</v>
      </c>
      <c r="K249" s="17">
        <v>0.23454508216563399</v>
      </c>
      <c r="L249" s="17">
        <v>0.133169111105749</v>
      </c>
      <c r="M249" s="17"/>
      <c r="N249" s="17">
        <v>0.22039965297445499</v>
      </c>
      <c r="O249" s="17">
        <v>0.20580944714159499</v>
      </c>
      <c r="P249" s="17">
        <v>0.312827029518781</v>
      </c>
      <c r="Q249" s="17">
        <v>0.27894181062988199</v>
      </c>
      <c r="R249" s="17"/>
      <c r="S249" s="17">
        <v>0.14654831467552701</v>
      </c>
      <c r="T249" s="17">
        <v>0.30323421784627103</v>
      </c>
      <c r="U249" s="17">
        <v>0.194654309732056</v>
      </c>
      <c r="V249" s="17">
        <v>0</v>
      </c>
      <c r="W249" s="17">
        <v>0.201355711430942</v>
      </c>
      <c r="X249" s="17"/>
      <c r="Y249" s="17">
        <v>7.2389981393927993E-2</v>
      </c>
      <c r="Z249" s="17">
        <v>0.318736757042338</v>
      </c>
      <c r="AA249" s="17">
        <v>0.16940412057283899</v>
      </c>
      <c r="AB249" s="17"/>
      <c r="AC249" s="17">
        <v>0.252320271382309</v>
      </c>
      <c r="AD249" s="17">
        <v>0.219121624822077</v>
      </c>
      <c r="AE249" s="17">
        <v>0.27856450272338101</v>
      </c>
      <c r="AF249" s="17">
        <v>0.307375116816271</v>
      </c>
      <c r="AG249" s="17">
        <v>0.32646412833389898</v>
      </c>
      <c r="AH249" s="17"/>
      <c r="AI249" s="17">
        <v>0.22340379670551999</v>
      </c>
      <c r="AJ249" s="17">
        <v>0.30300791691759399</v>
      </c>
      <c r="AK249" s="17">
        <v>0.30183810207799999</v>
      </c>
      <c r="AL249" s="17">
        <v>0.16921187382162101</v>
      </c>
      <c r="AM249" s="17"/>
      <c r="AN249" s="17">
        <v>0.23438074707415499</v>
      </c>
      <c r="AO249" s="17">
        <v>0.254943496462468</v>
      </c>
      <c r="AP249" s="17"/>
      <c r="AQ249" s="17">
        <v>0.26087977528781398</v>
      </c>
      <c r="AR249" s="17">
        <v>0.24437378865678699</v>
      </c>
      <c r="AS249" s="17"/>
      <c r="AT249" s="17">
        <v>0.24506399453639699</v>
      </c>
      <c r="AU249" s="17">
        <v>0.30429836562853502</v>
      </c>
      <c r="AV249" s="17">
        <v>9.1421193398665695E-2</v>
      </c>
      <c r="AW249" s="17"/>
      <c r="AX249" s="17">
        <v>0.34199412901706699</v>
      </c>
      <c r="AY249" s="17">
        <v>0.11017227863648001</v>
      </c>
      <c r="AZ249" s="17">
        <v>0.17341079142961799</v>
      </c>
    </row>
    <row r="250" spans="2:52" x14ac:dyDescent="0.35">
      <c r="B250" t="s">
        <v>202</v>
      </c>
      <c r="C250" s="17">
        <v>0.34371996124333598</v>
      </c>
      <c r="D250" s="17">
        <v>0.35236165938752301</v>
      </c>
      <c r="E250" s="17">
        <v>0.33645968444775498</v>
      </c>
      <c r="F250" s="17"/>
      <c r="G250" s="17">
        <v>0.12853742070664001</v>
      </c>
      <c r="H250" s="17">
        <v>0.197789906271402</v>
      </c>
      <c r="I250" s="17">
        <v>0.28541137273973899</v>
      </c>
      <c r="J250" s="17">
        <v>0.33561402211702801</v>
      </c>
      <c r="K250" s="17">
        <v>0.48441818347701998</v>
      </c>
      <c r="L250" s="17">
        <v>0.51488425749139399</v>
      </c>
      <c r="M250" s="17"/>
      <c r="N250" s="17">
        <v>0.47552131733506597</v>
      </c>
      <c r="O250" s="17">
        <v>0.36090712770601602</v>
      </c>
      <c r="P250" s="17">
        <v>0.27404762907333902</v>
      </c>
      <c r="Q250" s="17">
        <v>0.30489481546772101</v>
      </c>
      <c r="R250" s="17"/>
      <c r="S250" s="17">
        <v>0.44737173286307103</v>
      </c>
      <c r="T250" s="17">
        <v>0.30466545171326098</v>
      </c>
      <c r="U250" s="17">
        <v>0.30128114638299502</v>
      </c>
      <c r="V250" s="17">
        <v>0.30082148759338301</v>
      </c>
      <c r="W250" s="17">
        <v>0.514285435109051</v>
      </c>
      <c r="X250" s="17"/>
      <c r="Y250" s="17">
        <v>0.60224021448574405</v>
      </c>
      <c r="Z250" s="17">
        <v>0.29495261593665001</v>
      </c>
      <c r="AA250" s="17">
        <v>0.22465522646335001</v>
      </c>
      <c r="AB250" s="17"/>
      <c r="AC250" s="17">
        <v>0.28456618066378703</v>
      </c>
      <c r="AD250" s="17">
        <v>0.35447184063669002</v>
      </c>
      <c r="AE250" s="17">
        <v>0.36513791401595003</v>
      </c>
      <c r="AF250" s="17">
        <v>0.32215422373481101</v>
      </c>
      <c r="AG250" s="17">
        <v>0.32867588346417698</v>
      </c>
      <c r="AH250" s="17"/>
      <c r="AI250" s="17">
        <v>0.3270512977401</v>
      </c>
      <c r="AJ250" s="17">
        <v>0.37500622517163601</v>
      </c>
      <c r="AK250" s="17">
        <v>0.3491800510043</v>
      </c>
      <c r="AL250" s="17">
        <v>0.27826107993014498</v>
      </c>
      <c r="AM250" s="17"/>
      <c r="AN250" s="17">
        <v>0.19445899583524801</v>
      </c>
      <c r="AO250" s="17">
        <v>0.382972054269894</v>
      </c>
      <c r="AP250" s="17"/>
      <c r="AQ250" s="17">
        <v>0.27080657721110901</v>
      </c>
      <c r="AR250" s="17">
        <v>0.40275803769760898</v>
      </c>
      <c r="AS250" s="17"/>
      <c r="AT250" s="17">
        <v>0.30259825559666398</v>
      </c>
      <c r="AU250" s="17">
        <v>0.37590581998140998</v>
      </c>
      <c r="AV250" s="17">
        <v>0.35499027284262402</v>
      </c>
      <c r="AW250" s="17"/>
      <c r="AX250" s="17">
        <v>0.27339008742743898</v>
      </c>
      <c r="AY250" s="17">
        <v>0.50822759600985101</v>
      </c>
      <c r="AZ250" s="17">
        <v>0.29047717377124299</v>
      </c>
    </row>
    <row r="251" spans="2:52" x14ac:dyDescent="0.35">
      <c r="B251" t="s">
        <v>203</v>
      </c>
      <c r="C251" s="17">
        <v>4.4494071769809102E-2</v>
      </c>
      <c r="D251" s="17">
        <v>4.26573569329846E-2</v>
      </c>
      <c r="E251" s="17">
        <v>4.2500799867517702E-2</v>
      </c>
      <c r="F251" s="17"/>
      <c r="G251" s="17">
        <v>2.1768756248603999E-2</v>
      </c>
      <c r="H251" s="17">
        <v>2.6439243671269999E-2</v>
      </c>
      <c r="I251" s="17">
        <v>1.8728587681417198E-2</v>
      </c>
      <c r="J251" s="17">
        <v>1.28484589270139E-2</v>
      </c>
      <c r="K251" s="17">
        <v>6.5869625622391306E-2</v>
      </c>
      <c r="L251" s="17">
        <v>9.2545519237655194E-2</v>
      </c>
      <c r="M251" s="17"/>
      <c r="N251" s="17">
        <v>2.5012403799975099E-2</v>
      </c>
      <c r="O251" s="17">
        <v>3.6469093044457099E-2</v>
      </c>
      <c r="P251" s="17">
        <v>6.1781655438992403E-2</v>
      </c>
      <c r="Q251" s="17">
        <v>4.6423561148777701E-2</v>
      </c>
      <c r="R251" s="17"/>
      <c r="S251" s="17">
        <v>0.10007985602165601</v>
      </c>
      <c r="T251" s="17">
        <v>2.17041693646991E-2</v>
      </c>
      <c r="U251" s="17">
        <v>5.3567604881470603E-2</v>
      </c>
      <c r="V251" s="17">
        <v>0.12632845369283899</v>
      </c>
      <c r="W251" s="17">
        <v>0</v>
      </c>
      <c r="X251" s="17"/>
      <c r="Y251" s="17">
        <v>0.110523486828127</v>
      </c>
      <c r="Z251" s="17">
        <v>3.1973596685148299E-2</v>
      </c>
      <c r="AA251" s="17">
        <v>3.9116966020365199E-2</v>
      </c>
      <c r="AB251" s="17"/>
      <c r="AC251" s="17">
        <v>6.5780524429163295E-2</v>
      </c>
      <c r="AD251" s="17">
        <v>3.4527879429042799E-2</v>
      </c>
      <c r="AE251" s="17">
        <v>2.1684575444526E-2</v>
      </c>
      <c r="AF251" s="17">
        <v>3.71441782275993E-2</v>
      </c>
      <c r="AG251" s="17">
        <v>0</v>
      </c>
      <c r="AH251" s="17"/>
      <c r="AI251" s="17">
        <v>5.6632232669620503E-2</v>
      </c>
      <c r="AJ251" s="17">
        <v>2.38537185249851E-2</v>
      </c>
      <c r="AK251" s="17">
        <v>7.2254240319001406E-2</v>
      </c>
      <c r="AL251" s="17">
        <v>3.33823330134553E-2</v>
      </c>
      <c r="AM251" s="17"/>
      <c r="AN251" s="17">
        <v>2.62962148241686E-2</v>
      </c>
      <c r="AO251" s="17">
        <v>5.0100291078350102E-2</v>
      </c>
      <c r="AP251" s="17"/>
      <c r="AQ251" s="17">
        <v>4.0984980736273401E-2</v>
      </c>
      <c r="AR251" s="17">
        <v>4.81020052862993E-2</v>
      </c>
      <c r="AS251" s="17"/>
      <c r="AT251" s="17">
        <v>3.9823804800477099E-2</v>
      </c>
      <c r="AU251" s="17">
        <v>5.9008909718949301E-2</v>
      </c>
      <c r="AV251" s="17">
        <v>4.8095271869289601E-2</v>
      </c>
      <c r="AW251" s="17"/>
      <c r="AX251" s="17">
        <v>1.43052729440582E-2</v>
      </c>
      <c r="AY251" s="17">
        <v>0.15359979077386501</v>
      </c>
      <c r="AZ251" s="17">
        <v>3.03743814159032E-2</v>
      </c>
    </row>
    <row r="252" spans="2:52" x14ac:dyDescent="0.35">
      <c r="B252" t="s">
        <v>204</v>
      </c>
      <c r="C252" s="17">
        <v>4.23639631887964E-2</v>
      </c>
      <c r="D252" s="17">
        <v>6.7842641233038098E-2</v>
      </c>
      <c r="E252" s="17">
        <v>1.7066795069210699E-2</v>
      </c>
      <c r="F252" s="17"/>
      <c r="G252" s="17">
        <v>2.2123943582621899E-2</v>
      </c>
      <c r="H252" s="17">
        <v>2.3953171401310099E-2</v>
      </c>
      <c r="I252" s="17">
        <v>2.4648575449857001E-2</v>
      </c>
      <c r="J252" s="17">
        <v>3.6703748633279597E-2</v>
      </c>
      <c r="K252" s="17">
        <v>8.2032832844743497E-2</v>
      </c>
      <c r="L252" s="17">
        <v>5.5374187722459903E-2</v>
      </c>
      <c r="M252" s="17"/>
      <c r="N252" s="17">
        <v>5.6358999985813403E-2</v>
      </c>
      <c r="O252" s="17">
        <v>4.9449501008767702E-2</v>
      </c>
      <c r="P252" s="17">
        <v>1.09955408936355E-2</v>
      </c>
      <c r="Q252" s="17">
        <v>4.8014134825867999E-2</v>
      </c>
      <c r="R252" s="17"/>
      <c r="S252" s="17">
        <v>9.1343566165723505E-2</v>
      </c>
      <c r="T252" s="17">
        <v>2.5418657855030599E-2</v>
      </c>
      <c r="U252" s="17">
        <v>1.8405658675856501E-2</v>
      </c>
      <c r="V252" s="17">
        <v>0.309208919626559</v>
      </c>
      <c r="W252" s="17">
        <v>8.5469689478808505E-3</v>
      </c>
      <c r="X252" s="17"/>
      <c r="Y252" s="17">
        <v>9.9181726450469104E-2</v>
      </c>
      <c r="Z252" s="17">
        <v>2.0941752738022301E-2</v>
      </c>
      <c r="AA252" s="17">
        <v>4.5725319558809902E-2</v>
      </c>
      <c r="AB252" s="17"/>
      <c r="AC252" s="17">
        <v>7.5244567582311003E-2</v>
      </c>
      <c r="AD252" s="17">
        <v>2.9458729859627601E-2</v>
      </c>
      <c r="AE252" s="17">
        <v>2.6539110050637901E-2</v>
      </c>
      <c r="AF252" s="17">
        <v>6.9735748618680496E-2</v>
      </c>
      <c r="AG252" s="17">
        <v>0</v>
      </c>
      <c r="AH252" s="17"/>
      <c r="AI252" s="17">
        <v>4.5084821672931603E-2</v>
      </c>
      <c r="AJ252" s="17">
        <v>3.3159851599440598E-2</v>
      </c>
      <c r="AK252" s="17">
        <v>3.22521703377441E-2</v>
      </c>
      <c r="AL252" s="17">
        <v>4.2833059768554997E-2</v>
      </c>
      <c r="AM252" s="17"/>
      <c r="AN252" s="17">
        <v>2.8636733424222901E-2</v>
      </c>
      <c r="AO252" s="17">
        <v>4.6785003421946497E-2</v>
      </c>
      <c r="AP252" s="17"/>
      <c r="AQ252" s="17">
        <v>3.02387636571156E-2</v>
      </c>
      <c r="AR252" s="17">
        <v>5.3067017729162398E-2</v>
      </c>
      <c r="AS252" s="17"/>
      <c r="AT252" s="17">
        <v>2.7147980585012201E-2</v>
      </c>
      <c r="AU252" s="17">
        <v>1.1528115690510401E-2</v>
      </c>
      <c r="AV252" s="17">
        <v>0.27310328117293697</v>
      </c>
      <c r="AW252" s="17"/>
      <c r="AX252" s="17">
        <v>2.7972998223117301E-2</v>
      </c>
      <c r="AY252" s="17">
        <v>8.85314109433403E-2</v>
      </c>
      <c r="AZ252" s="17">
        <v>4.4554425762666702E-2</v>
      </c>
    </row>
    <row r="253" spans="2:52" x14ac:dyDescent="0.35">
      <c r="B253" t="s">
        <v>94</v>
      </c>
      <c r="C253" s="17">
        <v>4.9852378604164499E-2</v>
      </c>
      <c r="D253" s="17">
        <v>3.0735728813745401E-2</v>
      </c>
      <c r="E253" s="17">
        <v>6.9160001797877402E-2</v>
      </c>
      <c r="F253" s="17"/>
      <c r="G253" s="17">
        <v>0.13634175851517699</v>
      </c>
      <c r="H253" s="17">
        <v>4.06439188291512E-2</v>
      </c>
      <c r="I253" s="17">
        <v>2.3138958659163301E-2</v>
      </c>
      <c r="J253" s="17">
        <v>1.1059572057392201E-2</v>
      </c>
      <c r="K253" s="17">
        <v>1.7116592724828E-2</v>
      </c>
      <c r="L253" s="17">
        <v>7.0466431975965901E-2</v>
      </c>
      <c r="M253" s="17"/>
      <c r="N253" s="17">
        <v>1.6084445911610901E-2</v>
      </c>
      <c r="O253" s="17">
        <v>5.8880486051070401E-2</v>
      </c>
      <c r="P253" s="17">
        <v>3.0837357608612399E-2</v>
      </c>
      <c r="Q253" s="17">
        <v>6.2513296591731604E-2</v>
      </c>
      <c r="R253" s="17"/>
      <c r="S253" s="17">
        <v>5.7588271597924803E-2</v>
      </c>
      <c r="T253" s="17">
        <v>2.1446447993870701E-2</v>
      </c>
      <c r="U253" s="17">
        <v>1.77754712651352E-2</v>
      </c>
      <c r="V253" s="17">
        <v>0.26364113908721798</v>
      </c>
      <c r="W253" s="17">
        <v>8.0463602656458993E-2</v>
      </c>
      <c r="X253" s="17"/>
      <c r="Y253" s="17">
        <v>0</v>
      </c>
      <c r="Z253" s="17">
        <v>1.9134664813647301E-2</v>
      </c>
      <c r="AA253" s="17">
        <v>0</v>
      </c>
      <c r="AB253" s="17"/>
      <c r="AC253" s="17">
        <v>9.9665140181468298E-2</v>
      </c>
      <c r="AD253" s="17">
        <v>3.5669338950320803E-2</v>
      </c>
      <c r="AE253" s="17">
        <v>2.8747065692980699E-2</v>
      </c>
      <c r="AF253" s="17">
        <v>3.5385844463970001E-2</v>
      </c>
      <c r="AG253" s="17">
        <v>0.18005855632919801</v>
      </c>
      <c r="AH253" s="17"/>
      <c r="AI253" s="17">
        <v>6.4426892960955703E-2</v>
      </c>
      <c r="AJ253" s="17">
        <v>4.0279624858575003E-2</v>
      </c>
      <c r="AK253" s="17">
        <v>3.9266552831737397E-2</v>
      </c>
      <c r="AL253" s="17">
        <v>9.2436450929248102E-3</v>
      </c>
      <c r="AM253" s="17"/>
      <c r="AN253" s="17">
        <v>2.165071479663E-2</v>
      </c>
      <c r="AO253" s="17">
        <v>5.8123559868628001E-2</v>
      </c>
      <c r="AP253" s="17"/>
      <c r="AQ253" s="17">
        <v>3.5620046359302798E-2</v>
      </c>
      <c r="AR253" s="17">
        <v>5.8404544255629597E-2</v>
      </c>
      <c r="AS253" s="17"/>
      <c r="AT253" s="17">
        <v>1.37292979869033E-2</v>
      </c>
      <c r="AU253" s="17">
        <v>5.1474123324968798E-2</v>
      </c>
      <c r="AV253" s="17">
        <v>9.9533603089439801E-2</v>
      </c>
      <c r="AW253" s="17"/>
      <c r="AX253" s="17">
        <v>2.60366942270732E-3</v>
      </c>
      <c r="AY253" s="17">
        <v>0</v>
      </c>
      <c r="AZ253" s="17">
        <v>1.89438743385483E-2</v>
      </c>
    </row>
    <row r="254" spans="2:52" x14ac:dyDescent="0.35">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row>
    <row r="255" spans="2:52" x14ac:dyDescent="0.35">
      <c r="B255" s="6" t="s">
        <v>206</v>
      </c>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row>
    <row r="256" spans="2:52" x14ac:dyDescent="0.35">
      <c r="B256" s="24" t="s">
        <v>84</v>
      </c>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row>
    <row r="257" spans="2:52" x14ac:dyDescent="0.35">
      <c r="B257" t="s">
        <v>135</v>
      </c>
      <c r="C257" s="17">
        <v>0.36250698866037401</v>
      </c>
      <c r="D257" s="17">
        <v>0.34248570533672501</v>
      </c>
      <c r="E257" s="17">
        <v>0.38397177576401298</v>
      </c>
      <c r="F257" s="17"/>
      <c r="G257" s="17">
        <v>0.47338268608178802</v>
      </c>
      <c r="H257" s="17">
        <v>0.57220817436168003</v>
      </c>
      <c r="I257" s="17">
        <v>0.37439841582084599</v>
      </c>
      <c r="J257" s="17">
        <v>0.433762801645179</v>
      </c>
      <c r="K257" s="17">
        <v>0.21319213838599499</v>
      </c>
      <c r="L257" s="17">
        <v>0.20135356870648</v>
      </c>
      <c r="M257" s="17"/>
      <c r="N257" s="17">
        <v>0.26905151500734298</v>
      </c>
      <c r="O257" s="17">
        <v>0.39165298128570297</v>
      </c>
      <c r="P257" s="17">
        <v>0.36376600090481898</v>
      </c>
      <c r="Q257" s="17">
        <v>0.38089688757245699</v>
      </c>
      <c r="R257" s="17"/>
      <c r="S257" s="17">
        <v>0.152471228535692</v>
      </c>
      <c r="T257" s="17">
        <v>0.47444312044448</v>
      </c>
      <c r="U257" s="17">
        <v>0.49713481505260798</v>
      </c>
      <c r="V257" s="17">
        <v>0</v>
      </c>
      <c r="W257" s="17">
        <v>0.238993668620959</v>
      </c>
      <c r="X257" s="17"/>
      <c r="Y257" s="17">
        <v>9.44112733678584E-2</v>
      </c>
      <c r="Z257" s="17">
        <v>0.47931123049958002</v>
      </c>
      <c r="AA257" s="17">
        <v>0.57614998304583898</v>
      </c>
      <c r="AB257" s="17"/>
      <c r="AC257" s="17">
        <v>0.28745794779384698</v>
      </c>
      <c r="AD257" s="17">
        <v>0.38932245707296198</v>
      </c>
      <c r="AE257" s="17">
        <v>0.42740724562523802</v>
      </c>
      <c r="AF257" s="17">
        <v>0.37711736548827901</v>
      </c>
      <c r="AG257" s="17">
        <v>0.32646412833389898</v>
      </c>
      <c r="AH257" s="17"/>
      <c r="AI257" s="17">
        <v>0.37598611110325098</v>
      </c>
      <c r="AJ257" s="17">
        <v>0.36336330153174701</v>
      </c>
      <c r="AK257" s="17">
        <v>0.28522165934314903</v>
      </c>
      <c r="AL257" s="17">
        <v>0.50093273416867001</v>
      </c>
      <c r="AM257" s="17"/>
      <c r="AN257" s="17">
        <v>0.62799452750253704</v>
      </c>
      <c r="AO257" s="17">
        <v>0.288819840565752</v>
      </c>
      <c r="AP257" s="17"/>
      <c r="AQ257" s="17">
        <v>0.38899518781444298</v>
      </c>
      <c r="AR257" s="17">
        <v>0.34633127539665698</v>
      </c>
      <c r="AS257" s="17"/>
      <c r="AT257" s="17">
        <v>0.470553255768422</v>
      </c>
      <c r="AU257" s="17">
        <v>0.30463301337494397</v>
      </c>
      <c r="AV257" s="17">
        <v>0.23110646307794799</v>
      </c>
      <c r="AW257" s="17"/>
      <c r="AX257" s="17">
        <v>0.50123039526937496</v>
      </c>
      <c r="AY257" s="17">
        <v>0.16029587192665301</v>
      </c>
      <c r="AZ257" s="17">
        <v>0.52149396008960502</v>
      </c>
    </row>
    <row r="258" spans="2:52" x14ac:dyDescent="0.35">
      <c r="B258" t="s">
        <v>136</v>
      </c>
      <c r="C258" s="17">
        <v>0.27015594832969198</v>
      </c>
      <c r="D258" s="17">
        <v>0.27477779526588902</v>
      </c>
      <c r="E258" s="17">
        <v>0.26661886674400198</v>
      </c>
      <c r="F258" s="17"/>
      <c r="G258" s="17">
        <v>0.30171992727358099</v>
      </c>
      <c r="H258" s="17">
        <v>0.25266316823224799</v>
      </c>
      <c r="I258" s="17">
        <v>0.40377509474725598</v>
      </c>
      <c r="J258" s="17">
        <v>0.199626270935161</v>
      </c>
      <c r="K258" s="17">
        <v>0.23555304688515799</v>
      </c>
      <c r="L258" s="17">
        <v>0.24778578099434401</v>
      </c>
      <c r="M258" s="17"/>
      <c r="N258" s="17">
        <v>0.35849628677312001</v>
      </c>
      <c r="O258" s="17">
        <v>0.23950095423648199</v>
      </c>
      <c r="P258" s="17">
        <v>0.29886269651547098</v>
      </c>
      <c r="Q258" s="17">
        <v>0.244045837661759</v>
      </c>
      <c r="R258" s="17"/>
      <c r="S258" s="17">
        <v>0.17566489176328701</v>
      </c>
      <c r="T258" s="17">
        <v>0.32865063777196002</v>
      </c>
      <c r="U258" s="17">
        <v>0.18524262068224301</v>
      </c>
      <c r="V258" s="17">
        <v>0</v>
      </c>
      <c r="W258" s="17">
        <v>0.29414971221273201</v>
      </c>
      <c r="X258" s="17"/>
      <c r="Y258" s="17">
        <v>0.14577144432088601</v>
      </c>
      <c r="Z258" s="17">
        <v>0.31733305491648001</v>
      </c>
      <c r="AA258" s="17">
        <v>0.175031522352874</v>
      </c>
      <c r="AB258" s="17"/>
      <c r="AC258" s="17">
        <v>0.22104598688639401</v>
      </c>
      <c r="AD258" s="17">
        <v>0.24193519210692399</v>
      </c>
      <c r="AE258" s="17">
        <v>0.30118670952163001</v>
      </c>
      <c r="AF258" s="17">
        <v>0.31563518251628198</v>
      </c>
      <c r="AG258" s="17">
        <v>0.49347731533690398</v>
      </c>
      <c r="AH258" s="17"/>
      <c r="AI258" s="17">
        <v>0.233303747285111</v>
      </c>
      <c r="AJ258" s="17">
        <v>0.296018721594904</v>
      </c>
      <c r="AK258" s="17">
        <v>0.265604029646476</v>
      </c>
      <c r="AL258" s="17">
        <v>0.29843798993689902</v>
      </c>
      <c r="AM258" s="17"/>
      <c r="AN258" s="17">
        <v>0.13557010491997001</v>
      </c>
      <c r="AO258" s="17">
        <v>0.30655390548477401</v>
      </c>
      <c r="AP258" s="17"/>
      <c r="AQ258" s="17">
        <v>0.290452491274372</v>
      </c>
      <c r="AR258" s="17">
        <v>0.248538093907201</v>
      </c>
      <c r="AS258" s="17"/>
      <c r="AT258" s="17">
        <v>0.327050485473379</v>
      </c>
      <c r="AU258" s="17">
        <v>0.24884098077844699</v>
      </c>
      <c r="AV258" s="17">
        <v>8.0194084434888999E-2</v>
      </c>
      <c r="AW258" s="17"/>
      <c r="AX258" s="17">
        <v>0.359729499597711</v>
      </c>
      <c r="AY258" s="17">
        <v>0.12685383855425</v>
      </c>
      <c r="AZ258" s="17">
        <v>0.18521696886601699</v>
      </c>
    </row>
    <row r="259" spans="2:52" x14ac:dyDescent="0.35">
      <c r="B259" t="s">
        <v>137</v>
      </c>
      <c r="C259" s="17">
        <v>0.21665584103122301</v>
      </c>
      <c r="D259" s="17">
        <v>0.21039331163257</v>
      </c>
      <c r="E259" s="17">
        <v>0.21977627400475</v>
      </c>
      <c r="F259" s="17"/>
      <c r="G259" s="17">
        <v>8.8555628129453098E-2</v>
      </c>
      <c r="H259" s="17">
        <v>0.123263081436991</v>
      </c>
      <c r="I259" s="17">
        <v>0.14754794338351601</v>
      </c>
      <c r="J259" s="17">
        <v>0.26323846277094198</v>
      </c>
      <c r="K259" s="17">
        <v>0.372971089724904</v>
      </c>
      <c r="L259" s="17">
        <v>0.26417198097346201</v>
      </c>
      <c r="M259" s="17"/>
      <c r="N259" s="17">
        <v>0.23903554114203199</v>
      </c>
      <c r="O259" s="17">
        <v>0.24536828332055299</v>
      </c>
      <c r="P259" s="17">
        <v>0.23405643737434301</v>
      </c>
      <c r="Q259" s="17">
        <v>0.166493330731532</v>
      </c>
      <c r="R259" s="17"/>
      <c r="S259" s="17">
        <v>0.42534256359115202</v>
      </c>
      <c r="T259" s="17">
        <v>0.12294738934862701</v>
      </c>
      <c r="U259" s="17">
        <v>0.17639037102142099</v>
      </c>
      <c r="V259" s="17">
        <v>0.31697104051881603</v>
      </c>
      <c r="W259" s="17">
        <v>0.33948193616431799</v>
      </c>
      <c r="X259" s="17"/>
      <c r="Y259" s="17">
        <v>0.61357984328901505</v>
      </c>
      <c r="Z259" s="17">
        <v>0.12343227520866901</v>
      </c>
      <c r="AA259" s="17">
        <v>0.12002203960532</v>
      </c>
      <c r="AB259" s="17"/>
      <c r="AC259" s="17">
        <v>0.25405705853773303</v>
      </c>
      <c r="AD259" s="17">
        <v>0.208592459414328</v>
      </c>
      <c r="AE259" s="17">
        <v>0.19497111610260001</v>
      </c>
      <c r="AF259" s="17">
        <v>0.15282589180403799</v>
      </c>
      <c r="AG259" s="17">
        <v>0.18005855632919801</v>
      </c>
      <c r="AH259" s="17"/>
      <c r="AI259" s="17">
        <v>0.19436865237948101</v>
      </c>
      <c r="AJ259" s="17">
        <v>0.22777033650668099</v>
      </c>
      <c r="AK259" s="17">
        <v>0.280203000585666</v>
      </c>
      <c r="AL259" s="17">
        <v>0.140761776564197</v>
      </c>
      <c r="AM259" s="17"/>
      <c r="AN259" s="17">
        <v>0.146954989842907</v>
      </c>
      <c r="AO259" s="17">
        <v>0.23506807993802101</v>
      </c>
      <c r="AP259" s="17"/>
      <c r="AQ259" s="17">
        <v>0.211382401357711</v>
      </c>
      <c r="AR259" s="17">
        <v>0.22173037895070299</v>
      </c>
      <c r="AS259" s="17"/>
      <c r="AT259" s="17">
        <v>0.124149178424336</v>
      </c>
      <c r="AU259" s="17">
        <v>0.32635001224417798</v>
      </c>
      <c r="AV259" s="17">
        <v>0.201246228366324</v>
      </c>
      <c r="AW259" s="17"/>
      <c r="AX259" s="17">
        <v>8.9034996774432607E-2</v>
      </c>
      <c r="AY259" s="17">
        <v>0.56311672684860803</v>
      </c>
      <c r="AZ259" s="17">
        <v>0.18410825136027101</v>
      </c>
    </row>
    <row r="260" spans="2:52" x14ac:dyDescent="0.35">
      <c r="B260" t="s">
        <v>138</v>
      </c>
      <c r="C260" s="17">
        <v>5.7185956143303102E-2</v>
      </c>
      <c r="D260" s="17">
        <v>4.8482831391851597E-2</v>
      </c>
      <c r="E260" s="17">
        <v>6.6114240949282199E-2</v>
      </c>
      <c r="F260" s="17"/>
      <c r="G260" s="17">
        <v>0</v>
      </c>
      <c r="H260" s="17">
        <v>2.1843347175759399E-2</v>
      </c>
      <c r="I260" s="17">
        <v>3.9904497182504002E-2</v>
      </c>
      <c r="J260" s="17">
        <v>4.2992840079116502E-2</v>
      </c>
      <c r="K260" s="17">
        <v>4.8662235645469301E-2</v>
      </c>
      <c r="L260" s="17">
        <v>0.13914653104143701</v>
      </c>
      <c r="M260" s="17"/>
      <c r="N260" s="17">
        <v>5.5018094825147301E-2</v>
      </c>
      <c r="O260" s="17">
        <v>2.8868849000510202E-2</v>
      </c>
      <c r="P260" s="17">
        <v>1.6946513712134698E-2</v>
      </c>
      <c r="Q260" s="17">
        <v>0.110319786784439</v>
      </c>
      <c r="R260" s="17"/>
      <c r="S260" s="17">
        <v>0.12586784222484901</v>
      </c>
      <c r="T260" s="17">
        <v>4.2784820851001999E-2</v>
      </c>
      <c r="U260" s="17">
        <v>8.6185037845951905E-3</v>
      </c>
      <c r="V260" s="17">
        <v>0.26364113908721798</v>
      </c>
      <c r="W260" s="17">
        <v>0</v>
      </c>
      <c r="X260" s="17"/>
      <c r="Y260" s="17">
        <v>8.5077762038070603E-2</v>
      </c>
      <c r="Z260" s="17">
        <v>4.9798084253183897E-2</v>
      </c>
      <c r="AA260" s="17">
        <v>0</v>
      </c>
      <c r="AB260" s="17"/>
      <c r="AC260" s="17">
        <v>8.2529233122898504E-2</v>
      </c>
      <c r="AD260" s="17">
        <v>5.56761976664907E-2</v>
      </c>
      <c r="AE260" s="17">
        <v>3.8250945695576098E-2</v>
      </c>
      <c r="AF260" s="17">
        <v>9.1800758033555904E-2</v>
      </c>
      <c r="AG260" s="17">
        <v>0</v>
      </c>
      <c r="AH260" s="17"/>
      <c r="AI260" s="17">
        <v>9.5664625484889798E-2</v>
      </c>
      <c r="AJ260" s="17">
        <v>2.6404936183192101E-2</v>
      </c>
      <c r="AK260" s="17">
        <v>6.21622113071649E-2</v>
      </c>
      <c r="AL260" s="17">
        <v>3.6880275291083502E-2</v>
      </c>
      <c r="AM260" s="17"/>
      <c r="AN260" s="17">
        <v>5.9462444097114098E-2</v>
      </c>
      <c r="AO260" s="17">
        <v>5.7854301489754102E-2</v>
      </c>
      <c r="AP260" s="17"/>
      <c r="AQ260" s="17">
        <v>3.3996860266091403E-2</v>
      </c>
      <c r="AR260" s="17">
        <v>7.7277832981212297E-2</v>
      </c>
      <c r="AS260" s="17"/>
      <c r="AT260" s="17">
        <v>4.6086678116964402E-2</v>
      </c>
      <c r="AU260" s="17">
        <v>4.9926477821922902E-2</v>
      </c>
      <c r="AV260" s="17">
        <v>0.18081707076820699</v>
      </c>
      <c r="AW260" s="17"/>
      <c r="AX260" s="17">
        <v>2.1325765466870299E-2</v>
      </c>
      <c r="AY260" s="17">
        <v>0.110654834796486</v>
      </c>
      <c r="AZ260" s="17">
        <v>0</v>
      </c>
    </row>
    <row r="261" spans="2:52" x14ac:dyDescent="0.35">
      <c r="B261" t="s">
        <v>139</v>
      </c>
      <c r="C261" s="17">
        <v>3.8313819346682702E-2</v>
      </c>
      <c r="D261" s="17">
        <v>6.4065882540196906E-2</v>
      </c>
      <c r="E261" s="17">
        <v>1.27271612901075E-2</v>
      </c>
      <c r="F261" s="17"/>
      <c r="G261" s="17">
        <v>0</v>
      </c>
      <c r="H261" s="17">
        <v>2.6062995626860899E-2</v>
      </c>
      <c r="I261" s="17">
        <v>2.4648575449857001E-2</v>
      </c>
      <c r="J261" s="17">
        <v>8.6739875472327792E-3</v>
      </c>
      <c r="K261" s="17">
        <v>7.7030905983447501E-2</v>
      </c>
      <c r="L261" s="17">
        <v>7.1043807560002101E-2</v>
      </c>
      <c r="M261" s="17"/>
      <c r="N261" s="17">
        <v>5.0236845721319201E-2</v>
      </c>
      <c r="O261" s="17">
        <v>5.70206059282585E-2</v>
      </c>
      <c r="P261" s="17">
        <v>2.1991081787271001E-2</v>
      </c>
      <c r="Q261" s="17">
        <v>2.50075308427022E-2</v>
      </c>
      <c r="R261" s="17"/>
      <c r="S261" s="17">
        <v>9.4893316052061402E-2</v>
      </c>
      <c r="T261" s="17">
        <v>7.4233184342133596E-3</v>
      </c>
      <c r="U261" s="17">
        <v>5.4464797349309702E-2</v>
      </c>
      <c r="V261" s="17">
        <v>0.309208919626559</v>
      </c>
      <c r="W261" s="17">
        <v>0</v>
      </c>
      <c r="X261" s="17"/>
      <c r="Y261" s="17">
        <v>6.1159676984170103E-2</v>
      </c>
      <c r="Z261" s="17">
        <v>1.2357915581465999E-2</v>
      </c>
      <c r="AA261" s="17">
        <v>6.13176571138234E-2</v>
      </c>
      <c r="AB261" s="17"/>
      <c r="AC261" s="17">
        <v>5.0294001237860202E-2</v>
      </c>
      <c r="AD261" s="17">
        <v>5.18621284686024E-2</v>
      </c>
      <c r="AE261" s="17">
        <v>1.7316087133428699E-2</v>
      </c>
      <c r="AF261" s="17">
        <v>5.6300136906701499E-2</v>
      </c>
      <c r="AG261" s="17">
        <v>0</v>
      </c>
      <c r="AH261" s="17"/>
      <c r="AI261" s="17">
        <v>5.1425845514773199E-3</v>
      </c>
      <c r="AJ261" s="17">
        <v>3.9645643227138101E-2</v>
      </c>
      <c r="AK261" s="17">
        <v>7.8525013691177203E-2</v>
      </c>
      <c r="AL261" s="17">
        <v>2.29872240391495E-2</v>
      </c>
      <c r="AM261" s="17"/>
      <c r="AN261" s="17">
        <v>6.7675558591285996E-3</v>
      </c>
      <c r="AO261" s="17">
        <v>4.7185035431694403E-2</v>
      </c>
      <c r="AP261" s="17"/>
      <c r="AQ261" s="17">
        <v>2.5010027448093199E-2</v>
      </c>
      <c r="AR261" s="17">
        <v>4.9927891563087801E-2</v>
      </c>
      <c r="AS261" s="17"/>
      <c r="AT261" s="17">
        <v>1.6879346037823099E-2</v>
      </c>
      <c r="AU261" s="17">
        <v>9.8416558305225409E-3</v>
      </c>
      <c r="AV261" s="17">
        <v>0.25121813538868099</v>
      </c>
      <c r="AW261" s="17"/>
      <c r="AX261" s="17">
        <v>1.25268188337294E-2</v>
      </c>
      <c r="AY261" s="17">
        <v>3.90787278740038E-2</v>
      </c>
      <c r="AZ261" s="17">
        <v>7.9499708280151807E-2</v>
      </c>
    </row>
    <row r="262" spans="2:52" x14ac:dyDescent="0.35">
      <c r="B262" t="s">
        <v>94</v>
      </c>
      <c r="C262" s="17">
        <v>5.51814464887262E-2</v>
      </c>
      <c r="D262" s="17">
        <v>5.9794473832766502E-2</v>
      </c>
      <c r="E262" s="17">
        <v>5.0791681247845097E-2</v>
      </c>
      <c r="F262" s="17"/>
      <c r="G262" s="17">
        <v>0.13634175851517699</v>
      </c>
      <c r="H262" s="17">
        <v>3.9592331664610701E-3</v>
      </c>
      <c r="I262" s="17">
        <v>9.7254734160207596E-3</v>
      </c>
      <c r="J262" s="17">
        <v>5.1705637022368502E-2</v>
      </c>
      <c r="K262" s="17">
        <v>5.25905833750272E-2</v>
      </c>
      <c r="L262" s="17">
        <v>7.6498330724274699E-2</v>
      </c>
      <c r="M262" s="17"/>
      <c r="N262" s="17">
        <v>2.8161716531038501E-2</v>
      </c>
      <c r="O262" s="17">
        <v>3.75883262284935E-2</v>
      </c>
      <c r="P262" s="17">
        <v>6.4377269705962206E-2</v>
      </c>
      <c r="Q262" s="17">
        <v>7.3236626407110497E-2</v>
      </c>
      <c r="R262" s="17"/>
      <c r="S262" s="17">
        <v>2.57601578329586E-2</v>
      </c>
      <c r="T262" s="17">
        <v>2.3750713149717401E-2</v>
      </c>
      <c r="U262" s="17">
        <v>7.8148892109823606E-2</v>
      </c>
      <c r="V262" s="17">
        <v>0.110178900767406</v>
      </c>
      <c r="W262" s="17">
        <v>0.12737468300199201</v>
      </c>
      <c r="X262" s="17"/>
      <c r="Y262" s="17">
        <v>0</v>
      </c>
      <c r="Z262" s="17">
        <v>1.7767439540621301E-2</v>
      </c>
      <c r="AA262" s="17">
        <v>6.7478797882143199E-2</v>
      </c>
      <c r="AB262" s="17"/>
      <c r="AC262" s="17">
        <v>0.104615772421268</v>
      </c>
      <c r="AD262" s="17">
        <v>5.2611565270693203E-2</v>
      </c>
      <c r="AE262" s="17">
        <v>2.08678959215273E-2</v>
      </c>
      <c r="AF262" s="17">
        <v>6.3206652511437903E-3</v>
      </c>
      <c r="AG262" s="17">
        <v>0</v>
      </c>
      <c r="AH262" s="17"/>
      <c r="AI262" s="17">
        <v>9.5534279195789204E-2</v>
      </c>
      <c r="AJ262" s="17">
        <v>4.6797060956338198E-2</v>
      </c>
      <c r="AK262" s="17">
        <v>2.8284085426367199E-2</v>
      </c>
      <c r="AL262" s="17">
        <v>0</v>
      </c>
      <c r="AM262" s="17"/>
      <c r="AN262" s="17">
        <v>2.3250377778343E-2</v>
      </c>
      <c r="AO262" s="17">
        <v>6.4518837090004194E-2</v>
      </c>
      <c r="AP262" s="17"/>
      <c r="AQ262" s="17">
        <v>5.0163031839289399E-2</v>
      </c>
      <c r="AR262" s="17">
        <v>5.6194527201139099E-2</v>
      </c>
      <c r="AS262" s="17"/>
      <c r="AT262" s="17">
        <v>1.52810561790746E-2</v>
      </c>
      <c r="AU262" s="17">
        <v>6.0407859949985002E-2</v>
      </c>
      <c r="AV262" s="17">
        <v>5.5418017963952002E-2</v>
      </c>
      <c r="AW262" s="17"/>
      <c r="AX262" s="17">
        <v>1.61525240578816E-2</v>
      </c>
      <c r="AY262" s="17">
        <v>0</v>
      </c>
      <c r="AZ262" s="17">
        <v>2.9681111403955001E-2</v>
      </c>
    </row>
    <row r="263" spans="2:52" x14ac:dyDescent="0.35">
      <c r="B263" t="s">
        <v>140</v>
      </c>
      <c r="C263" s="17">
        <v>0.63266293699006504</v>
      </c>
      <c r="D263" s="17">
        <v>0.61726350060261503</v>
      </c>
      <c r="E263" s="17">
        <v>0.65059064250801502</v>
      </c>
      <c r="F263" s="17"/>
      <c r="G263" s="17">
        <v>0.77510261335537001</v>
      </c>
      <c r="H263" s="17">
        <v>0.82487134259392803</v>
      </c>
      <c r="I263" s="17">
        <v>0.77817351056810202</v>
      </c>
      <c r="J263" s="17">
        <v>0.63338907258034005</v>
      </c>
      <c r="K263" s="17">
        <v>0.44874518527115198</v>
      </c>
      <c r="L263" s="17">
        <v>0.44913934970082398</v>
      </c>
      <c r="M263" s="17"/>
      <c r="N263" s="17">
        <v>0.62754780178046299</v>
      </c>
      <c r="O263" s="17">
        <v>0.63115393552218502</v>
      </c>
      <c r="P263" s="17">
        <v>0.66262869742028996</v>
      </c>
      <c r="Q263" s="17">
        <v>0.62494272523421601</v>
      </c>
      <c r="R263" s="17"/>
      <c r="S263" s="17">
        <v>0.32813612029897898</v>
      </c>
      <c r="T263" s="17">
        <v>0.80309375821644002</v>
      </c>
      <c r="U263" s="17">
        <v>0.68237743573484999</v>
      </c>
      <c r="V263" s="17">
        <v>0</v>
      </c>
      <c r="W263" s="17">
        <v>0.53314338083368995</v>
      </c>
      <c r="X263" s="17"/>
      <c r="Y263" s="17">
        <v>0.240182717688744</v>
      </c>
      <c r="Z263" s="17">
        <v>0.79664428541606003</v>
      </c>
      <c r="AA263" s="17">
        <v>0.75118150539871298</v>
      </c>
      <c r="AB263" s="17"/>
      <c r="AC263" s="17">
        <v>0.50850393468024102</v>
      </c>
      <c r="AD263" s="17">
        <v>0.63125764917988503</v>
      </c>
      <c r="AE263" s="17">
        <v>0.72859395514686798</v>
      </c>
      <c r="AF263" s="17">
        <v>0.69275254800456099</v>
      </c>
      <c r="AG263" s="17">
        <v>0.81994144367080202</v>
      </c>
      <c r="AH263" s="17"/>
      <c r="AI263" s="17">
        <v>0.60928985838836303</v>
      </c>
      <c r="AJ263" s="17">
        <v>0.65938202312665095</v>
      </c>
      <c r="AK263" s="17">
        <v>0.55082568898962403</v>
      </c>
      <c r="AL263" s="17">
        <v>0.79937072410556997</v>
      </c>
      <c r="AM263" s="17"/>
      <c r="AN263" s="17">
        <v>0.76356463242250805</v>
      </c>
      <c r="AO263" s="17">
        <v>0.59537374605052695</v>
      </c>
      <c r="AP263" s="17"/>
      <c r="AQ263" s="17">
        <v>0.67944767908881598</v>
      </c>
      <c r="AR263" s="17">
        <v>0.59486936930385803</v>
      </c>
      <c r="AS263" s="17"/>
      <c r="AT263" s="17">
        <v>0.797603741241802</v>
      </c>
      <c r="AU263" s="17">
        <v>0.55347399415339205</v>
      </c>
      <c r="AV263" s="17">
        <v>0.31130054751283698</v>
      </c>
      <c r="AW263" s="17"/>
      <c r="AX263" s="17">
        <v>0.86095989486708602</v>
      </c>
      <c r="AY263" s="17">
        <v>0.28714971048090199</v>
      </c>
      <c r="AZ263" s="17">
        <v>0.70671092895562304</v>
      </c>
    </row>
    <row r="264" spans="2:52" x14ac:dyDescent="0.35">
      <c r="B264" t="s">
        <v>141</v>
      </c>
      <c r="C264" s="17">
        <v>9.5499775489985797E-2</v>
      </c>
      <c r="D264" s="17">
        <v>0.112548713932048</v>
      </c>
      <c r="E264" s="17">
        <v>7.8841402239389693E-2</v>
      </c>
      <c r="F264" s="17"/>
      <c r="G264" s="17">
        <v>0</v>
      </c>
      <c r="H264" s="17">
        <v>4.7906342802620197E-2</v>
      </c>
      <c r="I264" s="17">
        <v>6.4553072632361E-2</v>
      </c>
      <c r="J264" s="17">
        <v>5.1666827626349297E-2</v>
      </c>
      <c r="K264" s="17">
        <v>0.12569314162891701</v>
      </c>
      <c r="L264" s="17">
        <v>0.21019033860143899</v>
      </c>
      <c r="M264" s="17"/>
      <c r="N264" s="17">
        <v>0.105254940546466</v>
      </c>
      <c r="O264" s="17">
        <v>8.5889454928768802E-2</v>
      </c>
      <c r="P264" s="17">
        <v>3.8937595499405599E-2</v>
      </c>
      <c r="Q264" s="17">
        <v>0.13532731762714101</v>
      </c>
      <c r="R264" s="17"/>
      <c r="S264" s="17">
        <v>0.22076115827691001</v>
      </c>
      <c r="T264" s="17">
        <v>5.0208139285215399E-2</v>
      </c>
      <c r="U264" s="17">
        <v>6.3083301133904895E-2</v>
      </c>
      <c r="V264" s="17">
        <v>0.57285005871377803</v>
      </c>
      <c r="W264" s="17">
        <v>0</v>
      </c>
      <c r="X264" s="17"/>
      <c r="Y264" s="17">
        <v>0.14623743902224101</v>
      </c>
      <c r="Z264" s="17">
        <v>6.2155999834649901E-2</v>
      </c>
      <c r="AA264" s="17">
        <v>6.13176571138234E-2</v>
      </c>
      <c r="AB264" s="17"/>
      <c r="AC264" s="17">
        <v>0.13282323436075899</v>
      </c>
      <c r="AD264" s="17">
        <v>0.107538326135093</v>
      </c>
      <c r="AE264" s="17">
        <v>5.5567032829004798E-2</v>
      </c>
      <c r="AF264" s="17">
        <v>0.14810089494025699</v>
      </c>
      <c r="AG264" s="17">
        <v>0</v>
      </c>
      <c r="AH264" s="17"/>
      <c r="AI264" s="17">
        <v>0.100807210036367</v>
      </c>
      <c r="AJ264" s="17">
        <v>6.6050579410330199E-2</v>
      </c>
      <c r="AK264" s="17">
        <v>0.14068722499834199</v>
      </c>
      <c r="AL264" s="17">
        <v>5.9867499330232998E-2</v>
      </c>
      <c r="AM264" s="17"/>
      <c r="AN264" s="17">
        <v>6.6229999956242694E-2</v>
      </c>
      <c r="AO264" s="17">
        <v>0.105039336921449</v>
      </c>
      <c r="AP264" s="17"/>
      <c r="AQ264" s="17">
        <v>5.9006887714184601E-2</v>
      </c>
      <c r="AR264" s="17">
        <v>0.12720572454429999</v>
      </c>
      <c r="AS264" s="17"/>
      <c r="AT264" s="17">
        <v>6.2966024154787498E-2</v>
      </c>
      <c r="AU264" s="17">
        <v>5.9768133652445501E-2</v>
      </c>
      <c r="AV264" s="17">
        <v>0.43203520615688801</v>
      </c>
      <c r="AW264" s="17"/>
      <c r="AX264" s="17">
        <v>3.3852584300599703E-2</v>
      </c>
      <c r="AY264" s="17">
        <v>0.14973356267049001</v>
      </c>
      <c r="AZ264" s="17">
        <v>7.9499708280151807E-2</v>
      </c>
    </row>
    <row r="265" spans="2:52" x14ac:dyDescent="0.35">
      <c r="B265" t="s">
        <v>97</v>
      </c>
      <c r="C265" s="17">
        <v>0.53716316150008003</v>
      </c>
      <c r="D265" s="17">
        <v>0.50471478667056602</v>
      </c>
      <c r="E265" s="17">
        <v>0.57174924026862595</v>
      </c>
      <c r="F265" s="17"/>
      <c r="G265" s="17">
        <v>0.77510261335537001</v>
      </c>
      <c r="H265" s="17">
        <v>0.77696499979130795</v>
      </c>
      <c r="I265" s="17">
        <v>0.71362043793574104</v>
      </c>
      <c r="J265" s="17">
        <v>0.58172224495399105</v>
      </c>
      <c r="K265" s="17">
        <v>0.323052043642235</v>
      </c>
      <c r="L265" s="17">
        <v>0.23894901109938499</v>
      </c>
      <c r="M265" s="17"/>
      <c r="N265" s="17">
        <v>0.52229286123399599</v>
      </c>
      <c r="O265" s="17">
        <v>0.54526448059341603</v>
      </c>
      <c r="P265" s="17">
        <v>0.62369110192088395</v>
      </c>
      <c r="Q265" s="17">
        <v>0.489615407607075</v>
      </c>
      <c r="R265" s="17"/>
      <c r="S265" s="17">
        <v>0.107374962022069</v>
      </c>
      <c r="T265" s="17">
        <v>0.75288561893122496</v>
      </c>
      <c r="U265" s="17">
        <v>0.61929413460094596</v>
      </c>
      <c r="V265" s="17">
        <v>-0.57285005871377803</v>
      </c>
      <c r="W265" s="17">
        <v>0.53314338083368995</v>
      </c>
      <c r="X265" s="17"/>
      <c r="Y265" s="17">
        <v>9.3945278666503304E-2</v>
      </c>
      <c r="Z265" s="17">
        <v>0.73448828558140999</v>
      </c>
      <c r="AA265" s="17">
        <v>0.68986384828489</v>
      </c>
      <c r="AB265" s="17"/>
      <c r="AC265" s="17">
        <v>0.37568070031948297</v>
      </c>
      <c r="AD265" s="17">
        <v>0.52371932304479196</v>
      </c>
      <c r="AE265" s="17">
        <v>0.67302692231786299</v>
      </c>
      <c r="AF265" s="17">
        <v>0.54465165306430396</v>
      </c>
      <c r="AG265" s="17">
        <v>0.81994144367080202</v>
      </c>
      <c r="AH265" s="17"/>
      <c r="AI265" s="17">
        <v>0.50848264835199597</v>
      </c>
      <c r="AJ265" s="17">
        <v>0.59333144371631996</v>
      </c>
      <c r="AK265" s="17">
        <v>0.41013846399128201</v>
      </c>
      <c r="AL265" s="17">
        <v>0.73950322477533703</v>
      </c>
      <c r="AM265" s="17"/>
      <c r="AN265" s="17">
        <v>0.69733463246626504</v>
      </c>
      <c r="AO265" s="17">
        <v>0.490334409129078</v>
      </c>
      <c r="AP265" s="17"/>
      <c r="AQ265" s="17">
        <v>0.62044079137463104</v>
      </c>
      <c r="AR265" s="17">
        <v>0.46766364475955802</v>
      </c>
      <c r="AS265" s="17"/>
      <c r="AT265" s="17">
        <v>0.73463771708701398</v>
      </c>
      <c r="AU265" s="17">
        <v>0.493705860500946</v>
      </c>
      <c r="AV265" s="17">
        <v>-0.120734658644051</v>
      </c>
      <c r="AW265" s="17"/>
      <c r="AX265" s="17">
        <v>0.82710731056648601</v>
      </c>
      <c r="AY265" s="17">
        <v>0.137416147810413</v>
      </c>
      <c r="AZ265" s="17">
        <v>0.62721122067547097</v>
      </c>
    </row>
    <row r="266" spans="2:52" x14ac:dyDescent="0.35">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row>
    <row r="267" spans="2:52" x14ac:dyDescent="0.35">
      <c r="B267" s="6" t="s">
        <v>211</v>
      </c>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row>
    <row r="268" spans="2:52" x14ac:dyDescent="0.35">
      <c r="B268" s="24" t="s">
        <v>84</v>
      </c>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row>
    <row r="269" spans="2:52" x14ac:dyDescent="0.35">
      <c r="B269" t="s">
        <v>207</v>
      </c>
      <c r="C269" s="17">
        <v>0.235198899260705</v>
      </c>
      <c r="D269" s="17">
        <v>0.27646414111907103</v>
      </c>
      <c r="E269" s="17">
        <v>0.19489521653292599</v>
      </c>
      <c r="F269" s="17"/>
      <c r="G269" s="17">
        <v>0.22092187943123101</v>
      </c>
      <c r="H269" s="17">
        <v>0.42115974068099099</v>
      </c>
      <c r="I269" s="17">
        <v>0.228882613461455</v>
      </c>
      <c r="J269" s="17">
        <v>0.263986033039673</v>
      </c>
      <c r="K269" s="17">
        <v>0.13438227218587501</v>
      </c>
      <c r="L269" s="17">
        <v>0.16858745681345499</v>
      </c>
      <c r="M269" s="17"/>
      <c r="N269" s="17">
        <v>0.19017666871667499</v>
      </c>
      <c r="O269" s="17">
        <v>0.27641487662466002</v>
      </c>
      <c r="P269" s="17">
        <v>0.20379682120842099</v>
      </c>
      <c r="Q269" s="17">
        <v>0.23666547658470499</v>
      </c>
      <c r="R269" s="17"/>
      <c r="S269" s="17">
        <v>0.13654225239220899</v>
      </c>
      <c r="T269" s="17">
        <v>0.25959763259660801</v>
      </c>
      <c r="U269" s="17">
        <v>0.46975355376042299</v>
      </c>
      <c r="V269" s="17">
        <v>0</v>
      </c>
      <c r="W269" s="17">
        <v>0.20632048156045599</v>
      </c>
      <c r="X269" s="17"/>
      <c r="Y269" s="17">
        <v>0.17988038790112601</v>
      </c>
      <c r="Z269" s="17">
        <v>0.24437370592821001</v>
      </c>
      <c r="AA269" s="17">
        <v>0.46243660027292899</v>
      </c>
      <c r="AB269" s="17"/>
      <c r="AC269" s="17">
        <v>0.16540280879663299</v>
      </c>
      <c r="AD269" s="17">
        <v>0.23225236198486901</v>
      </c>
      <c r="AE269" s="17">
        <v>0.27524422788088598</v>
      </c>
      <c r="AF269" s="17">
        <v>0.228611669392977</v>
      </c>
      <c r="AG269" s="17">
        <v>0.162607756934598</v>
      </c>
      <c r="AH269" s="17"/>
      <c r="AI269" s="17">
        <v>0.21265154804049999</v>
      </c>
      <c r="AJ269" s="17">
        <v>0.207176847270649</v>
      </c>
      <c r="AK269" s="17">
        <v>0.18704716344529801</v>
      </c>
      <c r="AL269" s="17">
        <v>0.45142664209545602</v>
      </c>
      <c r="AM269" s="17"/>
      <c r="AN269" s="17">
        <v>0.434396980194592</v>
      </c>
      <c r="AO269" s="17">
        <v>0.185482394795497</v>
      </c>
      <c r="AP269" s="17"/>
      <c r="AQ269" s="17">
        <v>0.249227460908895</v>
      </c>
      <c r="AR269" s="17">
        <v>0.223303329401812</v>
      </c>
      <c r="AS269" s="17"/>
      <c r="AT269" s="17">
        <v>0.32412648340436301</v>
      </c>
      <c r="AU269" s="17">
        <v>0.18290889992807099</v>
      </c>
      <c r="AV269" s="17">
        <v>0.15755251189121799</v>
      </c>
      <c r="AW269" s="17"/>
      <c r="AX269" s="17">
        <v>0.27521188563131999</v>
      </c>
      <c r="AY269" s="17">
        <v>0.21475245569985699</v>
      </c>
      <c r="AZ269" s="17">
        <v>0.46280170499128098</v>
      </c>
    </row>
    <row r="270" spans="2:52" x14ac:dyDescent="0.35">
      <c r="B270" t="s">
        <v>208</v>
      </c>
      <c r="C270" s="17">
        <v>0.28623127680490501</v>
      </c>
      <c r="D270" s="17">
        <v>0.305233590159674</v>
      </c>
      <c r="E270" s="17">
        <v>0.26838477521521098</v>
      </c>
      <c r="F270" s="17"/>
      <c r="G270" s="17">
        <v>0.23784533544949499</v>
      </c>
      <c r="H270" s="17">
        <v>0.211350893605148</v>
      </c>
      <c r="I270" s="17">
        <v>0.25645568928292001</v>
      </c>
      <c r="J270" s="17">
        <v>0.37748648118939399</v>
      </c>
      <c r="K270" s="17">
        <v>0.32607706273893799</v>
      </c>
      <c r="L270" s="17">
        <v>0.29784173349292498</v>
      </c>
      <c r="M270" s="17"/>
      <c r="N270" s="17">
        <v>0.39029925306566998</v>
      </c>
      <c r="O270" s="17">
        <v>0.23862515395992401</v>
      </c>
      <c r="P270" s="17">
        <v>0.31624822621457499</v>
      </c>
      <c r="Q270" s="17">
        <v>0.26785462021116002</v>
      </c>
      <c r="R270" s="17"/>
      <c r="S270" s="17">
        <v>0.24777113652553301</v>
      </c>
      <c r="T270" s="17">
        <v>0.313020022663477</v>
      </c>
      <c r="U270" s="17">
        <v>0.32458960180131202</v>
      </c>
      <c r="V270" s="17">
        <v>0</v>
      </c>
      <c r="W270" s="17">
        <v>0.17101687507600399</v>
      </c>
      <c r="X270" s="17"/>
      <c r="Y270" s="17">
        <v>0.246052696644914</v>
      </c>
      <c r="Z270" s="17">
        <v>0.32323801458594298</v>
      </c>
      <c r="AA270" s="17">
        <v>0.24290015198656201</v>
      </c>
      <c r="AB270" s="17"/>
      <c r="AC270" s="17">
        <v>0.33384577600558302</v>
      </c>
      <c r="AD270" s="17">
        <v>0.26794626591785098</v>
      </c>
      <c r="AE270" s="17">
        <v>0.27241510767521798</v>
      </c>
      <c r="AF270" s="17">
        <v>0.31324183828631902</v>
      </c>
      <c r="AG270" s="17">
        <v>0.408994846567801</v>
      </c>
      <c r="AH270" s="17"/>
      <c r="AI270" s="17">
        <v>0.29818394169289197</v>
      </c>
      <c r="AJ270" s="17">
        <v>0.34250019666461801</v>
      </c>
      <c r="AK270" s="17">
        <v>0.218674186723121</v>
      </c>
      <c r="AL270" s="17">
        <v>0.27607166628406898</v>
      </c>
      <c r="AM270" s="17"/>
      <c r="AN270" s="17">
        <v>0.25218789302988598</v>
      </c>
      <c r="AO270" s="17">
        <v>0.29146098611569399</v>
      </c>
      <c r="AP270" s="17"/>
      <c r="AQ270" s="17">
        <v>0.27912680193789802</v>
      </c>
      <c r="AR270" s="17">
        <v>0.296641867080153</v>
      </c>
      <c r="AS270" s="17"/>
      <c r="AT270" s="17">
        <v>0.23940773383986</v>
      </c>
      <c r="AU270" s="17">
        <v>0.33326655417447498</v>
      </c>
      <c r="AV270" s="17">
        <v>0.26183763832088502</v>
      </c>
      <c r="AW270" s="17"/>
      <c r="AX270" s="17">
        <v>0.29656309484438897</v>
      </c>
      <c r="AY270" s="17">
        <v>0.24700389487910099</v>
      </c>
      <c r="AZ270" s="17">
        <v>0.215043924216439</v>
      </c>
    </row>
    <row r="271" spans="2:52" x14ac:dyDescent="0.35">
      <c r="B271" t="s">
        <v>209</v>
      </c>
      <c r="C271" s="17">
        <v>0.193324969609839</v>
      </c>
      <c r="D271" s="17">
        <v>0.18980416296692901</v>
      </c>
      <c r="E271" s="17">
        <v>0.19761889395145699</v>
      </c>
      <c r="F271" s="17"/>
      <c r="G271" s="17">
        <v>0.32192856110191298</v>
      </c>
      <c r="H271" s="17">
        <v>0.19864669677959401</v>
      </c>
      <c r="I271" s="17">
        <v>0.15365878901476099</v>
      </c>
      <c r="J271" s="17">
        <v>0.10563790471999</v>
      </c>
      <c r="K271" s="17">
        <v>0.17699003132267399</v>
      </c>
      <c r="L271" s="17">
        <v>0.209590032314243</v>
      </c>
      <c r="M271" s="17"/>
      <c r="N271" s="17">
        <v>0.12901503568821299</v>
      </c>
      <c r="O271" s="17">
        <v>0.21525873175455601</v>
      </c>
      <c r="P271" s="17">
        <v>0.21536937142365101</v>
      </c>
      <c r="Q271" s="17">
        <v>0.19697545235448399</v>
      </c>
      <c r="R271" s="17"/>
      <c r="S271" s="17">
        <v>0.32844954498687401</v>
      </c>
      <c r="T271" s="17">
        <v>0.16107761285778099</v>
      </c>
      <c r="U271" s="17">
        <v>2.9414526633675001E-2</v>
      </c>
      <c r="V271" s="17">
        <v>0.23650735446024601</v>
      </c>
      <c r="W271" s="17">
        <v>9.3163239651643998E-2</v>
      </c>
      <c r="X271" s="17"/>
      <c r="Y271" s="17">
        <v>0.30468199250955402</v>
      </c>
      <c r="Z271" s="17">
        <v>0.17868980965148301</v>
      </c>
      <c r="AA271" s="17">
        <v>6.7478797882143199E-2</v>
      </c>
      <c r="AB271" s="17"/>
      <c r="AC271" s="17">
        <v>0.139782509876409</v>
      </c>
      <c r="AD271" s="17">
        <v>0.24939444397357299</v>
      </c>
      <c r="AE271" s="17">
        <v>0.191999589854085</v>
      </c>
      <c r="AF271" s="17">
        <v>0.15987558163877899</v>
      </c>
      <c r="AG271" s="17">
        <v>0.428397396497601</v>
      </c>
      <c r="AH271" s="17"/>
      <c r="AI271" s="17">
        <v>0.166861614627239</v>
      </c>
      <c r="AJ271" s="17">
        <v>0.183926127316348</v>
      </c>
      <c r="AK271" s="17">
        <v>0.251263807851063</v>
      </c>
      <c r="AL271" s="17">
        <v>8.5401135137675402E-2</v>
      </c>
      <c r="AM271" s="17"/>
      <c r="AN271" s="17">
        <v>0.13734964725172999</v>
      </c>
      <c r="AO271" s="17">
        <v>0.20960393587227499</v>
      </c>
      <c r="AP271" s="17"/>
      <c r="AQ271" s="17">
        <v>0.20804615769778301</v>
      </c>
      <c r="AR271" s="17">
        <v>0.18019326046037901</v>
      </c>
      <c r="AS271" s="17"/>
      <c r="AT271" s="17">
        <v>0.19106773958620801</v>
      </c>
      <c r="AU271" s="17">
        <v>0.21049012698432801</v>
      </c>
      <c r="AV271" s="17">
        <v>0.18182018124045299</v>
      </c>
      <c r="AW271" s="17"/>
      <c r="AX271" s="17">
        <v>0.181261323178666</v>
      </c>
      <c r="AY271" s="17">
        <v>0.282665838188425</v>
      </c>
      <c r="AZ271" s="17">
        <v>0.112968770864969</v>
      </c>
    </row>
    <row r="272" spans="2:52" x14ac:dyDescent="0.35">
      <c r="B272" t="s">
        <v>210</v>
      </c>
      <c r="C272" s="17">
        <v>0.21151989209233901</v>
      </c>
      <c r="D272" s="17">
        <v>0.16655970335783399</v>
      </c>
      <c r="E272" s="17">
        <v>0.25329957356763</v>
      </c>
      <c r="F272" s="17"/>
      <c r="G272" s="17">
        <v>0.13767965784146599</v>
      </c>
      <c r="H272" s="17">
        <v>0.11798248316070301</v>
      </c>
      <c r="I272" s="17">
        <v>0.316903385958965</v>
      </c>
      <c r="J272" s="17">
        <v>0.23256654856845399</v>
      </c>
      <c r="K272" s="17">
        <v>0.25430747439539197</v>
      </c>
      <c r="L272" s="17">
        <v>0.20826724606329799</v>
      </c>
      <c r="M272" s="17"/>
      <c r="N272" s="17">
        <v>0.22370989095211499</v>
      </c>
      <c r="O272" s="17">
        <v>0.19298678755358001</v>
      </c>
      <c r="P272" s="17">
        <v>0.22331654751605201</v>
      </c>
      <c r="Q272" s="17">
        <v>0.20317126372320299</v>
      </c>
      <c r="R272" s="17"/>
      <c r="S272" s="17">
        <v>0.23265081945323399</v>
      </c>
      <c r="T272" s="17">
        <v>0.216744958558448</v>
      </c>
      <c r="U272" s="17">
        <v>9.0685139946202406E-2</v>
      </c>
      <c r="V272" s="17">
        <v>0.57285005871377803</v>
      </c>
      <c r="W272" s="17">
        <v>0.245856029247948</v>
      </c>
      <c r="X272" s="17"/>
      <c r="Y272" s="17">
        <v>0.24366695586422499</v>
      </c>
      <c r="Z272" s="17">
        <v>0.20654504140431301</v>
      </c>
      <c r="AA272" s="17">
        <v>0.13134498979248399</v>
      </c>
      <c r="AB272" s="17"/>
      <c r="AC272" s="17">
        <v>0.242442418529249</v>
      </c>
      <c r="AD272" s="17">
        <v>0.20258233645562199</v>
      </c>
      <c r="AE272" s="17">
        <v>0.22807354840051799</v>
      </c>
      <c r="AF272" s="17">
        <v>0.19617073612699901</v>
      </c>
      <c r="AG272" s="17">
        <v>0</v>
      </c>
      <c r="AH272" s="17"/>
      <c r="AI272" s="17">
        <v>0.225846905645573</v>
      </c>
      <c r="AJ272" s="17">
        <v>0.203868881451364</v>
      </c>
      <c r="AK272" s="17">
        <v>0.24416267155586099</v>
      </c>
      <c r="AL272" s="17">
        <v>0.173219070740527</v>
      </c>
      <c r="AM272" s="17"/>
      <c r="AN272" s="17">
        <v>0.116583122761488</v>
      </c>
      <c r="AO272" s="17">
        <v>0.23832392556149501</v>
      </c>
      <c r="AP272" s="17"/>
      <c r="AQ272" s="17">
        <v>0.20793225344490299</v>
      </c>
      <c r="AR272" s="17">
        <v>0.21274786891615699</v>
      </c>
      <c r="AS272" s="17"/>
      <c r="AT272" s="17">
        <v>0.217559619142463</v>
      </c>
      <c r="AU272" s="17">
        <v>0.160948129877587</v>
      </c>
      <c r="AV272" s="17">
        <v>0.33870197984783301</v>
      </c>
      <c r="AW272" s="17"/>
      <c r="AX272" s="17">
        <v>0.19852130302413401</v>
      </c>
      <c r="AY272" s="17">
        <v>0.22212820782996401</v>
      </c>
      <c r="AZ272" s="17">
        <v>0.14682485193772499</v>
      </c>
    </row>
    <row r="273" spans="2:52" x14ac:dyDescent="0.35">
      <c r="B273" t="s">
        <v>94</v>
      </c>
      <c r="C273" s="17">
        <v>7.3724962232212601E-2</v>
      </c>
      <c r="D273" s="17">
        <v>6.1938402396492398E-2</v>
      </c>
      <c r="E273" s="17">
        <v>8.5801540732775905E-2</v>
      </c>
      <c r="F273" s="17"/>
      <c r="G273" s="17">
        <v>8.1624566175894794E-2</v>
      </c>
      <c r="H273" s="17">
        <v>5.0860185773564499E-2</v>
      </c>
      <c r="I273" s="17">
        <v>4.40995222818985E-2</v>
      </c>
      <c r="J273" s="17">
        <v>2.03230324824882E-2</v>
      </c>
      <c r="K273" s="17">
        <v>0.108243159357121</v>
      </c>
      <c r="L273" s="17">
        <v>0.115713531316079</v>
      </c>
      <c r="M273" s="17"/>
      <c r="N273" s="17">
        <v>6.6799151577326299E-2</v>
      </c>
      <c r="O273" s="17">
        <v>7.6714450107280105E-2</v>
      </c>
      <c r="P273" s="17">
        <v>4.1269033637301299E-2</v>
      </c>
      <c r="Q273" s="17">
        <v>9.5333187126448296E-2</v>
      </c>
      <c r="R273" s="17"/>
      <c r="S273" s="17">
        <v>5.4586246642149401E-2</v>
      </c>
      <c r="T273" s="17">
        <v>4.9559773323686301E-2</v>
      </c>
      <c r="U273" s="17">
        <v>8.5557177858387401E-2</v>
      </c>
      <c r="V273" s="17">
        <v>0.19064258682597601</v>
      </c>
      <c r="W273" s="17">
        <v>0.28364337446394799</v>
      </c>
      <c r="X273" s="17"/>
      <c r="Y273" s="17">
        <v>2.57179670801807E-2</v>
      </c>
      <c r="Z273" s="17">
        <v>4.7153428430051603E-2</v>
      </c>
      <c r="AA273" s="17">
        <v>9.5839460065882107E-2</v>
      </c>
      <c r="AB273" s="17"/>
      <c r="AC273" s="17">
        <v>0.118526486792127</v>
      </c>
      <c r="AD273" s="17">
        <v>4.7824591668084601E-2</v>
      </c>
      <c r="AE273" s="17">
        <v>3.2267526189292801E-2</v>
      </c>
      <c r="AF273" s="17">
        <v>0.102100174554925</v>
      </c>
      <c r="AG273" s="17">
        <v>0</v>
      </c>
      <c r="AH273" s="17"/>
      <c r="AI273" s="17">
        <v>9.6455989993795899E-2</v>
      </c>
      <c r="AJ273" s="17">
        <v>6.2527947297021005E-2</v>
      </c>
      <c r="AK273" s="17">
        <v>9.8852170424657104E-2</v>
      </c>
      <c r="AL273" s="17">
        <v>1.38814857422734E-2</v>
      </c>
      <c r="AM273" s="17"/>
      <c r="AN273" s="17">
        <v>5.9482356762303901E-2</v>
      </c>
      <c r="AO273" s="17">
        <v>7.5128757655038694E-2</v>
      </c>
      <c r="AP273" s="17"/>
      <c r="AQ273" s="17">
        <v>5.5667326010521198E-2</v>
      </c>
      <c r="AR273" s="17">
        <v>8.7113674141499897E-2</v>
      </c>
      <c r="AS273" s="17"/>
      <c r="AT273" s="17">
        <v>2.7838424027106502E-2</v>
      </c>
      <c r="AU273" s="17">
        <v>0.11238628903554</v>
      </c>
      <c r="AV273" s="17">
        <v>6.0087688699610502E-2</v>
      </c>
      <c r="AW273" s="17"/>
      <c r="AX273" s="17">
        <v>4.8442393321490397E-2</v>
      </c>
      <c r="AY273" s="17">
        <v>3.34496034026543E-2</v>
      </c>
      <c r="AZ273" s="17">
        <v>6.23607479895864E-2</v>
      </c>
    </row>
    <row r="274" spans="2:52" x14ac:dyDescent="0.35">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row>
    <row r="275" spans="2:52" x14ac:dyDescent="0.35">
      <c r="B275" s="6" t="s">
        <v>212</v>
      </c>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row>
    <row r="276" spans="2:52" x14ac:dyDescent="0.35">
      <c r="B276" s="24" t="s">
        <v>84</v>
      </c>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row>
    <row r="277" spans="2:52" x14ac:dyDescent="0.35">
      <c r="B277" t="s">
        <v>135</v>
      </c>
      <c r="C277" s="17">
        <v>0.251276815986129</v>
      </c>
      <c r="D277" s="17">
        <v>0.29231250760864003</v>
      </c>
      <c r="E277" s="17">
        <v>0.211267009154531</v>
      </c>
      <c r="F277" s="17"/>
      <c r="G277" s="17">
        <v>0.27851977670163403</v>
      </c>
      <c r="H277" s="17">
        <v>0.41769971931078498</v>
      </c>
      <c r="I277" s="17">
        <v>0.25290438388904701</v>
      </c>
      <c r="J277" s="17">
        <v>0.32887103775341597</v>
      </c>
      <c r="K277" s="17">
        <v>0.12593718591004699</v>
      </c>
      <c r="L277" s="17">
        <v>0.15351672933107599</v>
      </c>
      <c r="M277" s="17"/>
      <c r="N277" s="17">
        <v>0.24524590873417201</v>
      </c>
      <c r="O277" s="17">
        <v>0.31651103710676298</v>
      </c>
      <c r="P277" s="17">
        <v>0.21451289683972299</v>
      </c>
      <c r="Q277" s="17">
        <v>0.21049718296424599</v>
      </c>
      <c r="R277" s="17"/>
      <c r="S277" s="17">
        <v>0.11168402042980501</v>
      </c>
      <c r="T277" s="17">
        <v>0.28397612626450103</v>
      </c>
      <c r="U277" s="17">
        <v>0.48830206102914903</v>
      </c>
      <c r="V277" s="17">
        <v>0</v>
      </c>
      <c r="W277" s="17">
        <v>0.15175417450210499</v>
      </c>
      <c r="X277" s="17"/>
      <c r="Y277" s="17">
        <v>8.0143560573507702E-2</v>
      </c>
      <c r="Z277" s="17">
        <v>0.298623775162354</v>
      </c>
      <c r="AA277" s="17">
        <v>0.47794447200923401</v>
      </c>
      <c r="AB277" s="17"/>
      <c r="AC277" s="17">
        <v>0.16820125377447001</v>
      </c>
      <c r="AD277" s="17">
        <v>0.25579695389655599</v>
      </c>
      <c r="AE277" s="17">
        <v>0.28164672529019902</v>
      </c>
      <c r="AF277" s="17">
        <v>0.33022431377836298</v>
      </c>
      <c r="AG277" s="17">
        <v>0.164801431872727</v>
      </c>
      <c r="AH277" s="17"/>
      <c r="AI277" s="17">
        <v>0.192697416521947</v>
      </c>
      <c r="AJ277" s="17">
        <v>0.195026618957436</v>
      </c>
      <c r="AK277" s="17">
        <v>0.32696955250718801</v>
      </c>
      <c r="AL277" s="17">
        <v>0.46198482137917302</v>
      </c>
      <c r="AM277" s="17"/>
      <c r="AN277" s="17">
        <v>0.42719608811384702</v>
      </c>
      <c r="AO277" s="17">
        <v>0.202013932135235</v>
      </c>
      <c r="AP277" s="17"/>
      <c r="AQ277" s="17">
        <v>0.26746861881117401</v>
      </c>
      <c r="AR277" s="17">
        <v>0.241858882203695</v>
      </c>
      <c r="AS277" s="17"/>
      <c r="AT277" s="17">
        <v>0.38382314885126601</v>
      </c>
      <c r="AU277" s="17">
        <v>0.160919459562607</v>
      </c>
      <c r="AV277" s="17">
        <v>0.13427053219122501</v>
      </c>
      <c r="AW277" s="17"/>
      <c r="AX277" s="17">
        <v>0.30725523747703198</v>
      </c>
      <c r="AY277" s="17">
        <v>4.8007898907963503E-2</v>
      </c>
      <c r="AZ277" s="17">
        <v>0.49982949605333199</v>
      </c>
    </row>
    <row r="278" spans="2:52" x14ac:dyDescent="0.35">
      <c r="B278" t="s">
        <v>136</v>
      </c>
      <c r="C278" s="17">
        <v>0.28518915139347001</v>
      </c>
      <c r="D278" s="17">
        <v>0.26416714948108599</v>
      </c>
      <c r="E278" s="17">
        <v>0.30734434880574502</v>
      </c>
      <c r="F278" s="17"/>
      <c r="G278" s="17">
        <v>0.27318389146427402</v>
      </c>
      <c r="H278" s="17">
        <v>0.23750614054180499</v>
      </c>
      <c r="I278" s="17">
        <v>0.36116932324997603</v>
      </c>
      <c r="J278" s="17">
        <v>0.29360284422251198</v>
      </c>
      <c r="K278" s="17">
        <v>0.33113003195741902</v>
      </c>
      <c r="L278" s="17">
        <v>0.240734439452469</v>
      </c>
      <c r="M278" s="17"/>
      <c r="N278" s="17">
        <v>0.296346693885571</v>
      </c>
      <c r="O278" s="17">
        <v>0.243970435700263</v>
      </c>
      <c r="P278" s="17">
        <v>0.28532952860063998</v>
      </c>
      <c r="Q278" s="17">
        <v>0.319087272064001</v>
      </c>
      <c r="R278" s="17"/>
      <c r="S278" s="17">
        <v>0.21054330170121099</v>
      </c>
      <c r="T278" s="17">
        <v>0.35328010781712899</v>
      </c>
      <c r="U278" s="17">
        <v>0.22738723548960799</v>
      </c>
      <c r="V278" s="17">
        <v>0.26364113908721798</v>
      </c>
      <c r="W278" s="17">
        <v>0.25267380626959102</v>
      </c>
      <c r="X278" s="17"/>
      <c r="Y278" s="17">
        <v>0.21405563975245101</v>
      </c>
      <c r="Z278" s="17">
        <v>0.31105572023557099</v>
      </c>
      <c r="AA278" s="17">
        <v>0.19826397737306001</v>
      </c>
      <c r="AB278" s="17"/>
      <c r="AC278" s="17">
        <v>0.316070044042146</v>
      </c>
      <c r="AD278" s="17">
        <v>0.27177750255615002</v>
      </c>
      <c r="AE278" s="17">
        <v>0.27860150292540298</v>
      </c>
      <c r="AF278" s="17">
        <v>0.25755201251821103</v>
      </c>
      <c r="AG278" s="17">
        <v>0.57701472363258</v>
      </c>
      <c r="AH278" s="17"/>
      <c r="AI278" s="17">
        <v>0.33578519133639401</v>
      </c>
      <c r="AJ278" s="17">
        <v>0.33247187033299203</v>
      </c>
      <c r="AK278" s="17">
        <v>0.165618231598782</v>
      </c>
      <c r="AL278" s="17">
        <v>0.26098824366803602</v>
      </c>
      <c r="AM278" s="17"/>
      <c r="AN278" s="17">
        <v>0.28441492862483098</v>
      </c>
      <c r="AO278" s="17">
        <v>0.28596098895467498</v>
      </c>
      <c r="AP278" s="17"/>
      <c r="AQ278" s="17">
        <v>0.28589423229233601</v>
      </c>
      <c r="AR278" s="17">
        <v>0.28510883921135599</v>
      </c>
      <c r="AS278" s="17"/>
      <c r="AT278" s="17">
        <v>0.28289818167432501</v>
      </c>
      <c r="AU278" s="17">
        <v>0.292822236592997</v>
      </c>
      <c r="AV278" s="17">
        <v>0.22024565985217601</v>
      </c>
      <c r="AW278" s="17"/>
      <c r="AX278" s="17">
        <v>0.32290804754096503</v>
      </c>
      <c r="AY278" s="17">
        <v>0.26004589245044801</v>
      </c>
      <c r="AZ278" s="17">
        <v>0.20292372986657001</v>
      </c>
    </row>
    <row r="279" spans="2:52" x14ac:dyDescent="0.35">
      <c r="B279" t="s">
        <v>137</v>
      </c>
      <c r="C279" s="17">
        <v>0.20436207683009699</v>
      </c>
      <c r="D279" s="17">
        <v>0.183927267508708</v>
      </c>
      <c r="E279" s="17">
        <v>0.221598993650476</v>
      </c>
      <c r="F279" s="17"/>
      <c r="G279" s="17">
        <v>0.202995156138703</v>
      </c>
      <c r="H279" s="17">
        <v>0.214448263597597</v>
      </c>
      <c r="I279" s="17">
        <v>0.110551123191395</v>
      </c>
      <c r="J279" s="17">
        <v>0.17480419131441299</v>
      </c>
      <c r="K279" s="17">
        <v>0.20184092084100699</v>
      </c>
      <c r="L279" s="17">
        <v>0.278583198686221</v>
      </c>
      <c r="M279" s="17"/>
      <c r="N279" s="17">
        <v>0.220922417140304</v>
      </c>
      <c r="O279" s="17">
        <v>0.195049889122448</v>
      </c>
      <c r="P279" s="17">
        <v>0.22381015492189299</v>
      </c>
      <c r="Q279" s="17">
        <v>0.198345596213203</v>
      </c>
      <c r="R279" s="17"/>
      <c r="S279" s="17">
        <v>0.296421306010971</v>
      </c>
      <c r="T279" s="17">
        <v>0.17216651022493201</v>
      </c>
      <c r="U279" s="17">
        <v>0.194703400290583</v>
      </c>
      <c r="V279" s="17">
        <v>0.31697104051881603</v>
      </c>
      <c r="W279" s="17">
        <v>0.17775288001970499</v>
      </c>
      <c r="X279" s="17"/>
      <c r="Y279" s="17">
        <v>0.329776197288982</v>
      </c>
      <c r="Z279" s="17">
        <v>0.185929499865888</v>
      </c>
      <c r="AA279" s="17">
        <v>0.15729363687256401</v>
      </c>
      <c r="AB279" s="17"/>
      <c r="AC279" s="17">
        <v>0.2278316887213</v>
      </c>
      <c r="AD279" s="17">
        <v>0.21723344852469401</v>
      </c>
      <c r="AE279" s="17">
        <v>0.19279558073859701</v>
      </c>
      <c r="AF279" s="17">
        <v>0.17402123907025799</v>
      </c>
      <c r="AG279" s="17">
        <v>0.258183844494693</v>
      </c>
      <c r="AH279" s="17"/>
      <c r="AI279" s="17">
        <v>0.19364439303453901</v>
      </c>
      <c r="AJ279" s="17">
        <v>0.210901138745164</v>
      </c>
      <c r="AK279" s="17">
        <v>0.26510620317118699</v>
      </c>
      <c r="AL279" s="17">
        <v>0.12582244674534299</v>
      </c>
      <c r="AM279" s="17"/>
      <c r="AN279" s="17">
        <v>0.150938157738499</v>
      </c>
      <c r="AO279" s="17">
        <v>0.21619343524305401</v>
      </c>
      <c r="AP279" s="17"/>
      <c r="AQ279" s="17">
        <v>0.18335226213112499</v>
      </c>
      <c r="AR279" s="17">
        <v>0.21315934338301901</v>
      </c>
      <c r="AS279" s="17"/>
      <c r="AT279" s="17">
        <v>0.14386578669302999</v>
      </c>
      <c r="AU279" s="17">
        <v>0.247457145247586</v>
      </c>
      <c r="AV279" s="17">
        <v>0.22051109017946899</v>
      </c>
      <c r="AW279" s="17"/>
      <c r="AX279" s="17">
        <v>0.17988167917911699</v>
      </c>
      <c r="AY279" s="17">
        <v>0.38332063962021501</v>
      </c>
      <c r="AZ279" s="17">
        <v>0.183322129613366</v>
      </c>
    </row>
    <row r="280" spans="2:52" x14ac:dyDescent="0.35">
      <c r="B280" t="s">
        <v>138</v>
      </c>
      <c r="C280" s="17">
        <v>0.13077628984496201</v>
      </c>
      <c r="D280" s="17">
        <v>0.13760268749646401</v>
      </c>
      <c r="E280" s="17">
        <v>0.12447711646071601</v>
      </c>
      <c r="F280" s="17"/>
      <c r="G280" s="17">
        <v>0.14057038493968199</v>
      </c>
      <c r="H280" s="17">
        <v>7.8905912909153803E-2</v>
      </c>
      <c r="I280" s="17">
        <v>8.7109144711316699E-2</v>
      </c>
      <c r="J280" s="17">
        <v>0.12543808127492401</v>
      </c>
      <c r="K280" s="17">
        <v>0.14685730329671501</v>
      </c>
      <c r="L280" s="17">
        <v>0.18090754955114699</v>
      </c>
      <c r="M280" s="17"/>
      <c r="N280" s="17">
        <v>0.12715934612523999</v>
      </c>
      <c r="O280" s="17">
        <v>0.14288544937327799</v>
      </c>
      <c r="P280" s="17">
        <v>0.13429374932614399</v>
      </c>
      <c r="Q280" s="17">
        <v>0.122240803041493</v>
      </c>
      <c r="R280" s="17"/>
      <c r="S280" s="17">
        <v>0.25209814495932997</v>
      </c>
      <c r="T280" s="17">
        <v>8.3158001160687195E-2</v>
      </c>
      <c r="U280" s="17">
        <v>1.18867399444227E-2</v>
      </c>
      <c r="V280" s="17">
        <v>0.110178900767406</v>
      </c>
      <c r="W280" s="17">
        <v>0.117834031220244</v>
      </c>
      <c r="X280" s="17"/>
      <c r="Y280" s="17">
        <v>0.25863977026677698</v>
      </c>
      <c r="Z280" s="17">
        <v>0.106020712535774</v>
      </c>
      <c r="AA280" s="17">
        <v>0</v>
      </c>
      <c r="AB280" s="17"/>
      <c r="AC280" s="17">
        <v>0.106558217021996</v>
      </c>
      <c r="AD280" s="17">
        <v>0.16443391760954801</v>
      </c>
      <c r="AE280" s="17">
        <v>0.13676574672599301</v>
      </c>
      <c r="AF280" s="17">
        <v>0.139780264640122</v>
      </c>
      <c r="AG280" s="17">
        <v>0</v>
      </c>
      <c r="AH280" s="17"/>
      <c r="AI280" s="17">
        <v>0.11681961091724</v>
      </c>
      <c r="AJ280" s="17">
        <v>0.118455072941517</v>
      </c>
      <c r="AK280" s="17">
        <v>0.134158971836493</v>
      </c>
      <c r="AL280" s="17">
        <v>8.9009719573481597E-2</v>
      </c>
      <c r="AM280" s="17"/>
      <c r="AN280" s="17">
        <v>5.2461610747531202E-2</v>
      </c>
      <c r="AO280" s="17">
        <v>0.153577744552745</v>
      </c>
      <c r="AP280" s="17"/>
      <c r="AQ280" s="17">
        <v>0.133680388646051</v>
      </c>
      <c r="AR280" s="17">
        <v>0.130444307739285</v>
      </c>
      <c r="AS280" s="17"/>
      <c r="AT280" s="17">
        <v>0.12418165869360499</v>
      </c>
      <c r="AU280" s="17">
        <v>0.162010489153878</v>
      </c>
      <c r="AV280" s="17">
        <v>0.165679433242264</v>
      </c>
      <c r="AW280" s="17"/>
      <c r="AX280" s="17">
        <v>0.10170553023965399</v>
      </c>
      <c r="AY280" s="17">
        <v>0.15361111728187901</v>
      </c>
      <c r="AZ280" s="17">
        <v>9.1850083886050402E-3</v>
      </c>
    </row>
    <row r="281" spans="2:52" x14ac:dyDescent="0.35">
      <c r="B281" t="s">
        <v>139</v>
      </c>
      <c r="C281" s="17">
        <v>8.9706156336874204E-2</v>
      </c>
      <c r="D281" s="17">
        <v>8.5742256075322806E-2</v>
      </c>
      <c r="E281" s="17">
        <v>9.4027723126610299E-2</v>
      </c>
      <c r="F281" s="17"/>
      <c r="G281" s="17">
        <v>4.9544248000471601E-2</v>
      </c>
      <c r="H281" s="17">
        <v>4.4477523219240298E-2</v>
      </c>
      <c r="I281" s="17">
        <v>0.16361744950840801</v>
      </c>
      <c r="J281" s="17">
        <v>5.6960812952246899E-2</v>
      </c>
      <c r="K281" s="17">
        <v>0.12514837447937499</v>
      </c>
      <c r="L281" s="17">
        <v>9.44285115653581E-2</v>
      </c>
      <c r="M281" s="17"/>
      <c r="N281" s="17">
        <v>8.6597167257434798E-2</v>
      </c>
      <c r="O281" s="17">
        <v>7.9692267604238906E-2</v>
      </c>
      <c r="P281" s="17">
        <v>0.10419465206775499</v>
      </c>
      <c r="Q281" s="17">
        <v>8.6108758944893601E-2</v>
      </c>
      <c r="R281" s="17"/>
      <c r="S281" s="17">
        <v>0.123524642663542</v>
      </c>
      <c r="T281" s="17">
        <v>7.5902983470346505E-2</v>
      </c>
      <c r="U281" s="17">
        <v>3.93088778570383E-2</v>
      </c>
      <c r="V281" s="17">
        <v>0.309208919626559</v>
      </c>
      <c r="W281" s="17">
        <v>0.119649790864284</v>
      </c>
      <c r="X281" s="17"/>
      <c r="Y281" s="17">
        <v>0.117384832118281</v>
      </c>
      <c r="Z281" s="17">
        <v>7.0476304763930006E-2</v>
      </c>
      <c r="AA281" s="17">
        <v>9.1130396752766601E-2</v>
      </c>
      <c r="AB281" s="17"/>
      <c r="AC281" s="17">
        <v>0.10428493632338701</v>
      </c>
      <c r="AD281" s="17">
        <v>8.6454897084627794E-2</v>
      </c>
      <c r="AE281" s="17">
        <v>8.9729074119006297E-2</v>
      </c>
      <c r="AF281" s="17">
        <v>5.8186846724093903E-2</v>
      </c>
      <c r="AG281" s="17">
        <v>0</v>
      </c>
      <c r="AH281" s="17"/>
      <c r="AI281" s="17">
        <v>7.71433183219883E-2</v>
      </c>
      <c r="AJ281" s="17">
        <v>0.106739268540035</v>
      </c>
      <c r="AK281" s="17">
        <v>9.9065592906600802E-2</v>
      </c>
      <c r="AL281" s="17">
        <v>5.3605521792535402E-2</v>
      </c>
      <c r="AM281" s="17"/>
      <c r="AN281" s="17">
        <v>6.06076442430118E-2</v>
      </c>
      <c r="AO281" s="17">
        <v>9.9075641235815207E-2</v>
      </c>
      <c r="AP281" s="17"/>
      <c r="AQ281" s="17">
        <v>9.6298570368663405E-2</v>
      </c>
      <c r="AR281" s="17">
        <v>8.5672170777476395E-2</v>
      </c>
      <c r="AS281" s="17"/>
      <c r="AT281" s="17">
        <v>5.0222198801045503E-2</v>
      </c>
      <c r="AU281" s="17">
        <v>8.2264080633902906E-2</v>
      </c>
      <c r="AV281" s="17">
        <v>0.259293284534866</v>
      </c>
      <c r="AW281" s="17"/>
      <c r="AX281" s="17">
        <v>6.5407032920255501E-2</v>
      </c>
      <c r="AY281" s="17">
        <v>0.15501445173949499</v>
      </c>
      <c r="AZ281" s="17">
        <v>0.104739636078127</v>
      </c>
    </row>
    <row r="282" spans="2:52" x14ac:dyDescent="0.35">
      <c r="B282" t="s">
        <v>94</v>
      </c>
      <c r="C282" s="17">
        <v>3.8689509608468099E-2</v>
      </c>
      <c r="D282" s="17">
        <v>3.6248131829778901E-2</v>
      </c>
      <c r="E282" s="17">
        <v>4.1284808801922097E-2</v>
      </c>
      <c r="F282" s="17"/>
      <c r="G282" s="17">
        <v>5.5186542755236101E-2</v>
      </c>
      <c r="H282" s="17">
        <v>6.9624404214186104E-3</v>
      </c>
      <c r="I282" s="17">
        <v>2.4648575449857001E-2</v>
      </c>
      <c r="J282" s="17">
        <v>2.03230324824882E-2</v>
      </c>
      <c r="K282" s="17">
        <v>6.9086183515436897E-2</v>
      </c>
      <c r="L282" s="17">
        <v>5.1829571413729597E-2</v>
      </c>
      <c r="M282" s="17"/>
      <c r="N282" s="17">
        <v>2.3728466857277902E-2</v>
      </c>
      <c r="O282" s="17">
        <v>2.18909210930101E-2</v>
      </c>
      <c r="P282" s="17">
        <v>3.7859018243845702E-2</v>
      </c>
      <c r="Q282" s="17">
        <v>6.3720386772163601E-2</v>
      </c>
      <c r="R282" s="17"/>
      <c r="S282" s="17">
        <v>5.7285842351410404E-3</v>
      </c>
      <c r="T282" s="17">
        <v>3.1516271062403803E-2</v>
      </c>
      <c r="U282" s="17">
        <v>3.8411685389199202E-2</v>
      </c>
      <c r="V282" s="17">
        <v>0</v>
      </c>
      <c r="W282" s="17">
        <v>0.180335317124071</v>
      </c>
      <c r="X282" s="17"/>
      <c r="Y282" s="17">
        <v>0</v>
      </c>
      <c r="Z282" s="17">
        <v>2.7893987436482699E-2</v>
      </c>
      <c r="AA282" s="17">
        <v>7.5367516992375205E-2</v>
      </c>
      <c r="AB282" s="17"/>
      <c r="AC282" s="17">
        <v>7.7053860116700401E-2</v>
      </c>
      <c r="AD282" s="17">
        <v>4.3032803284236898E-3</v>
      </c>
      <c r="AE282" s="17">
        <v>2.0461370200802E-2</v>
      </c>
      <c r="AF282" s="17">
        <v>4.0235323268951899E-2</v>
      </c>
      <c r="AG282" s="17">
        <v>0</v>
      </c>
      <c r="AH282" s="17"/>
      <c r="AI282" s="17">
        <v>8.3910069867892206E-2</v>
      </c>
      <c r="AJ282" s="17">
        <v>3.64060304828564E-2</v>
      </c>
      <c r="AK282" s="17">
        <v>9.0814479797491701E-3</v>
      </c>
      <c r="AL282" s="17">
        <v>8.5892468414306197E-3</v>
      </c>
      <c r="AM282" s="17"/>
      <c r="AN282" s="17">
        <v>2.4381570532280301E-2</v>
      </c>
      <c r="AO282" s="17">
        <v>4.31782578784752E-2</v>
      </c>
      <c r="AP282" s="17"/>
      <c r="AQ282" s="17">
        <v>3.3305927750650603E-2</v>
      </c>
      <c r="AR282" s="17">
        <v>4.3756456685168699E-2</v>
      </c>
      <c r="AS282" s="17"/>
      <c r="AT282" s="17">
        <v>1.50090252867284E-2</v>
      </c>
      <c r="AU282" s="17">
        <v>5.4526588809029497E-2</v>
      </c>
      <c r="AV282" s="17">
        <v>0</v>
      </c>
      <c r="AW282" s="17"/>
      <c r="AX282" s="17">
        <v>2.28424726429752E-2</v>
      </c>
      <c r="AY282" s="17">
        <v>0</v>
      </c>
      <c r="AZ282" s="17">
        <v>0</v>
      </c>
    </row>
    <row r="283" spans="2:52" x14ac:dyDescent="0.35">
      <c r="B283" t="s">
        <v>140</v>
      </c>
      <c r="C283" s="17">
        <v>0.53646596737959895</v>
      </c>
      <c r="D283" s="17">
        <v>0.55647965708972602</v>
      </c>
      <c r="E283" s="17">
        <v>0.51861135796027602</v>
      </c>
      <c r="F283" s="17"/>
      <c r="G283" s="17">
        <v>0.55170366816590799</v>
      </c>
      <c r="H283" s="17">
        <v>0.65520585985258994</v>
      </c>
      <c r="I283" s="17">
        <v>0.61407370713902298</v>
      </c>
      <c r="J283" s="17">
        <v>0.62247388197592801</v>
      </c>
      <c r="K283" s="17">
        <v>0.45706721786746601</v>
      </c>
      <c r="L283" s="17">
        <v>0.39425116878354499</v>
      </c>
      <c r="M283" s="17"/>
      <c r="N283" s="17">
        <v>0.54159260261974296</v>
      </c>
      <c r="O283" s="17">
        <v>0.56048147280702498</v>
      </c>
      <c r="P283" s="17">
        <v>0.499842425440363</v>
      </c>
      <c r="Q283" s="17">
        <v>0.52958445502824603</v>
      </c>
      <c r="R283" s="17"/>
      <c r="S283" s="17">
        <v>0.32222732213101601</v>
      </c>
      <c r="T283" s="17">
        <v>0.63725623408163001</v>
      </c>
      <c r="U283" s="17">
        <v>0.71568929651875701</v>
      </c>
      <c r="V283" s="17">
        <v>0.26364113908721798</v>
      </c>
      <c r="W283" s="17">
        <v>0.40442798077169601</v>
      </c>
      <c r="X283" s="17"/>
      <c r="Y283" s="17">
        <v>0.29419920032595898</v>
      </c>
      <c r="Z283" s="17">
        <v>0.60967949539792499</v>
      </c>
      <c r="AA283" s="17">
        <v>0.67620844938229396</v>
      </c>
      <c r="AB283" s="17"/>
      <c r="AC283" s="17">
        <v>0.48427129781661599</v>
      </c>
      <c r="AD283" s="17">
        <v>0.52757445645270595</v>
      </c>
      <c r="AE283" s="17">
        <v>0.56024822821560205</v>
      </c>
      <c r="AF283" s="17">
        <v>0.58777632629657395</v>
      </c>
      <c r="AG283" s="17">
        <v>0.741816155505307</v>
      </c>
      <c r="AH283" s="17"/>
      <c r="AI283" s="17">
        <v>0.528482607858341</v>
      </c>
      <c r="AJ283" s="17">
        <v>0.52749848929042797</v>
      </c>
      <c r="AK283" s="17">
        <v>0.49258778410596998</v>
      </c>
      <c r="AL283" s="17">
        <v>0.72297306504720904</v>
      </c>
      <c r="AM283" s="17"/>
      <c r="AN283" s="17">
        <v>0.71161101673867799</v>
      </c>
      <c r="AO283" s="17">
        <v>0.48797492108990997</v>
      </c>
      <c r="AP283" s="17"/>
      <c r="AQ283" s="17">
        <v>0.55336285110351002</v>
      </c>
      <c r="AR283" s="17">
        <v>0.52696772141505099</v>
      </c>
      <c r="AS283" s="17"/>
      <c r="AT283" s="17">
        <v>0.66672133052559102</v>
      </c>
      <c r="AU283" s="17">
        <v>0.453741696155604</v>
      </c>
      <c r="AV283" s="17">
        <v>0.35451619204340101</v>
      </c>
      <c r="AW283" s="17"/>
      <c r="AX283" s="17">
        <v>0.63016328501799801</v>
      </c>
      <c r="AY283" s="17">
        <v>0.30805379135841099</v>
      </c>
      <c r="AZ283" s="17">
        <v>0.70275322591990197</v>
      </c>
    </row>
    <row r="284" spans="2:52" x14ac:dyDescent="0.35">
      <c r="B284" t="s">
        <v>141</v>
      </c>
      <c r="C284" s="17">
        <v>0.22048244618183699</v>
      </c>
      <c r="D284" s="17">
        <v>0.223344943571787</v>
      </c>
      <c r="E284" s="17">
        <v>0.218504839587326</v>
      </c>
      <c r="F284" s="17"/>
      <c r="G284" s="17">
        <v>0.19011463294015299</v>
      </c>
      <c r="H284" s="17">
        <v>0.123383436128394</v>
      </c>
      <c r="I284" s="17">
        <v>0.25072659421972499</v>
      </c>
      <c r="J284" s="17">
        <v>0.18239889422717101</v>
      </c>
      <c r="K284" s="17">
        <v>0.27200567777609003</v>
      </c>
      <c r="L284" s="17">
        <v>0.27533606111650499</v>
      </c>
      <c r="M284" s="17"/>
      <c r="N284" s="17">
        <v>0.21375651338267501</v>
      </c>
      <c r="O284" s="17">
        <v>0.22257771697751699</v>
      </c>
      <c r="P284" s="17">
        <v>0.23848840139389901</v>
      </c>
      <c r="Q284" s="17">
        <v>0.20834956198638699</v>
      </c>
      <c r="R284" s="17"/>
      <c r="S284" s="17">
        <v>0.37562278762287199</v>
      </c>
      <c r="T284" s="17">
        <v>0.15906098463103399</v>
      </c>
      <c r="U284" s="17">
        <v>5.1195617801461001E-2</v>
      </c>
      <c r="V284" s="17">
        <v>0.41938782039396599</v>
      </c>
      <c r="W284" s="17">
        <v>0.23748382208452701</v>
      </c>
      <c r="X284" s="17"/>
      <c r="Y284" s="17">
        <v>0.37602460238505903</v>
      </c>
      <c r="Z284" s="17">
        <v>0.17649701729970399</v>
      </c>
      <c r="AA284" s="17">
        <v>9.1130396752766601E-2</v>
      </c>
      <c r="AB284" s="17"/>
      <c r="AC284" s="17">
        <v>0.21084315334538301</v>
      </c>
      <c r="AD284" s="17">
        <v>0.25088881469417601</v>
      </c>
      <c r="AE284" s="17">
        <v>0.226494820844999</v>
      </c>
      <c r="AF284" s="17">
        <v>0.19796711136421599</v>
      </c>
      <c r="AG284" s="17">
        <v>0</v>
      </c>
      <c r="AH284" s="17"/>
      <c r="AI284" s="17">
        <v>0.193962929239228</v>
      </c>
      <c r="AJ284" s="17">
        <v>0.22519434148155201</v>
      </c>
      <c r="AK284" s="17">
        <v>0.233224564743094</v>
      </c>
      <c r="AL284" s="17">
        <v>0.142615241366017</v>
      </c>
      <c r="AM284" s="17"/>
      <c r="AN284" s="17">
        <v>0.113069254990543</v>
      </c>
      <c r="AO284" s="17">
        <v>0.252653385788561</v>
      </c>
      <c r="AP284" s="17"/>
      <c r="AQ284" s="17">
        <v>0.22997895901471399</v>
      </c>
      <c r="AR284" s="17">
        <v>0.216116478516761</v>
      </c>
      <c r="AS284" s="17"/>
      <c r="AT284" s="17">
        <v>0.17440385749465001</v>
      </c>
      <c r="AU284" s="17">
        <v>0.24427456978778</v>
      </c>
      <c r="AV284" s="17">
        <v>0.42497271777713003</v>
      </c>
      <c r="AW284" s="17"/>
      <c r="AX284" s="17">
        <v>0.16711256315990999</v>
      </c>
      <c r="AY284" s="17">
        <v>0.308625569021374</v>
      </c>
      <c r="AZ284" s="17">
        <v>0.11392464446673201</v>
      </c>
    </row>
    <row r="285" spans="2:52" x14ac:dyDescent="0.35">
      <c r="B285" t="s">
        <v>97</v>
      </c>
      <c r="C285" s="17">
        <v>0.31598352119776202</v>
      </c>
      <c r="D285" s="17">
        <v>0.333134713517939</v>
      </c>
      <c r="E285" s="17">
        <v>0.30010651837294999</v>
      </c>
      <c r="F285" s="17"/>
      <c r="G285" s="17">
        <v>0.36158903522575397</v>
      </c>
      <c r="H285" s="17">
        <v>0.53182242372419597</v>
      </c>
      <c r="I285" s="17">
        <v>0.363347112919298</v>
      </c>
      <c r="J285" s="17">
        <v>0.44007498774875697</v>
      </c>
      <c r="K285" s="17">
        <v>0.18506154009137599</v>
      </c>
      <c r="L285" s="17">
        <v>0.11891510766704</v>
      </c>
      <c r="M285" s="17"/>
      <c r="N285" s="17">
        <v>0.32783608923706797</v>
      </c>
      <c r="O285" s="17">
        <v>0.33790375582950799</v>
      </c>
      <c r="P285" s="17">
        <v>0.26135402404646402</v>
      </c>
      <c r="Q285" s="17">
        <v>0.32123489304185998</v>
      </c>
      <c r="R285" s="17"/>
      <c r="S285" s="17">
        <v>-5.3395465491856503E-2</v>
      </c>
      <c r="T285" s="17">
        <v>0.47819524945059699</v>
      </c>
      <c r="U285" s="17">
        <v>0.66449367871729603</v>
      </c>
      <c r="V285" s="17">
        <v>-0.15574668130674699</v>
      </c>
      <c r="W285" s="17">
        <v>0.166944158687168</v>
      </c>
      <c r="X285" s="17"/>
      <c r="Y285" s="17">
        <v>-8.1825402059099703E-2</v>
      </c>
      <c r="Z285" s="17">
        <v>0.43318247809822003</v>
      </c>
      <c r="AA285" s="17">
        <v>0.58507805262952695</v>
      </c>
      <c r="AB285" s="17"/>
      <c r="AC285" s="17">
        <v>0.27342814447123298</v>
      </c>
      <c r="AD285" s="17">
        <v>0.27668564175853</v>
      </c>
      <c r="AE285" s="17">
        <v>0.33375340737060299</v>
      </c>
      <c r="AF285" s="17">
        <v>0.38980921493235798</v>
      </c>
      <c r="AG285" s="17">
        <v>0.741816155505307</v>
      </c>
      <c r="AH285" s="17"/>
      <c r="AI285" s="17">
        <v>0.33451967861911303</v>
      </c>
      <c r="AJ285" s="17">
        <v>0.30230414780887599</v>
      </c>
      <c r="AK285" s="17">
        <v>0.25936321936287599</v>
      </c>
      <c r="AL285" s="17">
        <v>0.58035782368119204</v>
      </c>
      <c r="AM285" s="17"/>
      <c r="AN285" s="17">
        <v>0.598541761748135</v>
      </c>
      <c r="AO285" s="17">
        <v>0.235321535301349</v>
      </c>
      <c r="AP285" s="17"/>
      <c r="AQ285" s="17">
        <v>0.32338389208879498</v>
      </c>
      <c r="AR285" s="17">
        <v>0.31085124289829003</v>
      </c>
      <c r="AS285" s="17"/>
      <c r="AT285" s="17">
        <v>0.49231747303094098</v>
      </c>
      <c r="AU285" s="17">
        <v>0.209467126367824</v>
      </c>
      <c r="AV285" s="17">
        <v>-7.0456525733729305E-2</v>
      </c>
      <c r="AW285" s="17"/>
      <c r="AX285" s="17">
        <v>0.46305072185808799</v>
      </c>
      <c r="AY285" s="17">
        <v>-5.7177766296290201E-4</v>
      </c>
      <c r="AZ285" s="17">
        <v>0.58882858145316996</v>
      </c>
    </row>
    <row r="286" spans="2:52" x14ac:dyDescent="0.35">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row>
    <row r="287" spans="2:52" x14ac:dyDescent="0.35">
      <c r="B287" s="6" t="s">
        <v>213</v>
      </c>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row>
    <row r="288" spans="2:52" x14ac:dyDescent="0.35">
      <c r="B288" s="24" t="s">
        <v>84</v>
      </c>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row>
    <row r="289" spans="2:52" x14ac:dyDescent="0.35">
      <c r="B289" t="s">
        <v>135</v>
      </c>
      <c r="C289" s="17">
        <v>0.42803723365393498</v>
      </c>
      <c r="D289" s="17">
        <v>0.41688383408671198</v>
      </c>
      <c r="E289" s="17">
        <v>0.44090083167576399</v>
      </c>
      <c r="F289" s="17"/>
      <c r="G289" s="17">
        <v>0.501718992768029</v>
      </c>
      <c r="H289" s="17">
        <v>0.60413669755786803</v>
      </c>
      <c r="I289" s="17">
        <v>0.51960151431638302</v>
      </c>
      <c r="J289" s="17">
        <v>0.47940163331298302</v>
      </c>
      <c r="K289" s="17">
        <v>0.27771525677299302</v>
      </c>
      <c r="L289" s="17">
        <v>0.27376310393718001</v>
      </c>
      <c r="M289" s="17"/>
      <c r="N289" s="17">
        <v>0.32371252995151001</v>
      </c>
      <c r="O289" s="17">
        <v>0.43628032187986399</v>
      </c>
      <c r="P289" s="17">
        <v>0.52110392911566805</v>
      </c>
      <c r="Q289" s="17">
        <v>0.40447292630775</v>
      </c>
      <c r="R289" s="17"/>
      <c r="S289" s="17">
        <v>0.25617372159863999</v>
      </c>
      <c r="T289" s="17">
        <v>0.50411961202575395</v>
      </c>
      <c r="U289" s="17">
        <v>0.56627802561520302</v>
      </c>
      <c r="V289" s="17">
        <v>0</v>
      </c>
      <c r="W289" s="17">
        <v>0.32239184723989001</v>
      </c>
      <c r="X289" s="17"/>
      <c r="Y289" s="17">
        <v>0.16980217761966801</v>
      </c>
      <c r="Z289" s="17">
        <v>0.48644239542666001</v>
      </c>
      <c r="AA289" s="17">
        <v>0.62902051143474502</v>
      </c>
      <c r="AB289" s="17"/>
      <c r="AC289" s="17">
        <v>0.340943646451491</v>
      </c>
      <c r="AD289" s="17">
        <v>0.48624591762242902</v>
      </c>
      <c r="AE289" s="17">
        <v>0.444495464251289</v>
      </c>
      <c r="AF289" s="17">
        <v>0.37510126914931002</v>
      </c>
      <c r="AG289" s="17">
        <v>0.164801431872727</v>
      </c>
      <c r="AH289" s="17"/>
      <c r="AI289" s="17">
        <v>0.43750887062324501</v>
      </c>
      <c r="AJ289" s="17">
        <v>0.43183802129444299</v>
      </c>
      <c r="AK289" s="17">
        <v>0.35134866525317299</v>
      </c>
      <c r="AL289" s="17">
        <v>0.57165270315982597</v>
      </c>
      <c r="AM289" s="17"/>
      <c r="AN289" s="17">
        <v>0.69203704240290798</v>
      </c>
      <c r="AO289" s="17">
        <v>0.35457894676519502</v>
      </c>
      <c r="AP289" s="17"/>
      <c r="AQ289" s="17">
        <v>0.493390670401612</v>
      </c>
      <c r="AR289" s="17">
        <v>0.37565283250911302</v>
      </c>
      <c r="AS289" s="17"/>
      <c r="AT289" s="17">
        <v>0.52703498808011595</v>
      </c>
      <c r="AU289" s="17">
        <v>0.34911888390090301</v>
      </c>
      <c r="AV289" s="17">
        <v>0.28506877503223799</v>
      </c>
      <c r="AW289" s="17"/>
      <c r="AX289" s="17">
        <v>0.50953014753023296</v>
      </c>
      <c r="AY289" s="17">
        <v>0.25541004535523798</v>
      </c>
      <c r="AZ289" s="17">
        <v>0.61337856580923</v>
      </c>
    </row>
    <row r="290" spans="2:52" x14ac:dyDescent="0.35">
      <c r="B290" t="s">
        <v>136</v>
      </c>
      <c r="C290" s="17">
        <v>0.29627285169131001</v>
      </c>
      <c r="D290" s="17">
        <v>0.27960609577814299</v>
      </c>
      <c r="E290" s="17">
        <v>0.31411922700819001</v>
      </c>
      <c r="F290" s="17"/>
      <c r="G290" s="17">
        <v>0.39083925090015997</v>
      </c>
      <c r="H290" s="17">
        <v>0.20472090559754999</v>
      </c>
      <c r="I290" s="17">
        <v>0.34257601571612201</v>
      </c>
      <c r="J290" s="17">
        <v>0.32131603484830901</v>
      </c>
      <c r="K290" s="17">
        <v>0.27957726019385398</v>
      </c>
      <c r="L290" s="17">
        <v>0.26973939157767701</v>
      </c>
      <c r="M290" s="17"/>
      <c r="N290" s="17">
        <v>0.326487155701076</v>
      </c>
      <c r="O290" s="17">
        <v>0.27656086980911698</v>
      </c>
      <c r="P290" s="17">
        <v>0.29274987632128902</v>
      </c>
      <c r="Q290" s="17">
        <v>0.308977557220246</v>
      </c>
      <c r="R290" s="17"/>
      <c r="S290" s="17">
        <v>0.19780061730592099</v>
      </c>
      <c r="T290" s="17">
        <v>0.32405188250830702</v>
      </c>
      <c r="U290" s="17">
        <v>0.18028228926369999</v>
      </c>
      <c r="V290" s="17">
        <v>0.26364113908721798</v>
      </c>
      <c r="W290" s="17">
        <v>0.47328308324195201</v>
      </c>
      <c r="X290" s="17"/>
      <c r="Y290" s="17">
        <v>0.25230115873266701</v>
      </c>
      <c r="Z290" s="17">
        <v>0.33478635266725698</v>
      </c>
      <c r="AA290" s="17">
        <v>0.169974892282058</v>
      </c>
      <c r="AB290" s="17"/>
      <c r="AC290" s="17">
        <v>0.26973140847287402</v>
      </c>
      <c r="AD290" s="17">
        <v>0.28910029270659499</v>
      </c>
      <c r="AE290" s="17">
        <v>0.33798544934462499</v>
      </c>
      <c r="AF290" s="17">
        <v>0.33698678241958901</v>
      </c>
      <c r="AG290" s="17">
        <v>0.65514001179807602</v>
      </c>
      <c r="AH290" s="17"/>
      <c r="AI290" s="17">
        <v>0.27882685368822702</v>
      </c>
      <c r="AJ290" s="17">
        <v>0.32747457526252299</v>
      </c>
      <c r="AK290" s="17">
        <v>0.30421657880824798</v>
      </c>
      <c r="AL290" s="17">
        <v>0.251232199727774</v>
      </c>
      <c r="AM290" s="17"/>
      <c r="AN290" s="17">
        <v>0.177747581223275</v>
      </c>
      <c r="AO290" s="17">
        <v>0.33073053490724702</v>
      </c>
      <c r="AP290" s="17"/>
      <c r="AQ290" s="17">
        <v>0.28027384866118998</v>
      </c>
      <c r="AR290" s="17">
        <v>0.303456542191815</v>
      </c>
      <c r="AS290" s="17"/>
      <c r="AT290" s="17">
        <v>0.30003843307799999</v>
      </c>
      <c r="AU290" s="17">
        <v>0.32146480118834397</v>
      </c>
      <c r="AV290" s="17">
        <v>0.17482691409630699</v>
      </c>
      <c r="AW290" s="17"/>
      <c r="AX290" s="17">
        <v>0.34875757904719901</v>
      </c>
      <c r="AY290" s="17">
        <v>0.22941449219805299</v>
      </c>
      <c r="AZ290" s="17">
        <v>0.15782467443480999</v>
      </c>
    </row>
    <row r="291" spans="2:52" x14ac:dyDescent="0.35">
      <c r="B291" t="s">
        <v>137</v>
      </c>
      <c r="C291" s="17">
        <v>0.14832040177189701</v>
      </c>
      <c r="D291" s="17">
        <v>0.14809005433018199</v>
      </c>
      <c r="E291" s="17">
        <v>0.14513758120103201</v>
      </c>
      <c r="F291" s="17"/>
      <c r="G291" s="17">
        <v>2.8621920217919899E-2</v>
      </c>
      <c r="H291" s="17">
        <v>0.124213522541857</v>
      </c>
      <c r="I291" s="17">
        <v>7.4476599672018695E-2</v>
      </c>
      <c r="J291" s="17">
        <v>0.109720054296777</v>
      </c>
      <c r="K291" s="17">
        <v>0.258681617370082</v>
      </c>
      <c r="L291" s="17">
        <v>0.232534241723133</v>
      </c>
      <c r="M291" s="17"/>
      <c r="N291" s="17">
        <v>0.17060480306832099</v>
      </c>
      <c r="O291" s="17">
        <v>0.15188347896628901</v>
      </c>
      <c r="P291" s="17">
        <v>0.107749380144015</v>
      </c>
      <c r="Q291" s="17">
        <v>0.16111928159171501</v>
      </c>
      <c r="R291" s="17"/>
      <c r="S291" s="17">
        <v>0.29054620356606098</v>
      </c>
      <c r="T291" s="17">
        <v>0.103870355842094</v>
      </c>
      <c r="U291" s="17">
        <v>0.14867646243816601</v>
      </c>
      <c r="V291" s="17">
        <v>0.31697104051881603</v>
      </c>
      <c r="W291" s="17">
        <v>9.83908447880147E-2</v>
      </c>
      <c r="X291" s="17"/>
      <c r="Y291" s="17">
        <v>0.354065261997489</v>
      </c>
      <c r="Z291" s="17">
        <v>0.100035933180112</v>
      </c>
      <c r="AA291" s="17">
        <v>0.10056997314900799</v>
      </c>
      <c r="AB291" s="17"/>
      <c r="AC291" s="17">
        <v>0.20797331404984201</v>
      </c>
      <c r="AD291" s="17">
        <v>0.13104878091986999</v>
      </c>
      <c r="AE291" s="17">
        <v>0.143148718687411</v>
      </c>
      <c r="AF291" s="17">
        <v>0.121152188360077</v>
      </c>
      <c r="AG291" s="17">
        <v>0.18005855632919801</v>
      </c>
      <c r="AH291" s="17"/>
      <c r="AI291" s="17">
        <v>0.13596870761121299</v>
      </c>
      <c r="AJ291" s="17">
        <v>0.145244313710196</v>
      </c>
      <c r="AK291" s="17">
        <v>0.15054513303601999</v>
      </c>
      <c r="AL291" s="17">
        <v>0.102825693348535</v>
      </c>
      <c r="AM291" s="17"/>
      <c r="AN291" s="17">
        <v>8.8268621862679905E-2</v>
      </c>
      <c r="AO291" s="17">
        <v>0.162783453866339</v>
      </c>
      <c r="AP291" s="17"/>
      <c r="AQ291" s="17">
        <v>0.122953868854645</v>
      </c>
      <c r="AR291" s="17">
        <v>0.171656965473308</v>
      </c>
      <c r="AS291" s="17"/>
      <c r="AT291" s="17">
        <v>8.6905248989212994E-2</v>
      </c>
      <c r="AU291" s="17">
        <v>0.21122296926839401</v>
      </c>
      <c r="AV291" s="17">
        <v>0.22424783106586199</v>
      </c>
      <c r="AW291" s="17"/>
      <c r="AX291" s="17">
        <v>8.7816938758638705E-2</v>
      </c>
      <c r="AY291" s="17">
        <v>0.25263716289319499</v>
      </c>
      <c r="AZ291" s="17">
        <v>0.14011204308720299</v>
      </c>
    </row>
    <row r="292" spans="2:52" x14ac:dyDescent="0.35">
      <c r="B292" t="s">
        <v>138</v>
      </c>
      <c r="C292" s="17">
        <v>8.1464584610339896E-2</v>
      </c>
      <c r="D292" s="17">
        <v>9.3929136896385795E-2</v>
      </c>
      <c r="E292" s="17">
        <v>6.9332240096823206E-2</v>
      </c>
      <c r="F292" s="17"/>
      <c r="G292" s="17">
        <v>3.81649516629292E-2</v>
      </c>
      <c r="H292" s="17">
        <v>4.4477523219240298E-2</v>
      </c>
      <c r="I292" s="17">
        <v>2.08257975475615E-2</v>
      </c>
      <c r="J292" s="17">
        <v>5.3853635028590897E-2</v>
      </c>
      <c r="K292" s="17">
        <v>0.119978452515259</v>
      </c>
      <c r="L292" s="17">
        <v>0.16227494892385599</v>
      </c>
      <c r="M292" s="17"/>
      <c r="N292" s="17">
        <v>0.10361852342111399</v>
      </c>
      <c r="O292" s="17">
        <v>0.10113514169577</v>
      </c>
      <c r="P292" s="17">
        <v>3.8390638445363598E-2</v>
      </c>
      <c r="Q292" s="17">
        <v>7.8846449032076396E-2</v>
      </c>
      <c r="R292" s="17"/>
      <c r="S292" s="17">
        <v>0.162507221586942</v>
      </c>
      <c r="T292" s="17">
        <v>5.8866880003852803E-2</v>
      </c>
      <c r="U292" s="17">
        <v>8.6357564007075102E-2</v>
      </c>
      <c r="V292" s="17">
        <v>0</v>
      </c>
      <c r="W292" s="17">
        <v>3.1711649118798799E-2</v>
      </c>
      <c r="X292" s="17"/>
      <c r="Y292" s="17">
        <v>0.13348078600895399</v>
      </c>
      <c r="Z292" s="17">
        <v>6.1871017640916799E-2</v>
      </c>
      <c r="AA292" s="17">
        <v>6.0403991209227299E-2</v>
      </c>
      <c r="AB292" s="17"/>
      <c r="AC292" s="17">
        <v>0.123956094984167</v>
      </c>
      <c r="AD292" s="17">
        <v>6.3566225675442997E-2</v>
      </c>
      <c r="AE292" s="17">
        <v>3.9705050598928399E-2</v>
      </c>
      <c r="AF292" s="17">
        <v>0.11855606789664801</v>
      </c>
      <c r="AG292" s="17">
        <v>0</v>
      </c>
      <c r="AH292" s="17"/>
      <c r="AI292" s="17">
        <v>0.123319396702114</v>
      </c>
      <c r="AJ292" s="17">
        <v>4.9560082045194603E-2</v>
      </c>
      <c r="AK292" s="17">
        <v>0.11408849253985399</v>
      </c>
      <c r="AL292" s="17">
        <v>3.7420693982442597E-2</v>
      </c>
      <c r="AM292" s="17"/>
      <c r="AN292" s="17">
        <v>3.7521957161164902E-2</v>
      </c>
      <c r="AO292" s="17">
        <v>9.4435037487123993E-2</v>
      </c>
      <c r="AP292" s="17"/>
      <c r="AQ292" s="17">
        <v>4.6634724481936403E-2</v>
      </c>
      <c r="AR292" s="17">
        <v>0.11157232131155</v>
      </c>
      <c r="AS292" s="17"/>
      <c r="AT292" s="17">
        <v>7.35941765831052E-2</v>
      </c>
      <c r="AU292" s="17">
        <v>8.2096082075143295E-2</v>
      </c>
      <c r="AV292" s="17">
        <v>0.112620092351644</v>
      </c>
      <c r="AW292" s="17"/>
      <c r="AX292" s="17">
        <v>4.3909796753350501E-2</v>
      </c>
      <c r="AY292" s="17">
        <v>0.133631685173212</v>
      </c>
      <c r="AZ292" s="17">
        <v>3.1462221269938397E-2</v>
      </c>
    </row>
    <row r="293" spans="2:52" x14ac:dyDescent="0.35">
      <c r="B293" t="s">
        <v>139</v>
      </c>
      <c r="C293" s="17">
        <v>3.7082390003312697E-2</v>
      </c>
      <c r="D293" s="17">
        <v>4.50894812052684E-2</v>
      </c>
      <c r="E293" s="17">
        <v>2.9227593585902802E-2</v>
      </c>
      <c r="F293" s="17"/>
      <c r="G293" s="17">
        <v>0</v>
      </c>
      <c r="H293" s="17">
        <v>1.84921179170238E-2</v>
      </c>
      <c r="I293" s="17">
        <v>4.2520072747915402E-2</v>
      </c>
      <c r="J293" s="17">
        <v>3.57086425133403E-2</v>
      </c>
      <c r="K293" s="17">
        <v>4.6930820422984201E-2</v>
      </c>
      <c r="L293" s="17">
        <v>6.1688313838154103E-2</v>
      </c>
      <c r="M293" s="17"/>
      <c r="N293" s="17">
        <v>5.5628636572123302E-2</v>
      </c>
      <c r="O293" s="17">
        <v>3.4140187648959798E-2</v>
      </c>
      <c r="P293" s="17">
        <v>4.0006175973664002E-2</v>
      </c>
      <c r="Q293" s="17">
        <v>2.96244084485454E-2</v>
      </c>
      <c r="R293" s="17"/>
      <c r="S293" s="17">
        <v>9.2972235942436393E-2</v>
      </c>
      <c r="T293" s="17">
        <v>7.7168025112850404E-3</v>
      </c>
      <c r="U293" s="17">
        <v>1.8405658675856501E-2</v>
      </c>
      <c r="V293" s="17">
        <v>0.309208919626559</v>
      </c>
      <c r="W293" s="17">
        <v>7.4222575611345196E-2</v>
      </c>
      <c r="X293" s="17"/>
      <c r="Y293" s="17">
        <v>9.0350615641222098E-2</v>
      </c>
      <c r="Z293" s="17">
        <v>1.2649951753308001E-2</v>
      </c>
      <c r="AA293" s="17">
        <v>4.0030631924961299E-2</v>
      </c>
      <c r="AB293" s="17"/>
      <c r="AC293" s="17">
        <v>3.5918010024428598E-2</v>
      </c>
      <c r="AD293" s="17">
        <v>3.0038783075662202E-2</v>
      </c>
      <c r="AE293" s="17">
        <v>2.31806303082998E-2</v>
      </c>
      <c r="AF293" s="17">
        <v>4.1883026923231703E-2</v>
      </c>
      <c r="AG293" s="17">
        <v>0</v>
      </c>
      <c r="AH293" s="17"/>
      <c r="AI293" s="17">
        <v>3.3623504510406801E-3</v>
      </c>
      <c r="AJ293" s="17">
        <v>4.2439586118250501E-2</v>
      </c>
      <c r="AK293" s="17">
        <v>7.0719682382954896E-2</v>
      </c>
      <c r="AL293" s="17">
        <v>3.2427578249950101E-2</v>
      </c>
      <c r="AM293" s="17"/>
      <c r="AN293" s="17">
        <v>4.4247973499720403E-3</v>
      </c>
      <c r="AO293" s="17">
        <v>4.6209787993128297E-2</v>
      </c>
      <c r="AP293" s="17"/>
      <c r="AQ293" s="17">
        <v>4.1486560238324803E-2</v>
      </c>
      <c r="AR293" s="17">
        <v>3.4025635424264698E-2</v>
      </c>
      <c r="AS293" s="17"/>
      <c r="AT293" s="17">
        <v>9.1164620384661006E-3</v>
      </c>
      <c r="AU293" s="17">
        <v>2.1519821955028998E-2</v>
      </c>
      <c r="AV293" s="17">
        <v>0.20323638745394901</v>
      </c>
      <c r="AW293" s="17"/>
      <c r="AX293" s="17">
        <v>8.5049458036535793E-3</v>
      </c>
      <c r="AY293" s="17">
        <v>0.12890661438030099</v>
      </c>
      <c r="AZ293" s="17">
        <v>5.72224953988184E-2</v>
      </c>
    </row>
    <row r="294" spans="2:52" x14ac:dyDescent="0.35">
      <c r="B294" t="s">
        <v>94</v>
      </c>
      <c r="C294" s="17">
        <v>8.8225382692050294E-3</v>
      </c>
      <c r="D294" s="17">
        <v>1.6401397703308899E-2</v>
      </c>
      <c r="E294" s="17">
        <v>1.2825264322881E-3</v>
      </c>
      <c r="F294" s="17"/>
      <c r="G294" s="17">
        <v>4.06548844509615E-2</v>
      </c>
      <c r="H294" s="17">
        <v>3.9592331664610701E-3</v>
      </c>
      <c r="I294" s="17">
        <v>0</v>
      </c>
      <c r="J294" s="17">
        <v>0</v>
      </c>
      <c r="K294" s="17">
        <v>1.7116592724828E-2</v>
      </c>
      <c r="L294" s="17">
        <v>0</v>
      </c>
      <c r="M294" s="17"/>
      <c r="N294" s="17">
        <v>1.9948351285855599E-2</v>
      </c>
      <c r="O294" s="17">
        <v>0</v>
      </c>
      <c r="P294" s="17">
        <v>0</v>
      </c>
      <c r="Q294" s="17">
        <v>1.6959377399666901E-2</v>
      </c>
      <c r="R294" s="17"/>
      <c r="S294" s="17">
        <v>0</v>
      </c>
      <c r="T294" s="17">
        <v>1.3744671087081101E-3</v>
      </c>
      <c r="U294" s="17">
        <v>0</v>
      </c>
      <c r="V294" s="17">
        <v>0.110178900767406</v>
      </c>
      <c r="W294" s="17">
        <v>0</v>
      </c>
      <c r="X294" s="17"/>
      <c r="Y294" s="17">
        <v>0</v>
      </c>
      <c r="Z294" s="17">
        <v>4.2143493317454202E-3</v>
      </c>
      <c r="AA294" s="17">
        <v>0</v>
      </c>
      <c r="AB294" s="17"/>
      <c r="AC294" s="17">
        <v>2.1477526017197601E-2</v>
      </c>
      <c r="AD294" s="17">
        <v>0</v>
      </c>
      <c r="AE294" s="17">
        <v>1.14846868094468E-2</v>
      </c>
      <c r="AF294" s="17">
        <v>6.3206652511437903E-3</v>
      </c>
      <c r="AG294" s="17">
        <v>0</v>
      </c>
      <c r="AH294" s="17"/>
      <c r="AI294" s="17">
        <v>2.1013820924160698E-2</v>
      </c>
      <c r="AJ294" s="17">
        <v>3.4434215693917298E-3</v>
      </c>
      <c r="AK294" s="17">
        <v>9.0814479797491701E-3</v>
      </c>
      <c r="AL294" s="17">
        <v>4.4411315314728597E-3</v>
      </c>
      <c r="AM294" s="17"/>
      <c r="AN294" s="17">
        <v>0</v>
      </c>
      <c r="AO294" s="17">
        <v>1.12622389809668E-2</v>
      </c>
      <c r="AP294" s="17"/>
      <c r="AQ294" s="17">
        <v>1.5260327362291401E-2</v>
      </c>
      <c r="AR294" s="17">
        <v>3.63570308994909E-3</v>
      </c>
      <c r="AS294" s="17"/>
      <c r="AT294" s="17">
        <v>3.3106912310995602E-3</v>
      </c>
      <c r="AU294" s="17">
        <v>1.4577441612186701E-2</v>
      </c>
      <c r="AV294" s="17">
        <v>0</v>
      </c>
      <c r="AW294" s="17"/>
      <c r="AX294" s="17">
        <v>1.48059210692434E-3</v>
      </c>
      <c r="AY294" s="17">
        <v>0</v>
      </c>
      <c r="AZ294" s="17">
        <v>0</v>
      </c>
    </row>
    <row r="295" spans="2:52" x14ac:dyDescent="0.35">
      <c r="B295" t="s">
        <v>140</v>
      </c>
      <c r="C295" s="17">
        <v>0.72431008534524499</v>
      </c>
      <c r="D295" s="17">
        <v>0.69648992986485503</v>
      </c>
      <c r="E295" s="17">
        <v>0.75502005868395405</v>
      </c>
      <c r="F295" s="17"/>
      <c r="G295" s="17">
        <v>0.89255824366818903</v>
      </c>
      <c r="H295" s="17">
        <v>0.80885760315541799</v>
      </c>
      <c r="I295" s="17">
        <v>0.86217753003250497</v>
      </c>
      <c r="J295" s="17">
        <v>0.80071766816129197</v>
      </c>
      <c r="K295" s="17">
        <v>0.55729251696684701</v>
      </c>
      <c r="L295" s="17">
        <v>0.54350249551485696</v>
      </c>
      <c r="M295" s="17"/>
      <c r="N295" s="17">
        <v>0.65019968565258601</v>
      </c>
      <c r="O295" s="17">
        <v>0.71284119168897997</v>
      </c>
      <c r="P295" s="17">
        <v>0.81385380543695696</v>
      </c>
      <c r="Q295" s="17">
        <v>0.713450483527996</v>
      </c>
      <c r="R295" s="17"/>
      <c r="S295" s="17">
        <v>0.45397433890456101</v>
      </c>
      <c r="T295" s="17">
        <v>0.82817149453406003</v>
      </c>
      <c r="U295" s="17">
        <v>0.74656031487890295</v>
      </c>
      <c r="V295" s="17">
        <v>0.26364113908721798</v>
      </c>
      <c r="W295" s="17">
        <v>0.79567493048184101</v>
      </c>
      <c r="X295" s="17"/>
      <c r="Y295" s="17">
        <v>0.42210333635233499</v>
      </c>
      <c r="Z295" s="17">
        <v>0.82122874809391699</v>
      </c>
      <c r="AA295" s="17">
        <v>0.798995403716803</v>
      </c>
      <c r="AB295" s="17"/>
      <c r="AC295" s="17">
        <v>0.61067505492436402</v>
      </c>
      <c r="AD295" s="17">
        <v>0.77534621032902495</v>
      </c>
      <c r="AE295" s="17">
        <v>0.78248091359591398</v>
      </c>
      <c r="AF295" s="17">
        <v>0.71208805156889998</v>
      </c>
      <c r="AG295" s="17">
        <v>0.81994144367080202</v>
      </c>
      <c r="AH295" s="17"/>
      <c r="AI295" s="17">
        <v>0.71633572431147197</v>
      </c>
      <c r="AJ295" s="17">
        <v>0.75931259655696703</v>
      </c>
      <c r="AK295" s="17">
        <v>0.65556524406142203</v>
      </c>
      <c r="AL295" s="17">
        <v>0.82288490288759997</v>
      </c>
      <c r="AM295" s="17"/>
      <c r="AN295" s="17">
        <v>0.86978462362618303</v>
      </c>
      <c r="AO295" s="17">
        <v>0.68530948167244199</v>
      </c>
      <c r="AP295" s="17"/>
      <c r="AQ295" s="17">
        <v>0.77366451906280298</v>
      </c>
      <c r="AR295" s="17">
        <v>0.67910937470092803</v>
      </c>
      <c r="AS295" s="17"/>
      <c r="AT295" s="17">
        <v>0.827073421158116</v>
      </c>
      <c r="AU295" s="17">
        <v>0.67058368508924704</v>
      </c>
      <c r="AV295" s="17">
        <v>0.459895689128545</v>
      </c>
      <c r="AW295" s="17"/>
      <c r="AX295" s="17">
        <v>0.85828772657743302</v>
      </c>
      <c r="AY295" s="17">
        <v>0.48482453755329202</v>
      </c>
      <c r="AZ295" s="17">
        <v>0.77120324024403997</v>
      </c>
    </row>
    <row r="296" spans="2:52" x14ac:dyDescent="0.35">
      <c r="B296" t="s">
        <v>141</v>
      </c>
      <c r="C296" s="17">
        <v>0.118546974613653</v>
      </c>
      <c r="D296" s="17">
        <v>0.139018618101654</v>
      </c>
      <c r="E296" s="17">
        <v>9.8559833682726E-2</v>
      </c>
      <c r="F296" s="17"/>
      <c r="G296" s="17">
        <v>3.81649516629292E-2</v>
      </c>
      <c r="H296" s="17">
        <v>6.2969641136264104E-2</v>
      </c>
      <c r="I296" s="17">
        <v>6.3345870295476794E-2</v>
      </c>
      <c r="J296" s="17">
        <v>8.9562277541931107E-2</v>
      </c>
      <c r="K296" s="17">
        <v>0.16690927293824301</v>
      </c>
      <c r="L296" s="17">
        <v>0.22396326276201001</v>
      </c>
      <c r="M296" s="17"/>
      <c r="N296" s="17">
        <v>0.15924715999323799</v>
      </c>
      <c r="O296" s="17">
        <v>0.13527532934472999</v>
      </c>
      <c r="P296" s="17">
        <v>7.83968144190276E-2</v>
      </c>
      <c r="Q296" s="17">
        <v>0.108470857480622</v>
      </c>
      <c r="R296" s="17"/>
      <c r="S296" s="17">
        <v>0.25547945752937801</v>
      </c>
      <c r="T296" s="17">
        <v>6.6583682515137896E-2</v>
      </c>
      <c r="U296" s="17">
        <v>0.10476322268293201</v>
      </c>
      <c r="V296" s="17">
        <v>0.309208919626559</v>
      </c>
      <c r="W296" s="17">
        <v>0.10593422473014399</v>
      </c>
      <c r="X296" s="17"/>
      <c r="Y296" s="17">
        <v>0.22383140165017601</v>
      </c>
      <c r="Z296" s="17">
        <v>7.4520969394224895E-2</v>
      </c>
      <c r="AA296" s="17">
        <v>0.10043462313418899</v>
      </c>
      <c r="AB296" s="17"/>
      <c r="AC296" s="17">
        <v>0.159874105008596</v>
      </c>
      <c r="AD296" s="17">
        <v>9.3605008751105195E-2</v>
      </c>
      <c r="AE296" s="17">
        <v>6.2885680907228195E-2</v>
      </c>
      <c r="AF296" s="17">
        <v>0.160439094819879</v>
      </c>
      <c r="AG296" s="17">
        <v>0</v>
      </c>
      <c r="AH296" s="17"/>
      <c r="AI296" s="17">
        <v>0.126681747153155</v>
      </c>
      <c r="AJ296" s="17">
        <v>9.1999668163445E-2</v>
      </c>
      <c r="AK296" s="17">
        <v>0.18480817492280799</v>
      </c>
      <c r="AL296" s="17">
        <v>6.9848272232392705E-2</v>
      </c>
      <c r="AM296" s="17"/>
      <c r="AN296" s="17">
        <v>4.1946754511136997E-2</v>
      </c>
      <c r="AO296" s="17">
        <v>0.14064482548025201</v>
      </c>
      <c r="AP296" s="17"/>
      <c r="AQ296" s="17">
        <v>8.8121284720261206E-2</v>
      </c>
      <c r="AR296" s="17">
        <v>0.14559795673581399</v>
      </c>
      <c r="AS296" s="17"/>
      <c r="AT296" s="17">
        <v>8.2710638621571297E-2</v>
      </c>
      <c r="AU296" s="17">
        <v>0.103615904030172</v>
      </c>
      <c r="AV296" s="17">
        <v>0.315856479805593</v>
      </c>
      <c r="AW296" s="17"/>
      <c r="AX296" s="17">
        <v>5.2414742557004103E-2</v>
      </c>
      <c r="AY296" s="17">
        <v>0.26253829955351299</v>
      </c>
      <c r="AZ296" s="17">
        <v>8.8684716668756797E-2</v>
      </c>
    </row>
    <row r="297" spans="2:52" x14ac:dyDescent="0.35">
      <c r="B297" t="s">
        <v>97</v>
      </c>
      <c r="C297" s="17">
        <v>0.60576311073159295</v>
      </c>
      <c r="D297" s="17">
        <v>0.55747131176320097</v>
      </c>
      <c r="E297" s="17">
        <v>0.65646022500122803</v>
      </c>
      <c r="F297" s="17"/>
      <c r="G297" s="17">
        <v>0.85439329200526004</v>
      </c>
      <c r="H297" s="17">
        <v>0.74588796201915397</v>
      </c>
      <c r="I297" s="17">
        <v>0.79883165973702797</v>
      </c>
      <c r="J297" s="17">
        <v>0.71115539061936095</v>
      </c>
      <c r="K297" s="17">
        <v>0.39038324402860403</v>
      </c>
      <c r="L297" s="17">
        <v>0.31953923275284701</v>
      </c>
      <c r="M297" s="17"/>
      <c r="N297" s="17">
        <v>0.49095252565934799</v>
      </c>
      <c r="O297" s="17">
        <v>0.57756586234425</v>
      </c>
      <c r="P297" s="17">
        <v>0.73545699101793005</v>
      </c>
      <c r="Q297" s="17">
        <v>0.60497962604737399</v>
      </c>
      <c r="R297" s="17"/>
      <c r="S297" s="17">
        <v>0.19849488137518301</v>
      </c>
      <c r="T297" s="17">
        <v>0.761587812018923</v>
      </c>
      <c r="U297" s="17">
        <v>0.64179709219597103</v>
      </c>
      <c r="V297" s="17">
        <v>-4.5567780539340998E-2</v>
      </c>
      <c r="W297" s="17">
        <v>0.68974070575169699</v>
      </c>
      <c r="X297" s="17"/>
      <c r="Y297" s="17">
        <v>0.19827193470215801</v>
      </c>
      <c r="Z297" s="17">
        <v>0.74670777869969296</v>
      </c>
      <c r="AA297" s="17">
        <v>0.69856078058261395</v>
      </c>
      <c r="AB297" s="17"/>
      <c r="AC297" s="17">
        <v>0.45080094991576902</v>
      </c>
      <c r="AD297" s="17">
        <v>0.68174120157791995</v>
      </c>
      <c r="AE297" s="17">
        <v>0.71959523268868597</v>
      </c>
      <c r="AF297" s="17">
        <v>0.55164895674902004</v>
      </c>
      <c r="AG297" s="17">
        <v>0.81994144367080202</v>
      </c>
      <c r="AH297" s="17"/>
      <c r="AI297" s="17">
        <v>0.58965397715831702</v>
      </c>
      <c r="AJ297" s="17">
        <v>0.66731292839352196</v>
      </c>
      <c r="AK297" s="17">
        <v>0.47075706913861298</v>
      </c>
      <c r="AL297" s="17">
        <v>0.75303663065520698</v>
      </c>
      <c r="AM297" s="17"/>
      <c r="AN297" s="17">
        <v>0.82783786911504598</v>
      </c>
      <c r="AO297" s="17">
        <v>0.54466465619218996</v>
      </c>
      <c r="AP297" s="17"/>
      <c r="AQ297" s="17">
        <v>0.68554323434254205</v>
      </c>
      <c r="AR297" s="17">
        <v>0.53351141796511403</v>
      </c>
      <c r="AS297" s="17"/>
      <c r="AT297" s="17">
        <v>0.74436278253654498</v>
      </c>
      <c r="AU297" s="17">
        <v>0.56696778105907497</v>
      </c>
      <c r="AV297" s="17">
        <v>0.144039209322952</v>
      </c>
      <c r="AW297" s="17"/>
      <c r="AX297" s="17">
        <v>0.80587298402042895</v>
      </c>
      <c r="AY297" s="17">
        <v>0.22228623799977901</v>
      </c>
      <c r="AZ297" s="17">
        <v>0.68251852357528298</v>
      </c>
    </row>
    <row r="298" spans="2:52" x14ac:dyDescent="0.35">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row>
    <row r="299" spans="2:52" x14ac:dyDescent="0.35">
      <c r="B299" s="6" t="s">
        <v>214</v>
      </c>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row>
    <row r="300" spans="2:52" x14ac:dyDescent="0.35">
      <c r="B300" s="24" t="s">
        <v>84</v>
      </c>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row>
    <row r="301" spans="2:52" x14ac:dyDescent="0.35">
      <c r="B301" t="s">
        <v>200</v>
      </c>
      <c r="C301" s="17">
        <v>0.270603106074644</v>
      </c>
      <c r="D301" s="17">
        <v>0.22935335703288101</v>
      </c>
      <c r="E301" s="17">
        <v>0.31291827846783199</v>
      </c>
      <c r="F301" s="17"/>
      <c r="G301" s="17">
        <v>0.34320345903836003</v>
      </c>
      <c r="H301" s="17">
        <v>0.52519666307977697</v>
      </c>
      <c r="I301" s="17">
        <v>0.27352696468841198</v>
      </c>
      <c r="J301" s="17">
        <v>0.32811165400826597</v>
      </c>
      <c r="K301" s="17">
        <v>8.9192786129692503E-2</v>
      </c>
      <c r="L301" s="17">
        <v>0.13630692499269501</v>
      </c>
      <c r="M301" s="17"/>
      <c r="N301" s="17">
        <v>0.20184597470766599</v>
      </c>
      <c r="O301" s="17">
        <v>0.29211318357607002</v>
      </c>
      <c r="P301" s="17">
        <v>0.28425097898922502</v>
      </c>
      <c r="Q301" s="17">
        <v>0.27723062070805199</v>
      </c>
      <c r="R301" s="17"/>
      <c r="S301" s="17">
        <v>0.13622269296782</v>
      </c>
      <c r="T301" s="17">
        <v>0.33128741409270002</v>
      </c>
      <c r="U301" s="17">
        <v>0.46952560834260698</v>
      </c>
      <c r="V301" s="17">
        <v>0</v>
      </c>
      <c r="W301" s="17">
        <v>0.11715014657758401</v>
      </c>
      <c r="X301" s="17"/>
      <c r="Y301" s="17">
        <v>7.8398325050952802E-2</v>
      </c>
      <c r="Z301" s="17">
        <v>0.31846795683343398</v>
      </c>
      <c r="AA301" s="17">
        <v>0.51994667098090697</v>
      </c>
      <c r="AB301" s="17"/>
      <c r="AC301" s="17">
        <v>0.19476736860364299</v>
      </c>
      <c r="AD301" s="17">
        <v>0.312999986243716</v>
      </c>
      <c r="AE301" s="17">
        <v>0.31528396845572598</v>
      </c>
      <c r="AF301" s="17">
        <v>0.225496985107149</v>
      </c>
      <c r="AG301" s="17">
        <v>0.164801431872727</v>
      </c>
      <c r="AH301" s="17"/>
      <c r="AI301" s="17">
        <v>0.25771403513614399</v>
      </c>
      <c r="AJ301" s="17">
        <v>0.26026624429400502</v>
      </c>
      <c r="AK301" s="17">
        <v>0.20172487641567799</v>
      </c>
      <c r="AL301" s="17">
        <v>0.430942227748847</v>
      </c>
      <c r="AM301" s="17"/>
      <c r="AN301" s="17">
        <v>0.53362976851630795</v>
      </c>
      <c r="AO301" s="17">
        <v>0.201568951706839</v>
      </c>
      <c r="AP301" s="17"/>
      <c r="AQ301" s="17">
        <v>0.36720217507705699</v>
      </c>
      <c r="AR301" s="17">
        <v>0.19496332284468701</v>
      </c>
      <c r="AS301" s="17"/>
      <c r="AT301" s="17">
        <v>0.38475156412141998</v>
      </c>
      <c r="AU301" s="17">
        <v>0.20587635979610999</v>
      </c>
      <c r="AV301" s="17">
        <v>0.128782441801291</v>
      </c>
      <c r="AW301" s="17"/>
      <c r="AX301" s="17">
        <v>0.35880651668146202</v>
      </c>
      <c r="AY301" s="17">
        <v>0.12703276508854799</v>
      </c>
      <c r="AZ301" s="17">
        <v>0.45669365399506401</v>
      </c>
    </row>
    <row r="302" spans="2:52" x14ac:dyDescent="0.35">
      <c r="B302" t="s">
        <v>201</v>
      </c>
      <c r="C302" s="17">
        <v>0.25367279320307901</v>
      </c>
      <c r="D302" s="17">
        <v>0.27263696656819703</v>
      </c>
      <c r="E302" s="17">
        <v>0.23573393759414199</v>
      </c>
      <c r="F302" s="17"/>
      <c r="G302" s="17">
        <v>0.40472055443986599</v>
      </c>
      <c r="H302" s="17">
        <v>0.19032795878120001</v>
      </c>
      <c r="I302" s="17">
        <v>0.35152848556637001</v>
      </c>
      <c r="J302" s="17">
        <v>0.284336531804253</v>
      </c>
      <c r="K302" s="17">
        <v>0.26352732639801502</v>
      </c>
      <c r="L302" s="17">
        <v>0.12254728768736201</v>
      </c>
      <c r="M302" s="17"/>
      <c r="N302" s="17">
        <v>0.24039011548099201</v>
      </c>
      <c r="O302" s="17">
        <v>0.21805327702152999</v>
      </c>
      <c r="P302" s="17">
        <v>0.32515043882331202</v>
      </c>
      <c r="Q302" s="17">
        <v>0.25363560839910398</v>
      </c>
      <c r="R302" s="17"/>
      <c r="S302" s="17">
        <v>0.152419294747658</v>
      </c>
      <c r="T302" s="17">
        <v>0.30720604446198801</v>
      </c>
      <c r="U302" s="17">
        <v>0.13321062634921799</v>
      </c>
      <c r="V302" s="17">
        <v>0</v>
      </c>
      <c r="W302" s="17">
        <v>0.26835214910092098</v>
      </c>
      <c r="X302" s="17"/>
      <c r="Y302" s="17">
        <v>0.121738358004035</v>
      </c>
      <c r="Z302" s="17">
        <v>0.327360939849549</v>
      </c>
      <c r="AA302" s="17">
        <v>0.162438675230998</v>
      </c>
      <c r="AB302" s="17"/>
      <c r="AC302" s="17">
        <v>0.28434916527340198</v>
      </c>
      <c r="AD302" s="17">
        <v>0.25220846833373101</v>
      </c>
      <c r="AE302" s="17">
        <v>0.229379639201132</v>
      </c>
      <c r="AF302" s="17">
        <v>0.330271548931241</v>
      </c>
      <c r="AG302" s="17">
        <v>0.32646412833389898</v>
      </c>
      <c r="AH302" s="17"/>
      <c r="AI302" s="17">
        <v>0.26374530930967599</v>
      </c>
      <c r="AJ302" s="17">
        <v>0.267718662896479</v>
      </c>
      <c r="AK302" s="17">
        <v>0.30570489557879199</v>
      </c>
      <c r="AL302" s="17">
        <v>0.214580915653722</v>
      </c>
      <c r="AM302" s="17"/>
      <c r="AN302" s="17">
        <v>0.18209216015802299</v>
      </c>
      <c r="AO302" s="17">
        <v>0.26982895266299001</v>
      </c>
      <c r="AP302" s="17"/>
      <c r="AQ302" s="17">
        <v>0.2795862945632</v>
      </c>
      <c r="AR302" s="17">
        <v>0.23115941475432</v>
      </c>
      <c r="AS302" s="17"/>
      <c r="AT302" s="17">
        <v>0.27016418228258499</v>
      </c>
      <c r="AU302" s="17">
        <v>0.26087586150561798</v>
      </c>
      <c r="AV302" s="17">
        <v>9.5495129224418204E-2</v>
      </c>
      <c r="AW302" s="17"/>
      <c r="AX302" s="17">
        <v>0.334725324677696</v>
      </c>
      <c r="AY302" s="17">
        <v>0.109661278109507</v>
      </c>
      <c r="AZ302" s="17">
        <v>0.16676714663834999</v>
      </c>
    </row>
    <row r="303" spans="2:52" x14ac:dyDescent="0.35">
      <c r="B303" t="s">
        <v>202</v>
      </c>
      <c r="C303" s="17">
        <v>0.37007120258818998</v>
      </c>
      <c r="D303" s="17">
        <v>0.37704493130761602</v>
      </c>
      <c r="E303" s="17">
        <v>0.36057627976920797</v>
      </c>
      <c r="F303" s="17"/>
      <c r="G303" s="17">
        <v>0.19419887678646999</v>
      </c>
      <c r="H303" s="17">
        <v>0.23258157612931099</v>
      </c>
      <c r="I303" s="17">
        <v>0.30138836284746001</v>
      </c>
      <c r="J303" s="17">
        <v>0.36391474764717902</v>
      </c>
      <c r="K303" s="17">
        <v>0.47181231817163499</v>
      </c>
      <c r="L303" s="17">
        <v>0.54388709009052805</v>
      </c>
      <c r="M303" s="17"/>
      <c r="N303" s="17">
        <v>0.42537873552114802</v>
      </c>
      <c r="O303" s="17">
        <v>0.41501388512503901</v>
      </c>
      <c r="P303" s="17">
        <v>0.31782138585483499</v>
      </c>
      <c r="Q303" s="17">
        <v>0.33418915996682902</v>
      </c>
      <c r="R303" s="17"/>
      <c r="S303" s="17">
        <v>0.48272775951241997</v>
      </c>
      <c r="T303" s="17">
        <v>0.30964476273860703</v>
      </c>
      <c r="U303" s="17">
        <v>0.31340376180642499</v>
      </c>
      <c r="V303" s="17">
        <v>0.42714994128622202</v>
      </c>
      <c r="W303" s="17">
        <v>0.52931555826204602</v>
      </c>
      <c r="X303" s="17"/>
      <c r="Y303" s="17">
        <v>0.58085130081462899</v>
      </c>
      <c r="Z303" s="17">
        <v>0.28770351213130402</v>
      </c>
      <c r="AA303" s="17">
        <v>0.23846705584276801</v>
      </c>
      <c r="AB303" s="17"/>
      <c r="AC303" s="17">
        <v>0.34905662940193599</v>
      </c>
      <c r="AD303" s="17">
        <v>0.33548909677207001</v>
      </c>
      <c r="AE303" s="17">
        <v>0.400519208580769</v>
      </c>
      <c r="AF303" s="17">
        <v>0.323529043170597</v>
      </c>
      <c r="AG303" s="17">
        <v>0.50873443979337496</v>
      </c>
      <c r="AH303" s="17"/>
      <c r="AI303" s="17">
        <v>0.35809943883601802</v>
      </c>
      <c r="AJ303" s="17">
        <v>0.41988770606700399</v>
      </c>
      <c r="AK303" s="17">
        <v>0.32771865632591501</v>
      </c>
      <c r="AL303" s="17">
        <v>0.26530227657771499</v>
      </c>
      <c r="AM303" s="17"/>
      <c r="AN303" s="17">
        <v>0.23104443120694901</v>
      </c>
      <c r="AO303" s="17">
        <v>0.407291765135116</v>
      </c>
      <c r="AP303" s="17"/>
      <c r="AQ303" s="17">
        <v>0.293924742904346</v>
      </c>
      <c r="AR303" s="17">
        <v>0.43220155123485698</v>
      </c>
      <c r="AS303" s="17"/>
      <c r="AT303" s="17">
        <v>0.303783090055261</v>
      </c>
      <c r="AU303" s="17">
        <v>0.41854355012521699</v>
      </c>
      <c r="AV303" s="17">
        <v>0.38198021397152998</v>
      </c>
      <c r="AW303" s="17"/>
      <c r="AX303" s="17">
        <v>0.25988505657434502</v>
      </c>
      <c r="AY303" s="17">
        <v>0.50320509533263003</v>
      </c>
      <c r="AZ303" s="17">
        <v>0.31931670396776701</v>
      </c>
    </row>
    <row r="304" spans="2:52" x14ac:dyDescent="0.35">
      <c r="B304" t="s">
        <v>203</v>
      </c>
      <c r="C304" s="17">
        <v>4.7710874863830202E-2</v>
      </c>
      <c r="D304" s="17">
        <v>6.4433108015076096E-2</v>
      </c>
      <c r="E304" s="17">
        <v>3.1187544839816402E-2</v>
      </c>
      <c r="F304" s="17"/>
      <c r="G304" s="17">
        <v>0</v>
      </c>
      <c r="H304" s="17">
        <v>2.7940630608402298E-2</v>
      </c>
      <c r="I304" s="17">
        <v>4.8907611447900401E-2</v>
      </c>
      <c r="J304" s="17">
        <v>2.3637066540302499E-2</v>
      </c>
      <c r="K304" s="17">
        <v>5.9822543590675799E-2</v>
      </c>
      <c r="L304" s="17">
        <v>9.51017732822865E-2</v>
      </c>
      <c r="M304" s="17"/>
      <c r="N304" s="17">
        <v>6.7921303409513994E-2</v>
      </c>
      <c r="O304" s="17">
        <v>2.4396275063927799E-2</v>
      </c>
      <c r="P304" s="17">
        <v>4.63629766346862E-2</v>
      </c>
      <c r="Q304" s="17">
        <v>6.15546732021508E-2</v>
      </c>
      <c r="R304" s="17"/>
      <c r="S304" s="17">
        <v>0.103298905733765</v>
      </c>
      <c r="T304" s="17">
        <v>3.1870290177488499E-2</v>
      </c>
      <c r="U304" s="17">
        <v>6.5454344825893407E-2</v>
      </c>
      <c r="V304" s="17">
        <v>0</v>
      </c>
      <c r="W304" s="17">
        <v>1.12016976081043E-2</v>
      </c>
      <c r="X304" s="17"/>
      <c r="Y304" s="17">
        <v>8.7268921421120096E-2</v>
      </c>
      <c r="Z304" s="17">
        <v>4.0119607994004401E-2</v>
      </c>
      <c r="AA304" s="17">
        <v>3.9116966020365199E-2</v>
      </c>
      <c r="AB304" s="17"/>
      <c r="AC304" s="17">
        <v>8.5778122624040595E-2</v>
      </c>
      <c r="AD304" s="17">
        <v>2.89726968728856E-2</v>
      </c>
      <c r="AE304" s="17">
        <v>3.1036996420567901E-2</v>
      </c>
      <c r="AF304" s="17">
        <v>2.3801487212257E-2</v>
      </c>
      <c r="AG304" s="17">
        <v>0</v>
      </c>
      <c r="AH304" s="17"/>
      <c r="AI304" s="17">
        <v>7.2633742349194994E-2</v>
      </c>
      <c r="AJ304" s="17">
        <v>1.6943442027193001E-2</v>
      </c>
      <c r="AK304" s="17">
        <v>7.0211007408382403E-2</v>
      </c>
      <c r="AL304" s="17">
        <v>3.7097875158236399E-2</v>
      </c>
      <c r="AM304" s="17"/>
      <c r="AN304" s="17">
        <v>3.7588413997665E-2</v>
      </c>
      <c r="AO304" s="17">
        <v>5.1330471486717301E-2</v>
      </c>
      <c r="AP304" s="17"/>
      <c r="AQ304" s="17">
        <v>2.7622568278192001E-2</v>
      </c>
      <c r="AR304" s="17">
        <v>6.5087163792466804E-2</v>
      </c>
      <c r="AS304" s="17"/>
      <c r="AT304" s="17">
        <v>1.8679130683297299E-2</v>
      </c>
      <c r="AU304" s="17">
        <v>7.4682306247534996E-2</v>
      </c>
      <c r="AV304" s="17">
        <v>6.2865135202797198E-2</v>
      </c>
      <c r="AW304" s="17"/>
      <c r="AX304" s="17">
        <v>2.84275602886804E-2</v>
      </c>
      <c r="AY304" s="17">
        <v>0.129219102572393</v>
      </c>
      <c r="AZ304" s="17">
        <v>0</v>
      </c>
    </row>
    <row r="305" spans="2:52" x14ac:dyDescent="0.35">
      <c r="B305" t="s">
        <v>204</v>
      </c>
      <c r="C305" s="17">
        <v>4.1859046308465098E-2</v>
      </c>
      <c r="D305" s="17">
        <v>4.5731052700722599E-2</v>
      </c>
      <c r="E305" s="17">
        <v>3.81565717873706E-2</v>
      </c>
      <c r="F305" s="17"/>
      <c r="G305" s="17">
        <v>0</v>
      </c>
      <c r="H305" s="17">
        <v>1.9993938234849001E-2</v>
      </c>
      <c r="I305" s="17">
        <v>2.4648575449857001E-2</v>
      </c>
      <c r="J305" s="17">
        <v>0</v>
      </c>
      <c r="K305" s="17">
        <v>9.8528432985153097E-2</v>
      </c>
      <c r="L305" s="17">
        <v>8.1605683457988201E-2</v>
      </c>
      <c r="M305" s="17"/>
      <c r="N305" s="17">
        <v>4.4515519594824603E-2</v>
      </c>
      <c r="O305" s="17">
        <v>3.7778695273529402E-2</v>
      </c>
      <c r="P305" s="17">
        <v>1.09955408936355E-2</v>
      </c>
      <c r="Q305" s="17">
        <v>6.3590947122604394E-2</v>
      </c>
      <c r="R305" s="17"/>
      <c r="S305" s="17">
        <v>0.12533134703833801</v>
      </c>
      <c r="T305" s="17">
        <v>1.3405520804415099E-2</v>
      </c>
      <c r="U305" s="17">
        <v>1.8405658675856501E-2</v>
      </c>
      <c r="V305" s="17">
        <v>0.309208919626559</v>
      </c>
      <c r="W305" s="17">
        <v>0</v>
      </c>
      <c r="X305" s="17"/>
      <c r="Y305" s="17">
        <v>0.13174309470926199</v>
      </c>
      <c r="Z305" s="17">
        <v>2.49802970236725E-2</v>
      </c>
      <c r="AA305" s="17">
        <v>4.0030631924961299E-2</v>
      </c>
      <c r="AB305" s="17"/>
      <c r="AC305" s="17">
        <v>6.02199340410213E-2</v>
      </c>
      <c r="AD305" s="17">
        <v>4.68478838536628E-2</v>
      </c>
      <c r="AE305" s="17">
        <v>1.8037843937081601E-2</v>
      </c>
      <c r="AF305" s="17">
        <v>7.7424617107546403E-2</v>
      </c>
      <c r="AG305" s="17">
        <v>0</v>
      </c>
      <c r="AH305" s="17"/>
      <c r="AI305" s="17">
        <v>3.5665859209412197E-2</v>
      </c>
      <c r="AJ305" s="17">
        <v>2.3661061095021699E-2</v>
      </c>
      <c r="AK305" s="17">
        <v>7.0719682382954896E-2</v>
      </c>
      <c r="AL305" s="17">
        <v>4.2833059768554997E-2</v>
      </c>
      <c r="AM305" s="17"/>
      <c r="AN305" s="17">
        <v>1.5645226121054501E-2</v>
      </c>
      <c r="AO305" s="17">
        <v>4.9449448763328102E-2</v>
      </c>
      <c r="AP305" s="17"/>
      <c r="AQ305" s="17">
        <v>2.5082342079639899E-2</v>
      </c>
      <c r="AR305" s="17">
        <v>5.6402697315468701E-2</v>
      </c>
      <c r="AS305" s="17"/>
      <c r="AT305" s="17">
        <v>1.8310981129137701E-2</v>
      </c>
      <c r="AU305" s="17">
        <v>2.1253506269911501E-2</v>
      </c>
      <c r="AV305" s="17">
        <v>0.26621504659130502</v>
      </c>
      <c r="AW305" s="17"/>
      <c r="AX305" s="17">
        <v>1.6674949670893498E-2</v>
      </c>
      <c r="AY305" s="17">
        <v>0.130881758896922</v>
      </c>
      <c r="AZ305" s="17">
        <v>5.72224953988184E-2</v>
      </c>
    </row>
    <row r="306" spans="2:52" x14ac:dyDescent="0.35">
      <c r="B306" t="s">
        <v>94</v>
      </c>
      <c r="C306" s="17">
        <v>1.6082976961791399E-2</v>
      </c>
      <c r="D306" s="17">
        <v>1.08005843755075E-2</v>
      </c>
      <c r="E306" s="17">
        <v>2.1427387541631499E-2</v>
      </c>
      <c r="F306" s="17"/>
      <c r="G306" s="17">
        <v>5.7877109735304397E-2</v>
      </c>
      <c r="H306" s="17">
        <v>3.9592331664610701E-3</v>
      </c>
      <c r="I306" s="17">
        <v>0</v>
      </c>
      <c r="J306" s="17">
        <v>0</v>
      </c>
      <c r="K306" s="17">
        <v>1.7116592724828E-2</v>
      </c>
      <c r="L306" s="17">
        <v>2.0551240489139901E-2</v>
      </c>
      <c r="M306" s="17"/>
      <c r="N306" s="17">
        <v>1.9948351285855599E-2</v>
      </c>
      <c r="O306" s="17">
        <v>1.26446839399034E-2</v>
      </c>
      <c r="P306" s="17">
        <v>1.54186788043062E-2</v>
      </c>
      <c r="Q306" s="17">
        <v>9.7989906012596103E-3</v>
      </c>
      <c r="R306" s="17"/>
      <c r="S306" s="17">
        <v>0</v>
      </c>
      <c r="T306" s="17">
        <v>6.5859677248017298E-3</v>
      </c>
      <c r="U306" s="17">
        <v>0</v>
      </c>
      <c r="V306" s="17">
        <v>0.26364113908721798</v>
      </c>
      <c r="W306" s="17">
        <v>7.3980448451344105E-2</v>
      </c>
      <c r="X306" s="17"/>
      <c r="Y306" s="17">
        <v>0</v>
      </c>
      <c r="Z306" s="17">
        <v>1.3676861680363701E-3</v>
      </c>
      <c r="AA306" s="17">
        <v>0</v>
      </c>
      <c r="AB306" s="17"/>
      <c r="AC306" s="17">
        <v>2.5828780055956999E-2</v>
      </c>
      <c r="AD306" s="17">
        <v>2.3481867923934498E-2</v>
      </c>
      <c r="AE306" s="17">
        <v>5.7423434047234097E-3</v>
      </c>
      <c r="AF306" s="17">
        <v>1.9476318471209401E-2</v>
      </c>
      <c r="AG306" s="17">
        <v>0</v>
      </c>
      <c r="AH306" s="17"/>
      <c r="AI306" s="17">
        <v>1.21416151595546E-2</v>
      </c>
      <c r="AJ306" s="17">
        <v>1.1522883620297599E-2</v>
      </c>
      <c r="AK306" s="17">
        <v>2.3920881888277599E-2</v>
      </c>
      <c r="AL306" s="17">
        <v>9.2436450929248102E-3</v>
      </c>
      <c r="AM306" s="17"/>
      <c r="AN306" s="17">
        <v>0</v>
      </c>
      <c r="AO306" s="17">
        <v>2.05304102450098E-2</v>
      </c>
      <c r="AP306" s="17"/>
      <c r="AQ306" s="17">
        <v>6.5818770975642196E-3</v>
      </c>
      <c r="AR306" s="17">
        <v>2.01858500582002E-2</v>
      </c>
      <c r="AS306" s="17"/>
      <c r="AT306" s="17">
        <v>4.3110517282991898E-3</v>
      </c>
      <c r="AU306" s="17">
        <v>1.8768416055607501E-2</v>
      </c>
      <c r="AV306" s="17">
        <v>6.4662033208658903E-2</v>
      </c>
      <c r="AW306" s="17"/>
      <c r="AX306" s="17">
        <v>1.48059210692434E-3</v>
      </c>
      <c r="AY306" s="17">
        <v>0</v>
      </c>
      <c r="AZ306" s="17">
        <v>0</v>
      </c>
    </row>
    <row r="307" spans="2:52" x14ac:dyDescent="0.35">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row>
    <row r="308" spans="2:52" x14ac:dyDescent="0.35">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Z31"/>
  <sheetViews>
    <sheetView showGridLines="0" workbookViewId="0">
      <pane xSplit="2" topLeftCell="C1" activePane="topRight" state="frozen"/>
      <selection pane="topRight" activeCell="C9" sqref="C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ht="29" x14ac:dyDescent="0.35">
      <c r="B9" s="18" t="s">
        <v>65</v>
      </c>
      <c r="C9" s="17">
        <v>0.39326109693336098</v>
      </c>
      <c r="D9" s="17">
        <v>0.28422331816741497</v>
      </c>
      <c r="E9" s="17">
        <v>0.50382461329801598</v>
      </c>
      <c r="F9" s="17"/>
      <c r="G9" s="17">
        <v>0.50704002398524595</v>
      </c>
      <c r="H9" s="17">
        <v>0.42167083529460198</v>
      </c>
      <c r="I9" s="17">
        <v>0.442433738797748</v>
      </c>
      <c r="J9" s="17">
        <v>0.38686286239642897</v>
      </c>
      <c r="K9" s="17">
        <v>0.38584506248079598</v>
      </c>
      <c r="L9" s="17">
        <v>0.287460966665471</v>
      </c>
      <c r="M9" s="17"/>
      <c r="N9" s="17">
        <v>0.34299325696347399</v>
      </c>
      <c r="O9" s="17">
        <v>0.37783705082487701</v>
      </c>
      <c r="P9" s="17">
        <v>0.41475180335103801</v>
      </c>
      <c r="Q9" s="17">
        <v>0.42568131348895999</v>
      </c>
      <c r="R9" s="17"/>
      <c r="S9" s="17">
        <v>0.33661697996755102</v>
      </c>
      <c r="T9" s="17">
        <v>0.47222569396660802</v>
      </c>
      <c r="U9" s="17">
        <v>0.23764212364978199</v>
      </c>
      <c r="V9" s="17">
        <v>0</v>
      </c>
      <c r="W9" s="17">
        <v>0.40965524658372099</v>
      </c>
      <c r="X9" s="17"/>
      <c r="Y9" s="17">
        <v>0.40506389094468198</v>
      </c>
      <c r="Z9" s="17">
        <v>0.436590311023967</v>
      </c>
      <c r="AA9" s="17">
        <v>0.18460417177125399</v>
      </c>
      <c r="AB9" s="17"/>
      <c r="AC9" s="17">
        <v>0.390871710193957</v>
      </c>
      <c r="AD9" s="17">
        <v>0.444557775979605</v>
      </c>
      <c r="AE9" s="17">
        <v>0.41470851892461402</v>
      </c>
      <c r="AF9" s="17">
        <v>0.31189879827776301</v>
      </c>
      <c r="AG9" s="17">
        <v>0.34485998820192398</v>
      </c>
      <c r="AH9" s="17"/>
      <c r="AI9" s="17">
        <v>0.43437983967389299</v>
      </c>
      <c r="AJ9" s="17">
        <v>0.42441618293699801</v>
      </c>
      <c r="AK9" s="17">
        <v>0.236374411086655</v>
      </c>
      <c r="AL9" s="17">
        <v>0.34800195405171902</v>
      </c>
      <c r="AM9" s="17"/>
      <c r="AN9" s="17">
        <v>0.42881211217744503</v>
      </c>
      <c r="AO9" s="17">
        <v>0.38106491123723601</v>
      </c>
      <c r="AP9" s="17"/>
      <c r="AQ9" s="17">
        <v>0.42049928999423902</v>
      </c>
      <c r="AR9" s="17">
        <v>0.37021959852736802</v>
      </c>
      <c r="AS9" s="17"/>
      <c r="AT9" s="17">
        <v>0.34750872324250098</v>
      </c>
      <c r="AU9" s="17">
        <v>0.44810403639851498</v>
      </c>
      <c r="AV9" s="17">
        <v>0.22306329012453899</v>
      </c>
      <c r="AW9" s="17"/>
      <c r="AX9" s="17">
        <v>0.46717039506389602</v>
      </c>
      <c r="AY9" s="17">
        <v>0.43673636483792899</v>
      </c>
      <c r="AZ9" s="17">
        <v>0.205197935282109</v>
      </c>
    </row>
    <row r="10" spans="2:52" ht="29" x14ac:dyDescent="0.35">
      <c r="B10" s="18" t="s">
        <v>66</v>
      </c>
      <c r="C10" s="17">
        <v>0.37252576846906099</v>
      </c>
      <c r="D10" s="17">
        <v>0.349671317691434</v>
      </c>
      <c r="E10" s="17">
        <v>0.39686256747111398</v>
      </c>
      <c r="F10" s="17"/>
      <c r="G10" s="17">
        <v>0.44202248214311501</v>
      </c>
      <c r="H10" s="17">
        <v>0.40766683687223498</v>
      </c>
      <c r="I10" s="17">
        <v>0.38777583381659703</v>
      </c>
      <c r="J10" s="17">
        <v>0.42691720721512</v>
      </c>
      <c r="K10" s="17">
        <v>0.33230389141709099</v>
      </c>
      <c r="L10" s="17">
        <v>0.290568164757808</v>
      </c>
      <c r="M10" s="17"/>
      <c r="N10" s="17">
        <v>0.45379246527133599</v>
      </c>
      <c r="O10" s="17">
        <v>0.383346913693837</v>
      </c>
      <c r="P10" s="17">
        <v>0.34539913886935603</v>
      </c>
      <c r="Q10" s="17">
        <v>0.33760148941256601</v>
      </c>
      <c r="R10" s="17"/>
      <c r="S10" s="17">
        <v>0.30058021279748498</v>
      </c>
      <c r="T10" s="17">
        <v>0.44480703135141397</v>
      </c>
      <c r="U10" s="17">
        <v>0.24585987175247401</v>
      </c>
      <c r="V10" s="17">
        <v>0</v>
      </c>
      <c r="W10" s="17">
        <v>0.32727855193854899</v>
      </c>
      <c r="X10" s="17"/>
      <c r="Y10" s="17">
        <v>0.16014833639387399</v>
      </c>
      <c r="Z10" s="17">
        <v>0.48950107297462903</v>
      </c>
      <c r="AA10" s="17">
        <v>0.204514779053169</v>
      </c>
      <c r="AB10" s="17"/>
      <c r="AC10" s="17">
        <v>0.230317415842898</v>
      </c>
      <c r="AD10" s="17">
        <v>0.44990537249034801</v>
      </c>
      <c r="AE10" s="17">
        <v>0.435078680887034</v>
      </c>
      <c r="AF10" s="17">
        <v>0.45264139510573098</v>
      </c>
      <c r="AG10" s="17">
        <v>0.34612668285877701</v>
      </c>
      <c r="AH10" s="17"/>
      <c r="AI10" s="17">
        <v>0.33449831585686801</v>
      </c>
      <c r="AJ10" s="17">
        <v>0.39503306538389998</v>
      </c>
      <c r="AK10" s="17">
        <v>0.41895335298157999</v>
      </c>
      <c r="AL10" s="17">
        <v>0.36306470236267102</v>
      </c>
      <c r="AM10" s="17"/>
      <c r="AN10" s="17">
        <v>0.381748274872245</v>
      </c>
      <c r="AO10" s="17">
        <v>0.370490911087273</v>
      </c>
      <c r="AP10" s="17"/>
      <c r="AQ10" s="17">
        <v>0.37798335609290801</v>
      </c>
      <c r="AR10" s="17">
        <v>0.36881936032192802</v>
      </c>
      <c r="AS10" s="17"/>
      <c r="AT10" s="17">
        <v>0.42082191703065203</v>
      </c>
      <c r="AU10" s="17">
        <v>0.36281977381974401</v>
      </c>
      <c r="AV10" s="17">
        <v>0.27495468390749001</v>
      </c>
      <c r="AW10" s="17"/>
      <c r="AX10" s="17">
        <v>0.45523526281786902</v>
      </c>
      <c r="AY10" s="17">
        <v>0.21294727385213899</v>
      </c>
      <c r="AZ10" s="17">
        <v>0.250383576944122</v>
      </c>
    </row>
    <row r="11" spans="2:52" ht="43.5" x14ac:dyDescent="0.35">
      <c r="B11" s="18" t="s">
        <v>67</v>
      </c>
      <c r="C11" s="17">
        <v>0.231347589607729</v>
      </c>
      <c r="D11" s="17">
        <v>0.230482140391124</v>
      </c>
      <c r="E11" s="17">
        <v>0.23313975357994701</v>
      </c>
      <c r="F11" s="17"/>
      <c r="G11" s="17">
        <v>0.26610019978441102</v>
      </c>
      <c r="H11" s="17">
        <v>0.24721585167034699</v>
      </c>
      <c r="I11" s="17">
        <v>0.28777411429578897</v>
      </c>
      <c r="J11" s="17">
        <v>0.30336439698168599</v>
      </c>
      <c r="K11" s="17">
        <v>0.20144146685403699</v>
      </c>
      <c r="L11" s="17">
        <v>0.13784912081543099</v>
      </c>
      <c r="M11" s="17"/>
      <c r="N11" s="17">
        <v>0.155728384065102</v>
      </c>
      <c r="O11" s="17">
        <v>0.158317230652465</v>
      </c>
      <c r="P11" s="17">
        <v>0.319829489357281</v>
      </c>
      <c r="Q11" s="17">
        <v>0.28806441233893598</v>
      </c>
      <c r="R11" s="17"/>
      <c r="S11" s="17">
        <v>0.13714052735586199</v>
      </c>
      <c r="T11" s="17">
        <v>0.28952127404831202</v>
      </c>
      <c r="U11" s="17">
        <v>0.193113831912402</v>
      </c>
      <c r="V11" s="17">
        <v>0</v>
      </c>
      <c r="W11" s="17">
        <v>0.243083555578745</v>
      </c>
      <c r="X11" s="17"/>
      <c r="Y11" s="17">
        <v>0.200086566761983</v>
      </c>
      <c r="Z11" s="17">
        <v>0.27372239272717203</v>
      </c>
      <c r="AA11" s="17">
        <v>0.19635130853181701</v>
      </c>
      <c r="AB11" s="17"/>
      <c r="AC11" s="17">
        <v>0.28103325419181602</v>
      </c>
      <c r="AD11" s="17">
        <v>0.28644278141607299</v>
      </c>
      <c r="AE11" s="17">
        <v>0.16983232792684599</v>
      </c>
      <c r="AF11" s="17">
        <v>0.20555679533257501</v>
      </c>
      <c r="AG11" s="17">
        <v>0.50652268466309602</v>
      </c>
      <c r="AH11" s="17"/>
      <c r="AI11" s="17">
        <v>0.30339206929388501</v>
      </c>
      <c r="AJ11" s="17">
        <v>0.21795139857899801</v>
      </c>
      <c r="AK11" s="17">
        <v>0.20936632569677399</v>
      </c>
      <c r="AL11" s="17">
        <v>0.195025984238856</v>
      </c>
      <c r="AM11" s="17"/>
      <c r="AN11" s="17">
        <v>0.301599558272652</v>
      </c>
      <c r="AO11" s="17">
        <v>0.21651018443561401</v>
      </c>
      <c r="AP11" s="17"/>
      <c r="AQ11" s="17">
        <v>0.27075812281885903</v>
      </c>
      <c r="AR11" s="17">
        <v>0.20240321647474399</v>
      </c>
      <c r="AS11" s="17"/>
      <c r="AT11" s="17">
        <v>0.244416083608678</v>
      </c>
      <c r="AU11" s="17">
        <v>0.22570474735183599</v>
      </c>
      <c r="AV11" s="17">
        <v>0.102359032697297</v>
      </c>
      <c r="AW11" s="17"/>
      <c r="AX11" s="17">
        <v>0.27373875483933702</v>
      </c>
      <c r="AY11" s="17">
        <v>0.16033440075796601</v>
      </c>
      <c r="AZ11" s="17">
        <v>0.197148926085469</v>
      </c>
    </row>
    <row r="12" spans="2:52" x14ac:dyDescent="0.35">
      <c r="B12" s="18" t="s">
        <v>68</v>
      </c>
      <c r="C12" s="17">
        <v>0.20989370868570001</v>
      </c>
      <c r="D12" s="17">
        <v>0.20865280084799701</v>
      </c>
      <c r="E12" s="17">
        <v>0.21197518298089299</v>
      </c>
      <c r="F12" s="17"/>
      <c r="G12" s="17">
        <v>0.116563571007545</v>
      </c>
      <c r="H12" s="17">
        <v>9.3076261594083803E-2</v>
      </c>
      <c r="I12" s="17">
        <v>0.23262812174474101</v>
      </c>
      <c r="J12" s="17">
        <v>0.18176344299991801</v>
      </c>
      <c r="K12" s="17">
        <v>0.24986326190563399</v>
      </c>
      <c r="L12" s="17">
        <v>0.319524427780283</v>
      </c>
      <c r="M12" s="17"/>
      <c r="N12" s="17">
        <v>0.24133236178880199</v>
      </c>
      <c r="O12" s="17">
        <v>0.238212349261957</v>
      </c>
      <c r="P12" s="17">
        <v>0.13239617834171699</v>
      </c>
      <c r="Q12" s="17">
        <v>0.21121781065439099</v>
      </c>
      <c r="R12" s="17"/>
      <c r="S12" s="17">
        <v>0.29311354280180002</v>
      </c>
      <c r="T12" s="17">
        <v>0.17616831029235799</v>
      </c>
      <c r="U12" s="17">
        <v>0.18712116848285801</v>
      </c>
      <c r="V12" s="17">
        <v>0.26364113908721798</v>
      </c>
      <c r="W12" s="17">
        <v>0.21888453219854201</v>
      </c>
      <c r="X12" s="17"/>
      <c r="Y12" s="17">
        <v>0.16076035919661399</v>
      </c>
      <c r="Z12" s="17">
        <v>0.19285136462479899</v>
      </c>
      <c r="AA12" s="17">
        <v>0.227871191597984</v>
      </c>
      <c r="AB12" s="17"/>
      <c r="AC12" s="17">
        <v>0.19853734796432801</v>
      </c>
      <c r="AD12" s="17">
        <v>0.18397776097394</v>
      </c>
      <c r="AE12" s="17">
        <v>0.19357114686346899</v>
      </c>
      <c r="AF12" s="17">
        <v>0.26588901122564401</v>
      </c>
      <c r="AG12" s="17">
        <v>0</v>
      </c>
      <c r="AH12" s="17"/>
      <c r="AI12" s="17">
        <v>0.19973505918088</v>
      </c>
      <c r="AJ12" s="17">
        <v>0.188291459067217</v>
      </c>
      <c r="AK12" s="17">
        <v>0.301642250711049</v>
      </c>
      <c r="AL12" s="17">
        <v>0.20708322176318</v>
      </c>
      <c r="AM12" s="17"/>
      <c r="AN12" s="17">
        <v>0.13640121200903399</v>
      </c>
      <c r="AO12" s="17">
        <v>0.229124099921308</v>
      </c>
      <c r="AP12" s="17"/>
      <c r="AQ12" s="17">
        <v>0.205698992897484</v>
      </c>
      <c r="AR12" s="17">
        <v>0.21668800590454701</v>
      </c>
      <c r="AS12" s="17"/>
      <c r="AT12" s="17">
        <v>0.20771513031198299</v>
      </c>
      <c r="AU12" s="17">
        <v>0.195273188585431</v>
      </c>
      <c r="AV12" s="17">
        <v>0.32376375274257402</v>
      </c>
      <c r="AW12" s="17"/>
      <c r="AX12" s="17">
        <v>0.19114818994597199</v>
      </c>
      <c r="AY12" s="17">
        <v>0.19702030287803901</v>
      </c>
      <c r="AZ12" s="17">
        <v>0.27081741846670498</v>
      </c>
    </row>
    <row r="13" spans="2:52" ht="29" x14ac:dyDescent="0.35">
      <c r="B13" s="18" t="s">
        <v>69</v>
      </c>
      <c r="C13" s="17">
        <v>0.20616216693280201</v>
      </c>
      <c r="D13" s="17">
        <v>0.181243496604924</v>
      </c>
      <c r="E13" s="17">
        <v>0.231895540939664</v>
      </c>
      <c r="F13" s="17"/>
      <c r="G13" s="17">
        <v>0.191029617511976</v>
      </c>
      <c r="H13" s="17">
        <v>0.31435640576393697</v>
      </c>
      <c r="I13" s="17">
        <v>0.21772743091180599</v>
      </c>
      <c r="J13" s="17">
        <v>0.25529318340252899</v>
      </c>
      <c r="K13" s="17">
        <v>0.17788209391896501</v>
      </c>
      <c r="L13" s="17">
        <v>0.12083802356366</v>
      </c>
      <c r="M13" s="17"/>
      <c r="N13" s="17">
        <v>0.15034007193165</v>
      </c>
      <c r="O13" s="17">
        <v>0.14249149054912</v>
      </c>
      <c r="P13" s="17">
        <v>0.21326768339840399</v>
      </c>
      <c r="Q13" s="17">
        <v>0.29120708862733202</v>
      </c>
      <c r="R13" s="17"/>
      <c r="S13" s="17">
        <v>0.124727983221243</v>
      </c>
      <c r="T13" s="17">
        <v>0.27274715282815398</v>
      </c>
      <c r="U13" s="17">
        <v>0.101584586304182</v>
      </c>
      <c r="V13" s="17">
        <v>0.26364113908721798</v>
      </c>
      <c r="W13" s="17">
        <v>0.19483116369852299</v>
      </c>
      <c r="X13" s="17"/>
      <c r="Y13" s="17">
        <v>0.13883006132966</v>
      </c>
      <c r="Z13" s="17">
        <v>0.25225415097704501</v>
      </c>
      <c r="AA13" s="17">
        <v>0.124352888662198</v>
      </c>
      <c r="AB13" s="17"/>
      <c r="AC13" s="17">
        <v>0.246283563514334</v>
      </c>
      <c r="AD13" s="17">
        <v>0.25183890743263998</v>
      </c>
      <c r="AE13" s="17">
        <v>0.166981751581678</v>
      </c>
      <c r="AF13" s="17">
        <v>0.110875739738307</v>
      </c>
      <c r="AG13" s="17">
        <v>0</v>
      </c>
      <c r="AH13" s="17"/>
      <c r="AI13" s="17">
        <v>0.29601445139957</v>
      </c>
      <c r="AJ13" s="17">
        <v>0.180974023159304</v>
      </c>
      <c r="AK13" s="17">
        <v>0.19093987272034299</v>
      </c>
      <c r="AL13" s="17">
        <v>0.12942503140162501</v>
      </c>
      <c r="AM13" s="17"/>
      <c r="AN13" s="17">
        <v>0.33484833491510202</v>
      </c>
      <c r="AO13" s="17">
        <v>0.17177805470565599</v>
      </c>
      <c r="AP13" s="17"/>
      <c r="AQ13" s="17">
        <v>0.18981151080845801</v>
      </c>
      <c r="AR13" s="17">
        <v>0.22295503539686101</v>
      </c>
      <c r="AS13" s="17"/>
      <c r="AT13" s="17">
        <v>0.21070880362175001</v>
      </c>
      <c r="AU13" s="17">
        <v>0.18330398004225801</v>
      </c>
      <c r="AV13" s="17">
        <v>0.25857072901150002</v>
      </c>
      <c r="AW13" s="17"/>
      <c r="AX13" s="17">
        <v>0.26068715666499498</v>
      </c>
      <c r="AY13" s="17">
        <v>0.14988902354165101</v>
      </c>
      <c r="AZ13" s="17">
        <v>0.119872962580406</v>
      </c>
    </row>
    <row r="14" spans="2:52" ht="29" x14ac:dyDescent="0.35">
      <c r="B14" s="18" t="s">
        <v>70</v>
      </c>
      <c r="C14" s="17">
        <v>0.205630394667983</v>
      </c>
      <c r="D14" s="17">
        <v>0.217811103865828</v>
      </c>
      <c r="E14" s="17">
        <v>0.19427935052454801</v>
      </c>
      <c r="F14" s="17"/>
      <c r="G14" s="17">
        <v>8.8135409840994799E-2</v>
      </c>
      <c r="H14" s="17">
        <v>0.15982970945573099</v>
      </c>
      <c r="I14" s="17">
        <v>0.19662435749198701</v>
      </c>
      <c r="J14" s="17">
        <v>0.21271431976663899</v>
      </c>
      <c r="K14" s="17">
        <v>0.197663672775583</v>
      </c>
      <c r="L14" s="17">
        <v>0.30938903490042902</v>
      </c>
      <c r="M14" s="17"/>
      <c r="N14" s="17">
        <v>0.32615706414523399</v>
      </c>
      <c r="O14" s="17">
        <v>0.193677456524456</v>
      </c>
      <c r="P14" s="17">
        <v>0.128156546747728</v>
      </c>
      <c r="Q14" s="17">
        <v>0.20146231912971199</v>
      </c>
      <c r="R14" s="17"/>
      <c r="S14" s="17">
        <v>0.27682386772817302</v>
      </c>
      <c r="T14" s="17">
        <v>0.18192339519367901</v>
      </c>
      <c r="U14" s="17">
        <v>0.31538036427590399</v>
      </c>
      <c r="V14" s="17">
        <v>0.12632845369283899</v>
      </c>
      <c r="W14" s="17">
        <v>4.5408722378705198E-2</v>
      </c>
      <c r="X14" s="17"/>
      <c r="Y14" s="17">
        <v>0.27605312342079102</v>
      </c>
      <c r="Z14" s="17">
        <v>0.209953637446741</v>
      </c>
      <c r="AA14" s="17">
        <v>0.26156045962518298</v>
      </c>
      <c r="AB14" s="17"/>
      <c r="AC14" s="17">
        <v>0.17739251821999899</v>
      </c>
      <c r="AD14" s="17">
        <v>0.20125338049815</v>
      </c>
      <c r="AE14" s="17">
        <v>0.22800153891740799</v>
      </c>
      <c r="AF14" s="17">
        <v>0.24546879259990101</v>
      </c>
      <c r="AG14" s="17">
        <v>0.24833884016840299</v>
      </c>
      <c r="AH14" s="17"/>
      <c r="AI14" s="17">
        <v>0.15196126725906001</v>
      </c>
      <c r="AJ14" s="17">
        <v>0.17949446536993199</v>
      </c>
      <c r="AK14" s="17">
        <v>0.26902608626033397</v>
      </c>
      <c r="AL14" s="17">
        <v>0.28274185278871899</v>
      </c>
      <c r="AM14" s="17"/>
      <c r="AN14" s="17">
        <v>0.19594626609033</v>
      </c>
      <c r="AO14" s="17">
        <v>0.204401916016695</v>
      </c>
      <c r="AP14" s="17"/>
      <c r="AQ14" s="17">
        <v>0.21472174623478099</v>
      </c>
      <c r="AR14" s="17">
        <v>0.20136447114338701</v>
      </c>
      <c r="AS14" s="17"/>
      <c r="AT14" s="17">
        <v>0.20040299465255801</v>
      </c>
      <c r="AU14" s="17">
        <v>0.23060808873533001</v>
      </c>
      <c r="AV14" s="17">
        <v>0.21016609863692101</v>
      </c>
      <c r="AW14" s="17"/>
      <c r="AX14" s="17">
        <v>0.182579659644174</v>
      </c>
      <c r="AY14" s="17">
        <v>0.26717157889814902</v>
      </c>
      <c r="AZ14" s="17">
        <v>0.26228771048732202</v>
      </c>
    </row>
    <row r="15" spans="2:52" ht="29" x14ac:dyDescent="0.35">
      <c r="B15" s="18" t="s">
        <v>71</v>
      </c>
      <c r="C15" s="17">
        <v>0.164028888035433</v>
      </c>
      <c r="D15" s="17">
        <v>0.15573276702793101</v>
      </c>
      <c r="E15" s="17">
        <v>0.172978524129071</v>
      </c>
      <c r="F15" s="17"/>
      <c r="G15" s="17">
        <v>0.19181817276263599</v>
      </c>
      <c r="H15" s="17">
        <v>0.107961395711603</v>
      </c>
      <c r="I15" s="17">
        <v>0.16879594615139901</v>
      </c>
      <c r="J15" s="17">
        <v>0.22571600796512301</v>
      </c>
      <c r="K15" s="17">
        <v>0.15463709409399201</v>
      </c>
      <c r="L15" s="17">
        <v>0.149122658034087</v>
      </c>
      <c r="M15" s="17"/>
      <c r="N15" s="17">
        <v>0.20028338906847501</v>
      </c>
      <c r="O15" s="17">
        <v>0.17315936193195</v>
      </c>
      <c r="P15" s="17">
        <v>0.173536500885416</v>
      </c>
      <c r="Q15" s="17">
        <v>0.130474523259062</v>
      </c>
      <c r="R15" s="17"/>
      <c r="S15" s="17">
        <v>9.8466800598921905E-2</v>
      </c>
      <c r="T15" s="17">
        <v>0.218492093950793</v>
      </c>
      <c r="U15" s="17">
        <v>0.10829267554255</v>
      </c>
      <c r="V15" s="17">
        <v>0.12632845369283899</v>
      </c>
      <c r="W15" s="17">
        <v>9.2808330908963496E-2</v>
      </c>
      <c r="X15" s="17"/>
      <c r="Y15" s="17">
        <v>0.14488344565474101</v>
      </c>
      <c r="Z15" s="17">
        <v>0.19305598705211299</v>
      </c>
      <c r="AA15" s="17">
        <v>8.9491636818246206E-2</v>
      </c>
      <c r="AB15" s="17"/>
      <c r="AC15" s="17">
        <v>0.102981562044723</v>
      </c>
      <c r="AD15" s="17">
        <v>0.137691299569624</v>
      </c>
      <c r="AE15" s="17">
        <v>0.28204754062069098</v>
      </c>
      <c r="AF15" s="17">
        <v>0.22464977904092701</v>
      </c>
      <c r="AG15" s="17">
        <v>0.164801431872727</v>
      </c>
      <c r="AH15" s="17"/>
      <c r="AI15" s="17">
        <v>0.164491606315325</v>
      </c>
      <c r="AJ15" s="17">
        <v>0.16979736714981</v>
      </c>
      <c r="AK15" s="17">
        <v>0.11528851373585899</v>
      </c>
      <c r="AL15" s="17">
        <v>0.177920935189051</v>
      </c>
      <c r="AM15" s="17"/>
      <c r="AN15" s="17">
        <v>0.14192072968820699</v>
      </c>
      <c r="AO15" s="17">
        <v>0.16762108538071899</v>
      </c>
      <c r="AP15" s="17"/>
      <c r="AQ15" s="17">
        <v>0.123994801992707</v>
      </c>
      <c r="AR15" s="17">
        <v>0.19573704802993899</v>
      </c>
      <c r="AS15" s="17"/>
      <c r="AT15" s="17">
        <v>0.23363987429129901</v>
      </c>
      <c r="AU15" s="17">
        <v>0.106405335799861</v>
      </c>
      <c r="AV15" s="17">
        <v>0.174950513004833</v>
      </c>
      <c r="AW15" s="17"/>
      <c r="AX15" s="17">
        <v>0.191079626334694</v>
      </c>
      <c r="AY15" s="17">
        <v>8.1423419239336603E-2</v>
      </c>
      <c r="AZ15" s="17">
        <v>0.123711714629531</v>
      </c>
    </row>
    <row r="16" spans="2:52" ht="29" x14ac:dyDescent="0.35">
      <c r="B16" s="18" t="s">
        <v>72</v>
      </c>
      <c r="C16" s="17">
        <v>0.15121739218616201</v>
      </c>
      <c r="D16" s="17">
        <v>0.12697418558930201</v>
      </c>
      <c r="E16" s="17">
        <v>0.17605542532207799</v>
      </c>
      <c r="F16" s="17"/>
      <c r="G16" s="17">
        <v>6.2972587084953097E-2</v>
      </c>
      <c r="H16" s="17">
        <v>0.168477433439677</v>
      </c>
      <c r="I16" s="17">
        <v>0.176264991436475</v>
      </c>
      <c r="J16" s="17">
        <v>0.151982120414348</v>
      </c>
      <c r="K16" s="17">
        <v>0.16649631239909499</v>
      </c>
      <c r="L16" s="17">
        <v>0.16327659738449801</v>
      </c>
      <c r="M16" s="17"/>
      <c r="N16" s="17">
        <v>0.13152244502348201</v>
      </c>
      <c r="O16" s="17">
        <v>0.15619074683735901</v>
      </c>
      <c r="P16" s="17">
        <v>0.15851646759139701</v>
      </c>
      <c r="Q16" s="17">
        <v>0.155928858280695</v>
      </c>
      <c r="R16" s="17"/>
      <c r="S16" s="17">
        <v>0.162940259039282</v>
      </c>
      <c r="T16" s="17">
        <v>0.16242686531960299</v>
      </c>
      <c r="U16" s="17">
        <v>0.11473895489185</v>
      </c>
      <c r="V16" s="17">
        <v>0.26364113908721798</v>
      </c>
      <c r="W16" s="17">
        <v>0.21605905136025499</v>
      </c>
      <c r="X16" s="17"/>
      <c r="Y16" s="17">
        <v>0.178760739489705</v>
      </c>
      <c r="Z16" s="17">
        <v>0.16403285440172899</v>
      </c>
      <c r="AA16" s="17">
        <v>0.14385766032869399</v>
      </c>
      <c r="AB16" s="17"/>
      <c r="AC16" s="17">
        <v>0.188297211548134</v>
      </c>
      <c r="AD16" s="17">
        <v>0.16905622503739401</v>
      </c>
      <c r="AE16" s="17">
        <v>0.12602803952807901</v>
      </c>
      <c r="AF16" s="17">
        <v>8.1987217074865198E-2</v>
      </c>
      <c r="AG16" s="17">
        <v>0.166068126529579</v>
      </c>
      <c r="AH16" s="17"/>
      <c r="AI16" s="17">
        <v>0.14915819342871001</v>
      </c>
      <c r="AJ16" s="17">
        <v>0.181059738446261</v>
      </c>
      <c r="AK16" s="17">
        <v>9.2813063819895E-2</v>
      </c>
      <c r="AL16" s="17">
        <v>0.16638343736188599</v>
      </c>
      <c r="AM16" s="17"/>
      <c r="AN16" s="17">
        <v>0.171390645348619</v>
      </c>
      <c r="AO16" s="17">
        <v>0.14531004974022799</v>
      </c>
      <c r="AP16" s="17"/>
      <c r="AQ16" s="17">
        <v>0.143049721549836</v>
      </c>
      <c r="AR16" s="17">
        <v>0.160369724515632</v>
      </c>
      <c r="AS16" s="17"/>
      <c r="AT16" s="17">
        <v>0.14430334694552799</v>
      </c>
      <c r="AU16" s="17">
        <v>0.13986311046764899</v>
      </c>
      <c r="AV16" s="17">
        <v>0.21690858271749</v>
      </c>
      <c r="AW16" s="17"/>
      <c r="AX16" s="17">
        <v>0.16488840026875701</v>
      </c>
      <c r="AY16" s="17">
        <v>9.0325863337660003E-2</v>
      </c>
      <c r="AZ16" s="17">
        <v>0.1665782810418</v>
      </c>
    </row>
    <row r="17" spans="2:52" ht="43.5" x14ac:dyDescent="0.35">
      <c r="B17" s="18" t="s">
        <v>73</v>
      </c>
      <c r="C17" s="17">
        <v>0.133119387100223</v>
      </c>
      <c r="D17" s="17">
        <v>0.13958040027422</v>
      </c>
      <c r="E17" s="17">
        <v>0.127194819694469</v>
      </c>
      <c r="F17" s="17"/>
      <c r="G17" s="17">
        <v>0.146367706910317</v>
      </c>
      <c r="H17" s="17">
        <v>0.19798755601492199</v>
      </c>
      <c r="I17" s="17">
        <v>9.8844017587032998E-2</v>
      </c>
      <c r="J17" s="17">
        <v>0.100734030573408</v>
      </c>
      <c r="K17" s="17">
        <v>7.5957302638648999E-2</v>
      </c>
      <c r="L17" s="17">
        <v>0.16173165529243899</v>
      </c>
      <c r="M17" s="17"/>
      <c r="N17" s="17">
        <v>0.130677154801385</v>
      </c>
      <c r="O17" s="17">
        <v>0.15958699902933801</v>
      </c>
      <c r="P17" s="17">
        <v>0.16981176476215601</v>
      </c>
      <c r="Q17" s="17">
        <v>8.2479700397267194E-2</v>
      </c>
      <c r="R17" s="17"/>
      <c r="S17" s="17">
        <v>0.14187355144491701</v>
      </c>
      <c r="T17" s="17">
        <v>0.106836929256338</v>
      </c>
      <c r="U17" s="17">
        <v>0.225366064844543</v>
      </c>
      <c r="V17" s="17">
        <v>0</v>
      </c>
      <c r="W17" s="17">
        <v>0.10911167452010199</v>
      </c>
      <c r="X17" s="17"/>
      <c r="Y17" s="17">
        <v>0.11509311314939499</v>
      </c>
      <c r="Z17" s="17">
        <v>0.102883348452682</v>
      </c>
      <c r="AA17" s="17">
        <v>0.21234727852688701</v>
      </c>
      <c r="AB17" s="17"/>
      <c r="AC17" s="17">
        <v>0.11114871946902501</v>
      </c>
      <c r="AD17" s="17">
        <v>0.100757361338149</v>
      </c>
      <c r="AE17" s="17">
        <v>0.16285268955054799</v>
      </c>
      <c r="AF17" s="17">
        <v>0.14944526946463799</v>
      </c>
      <c r="AG17" s="17">
        <v>0</v>
      </c>
      <c r="AH17" s="17"/>
      <c r="AI17" s="17">
        <v>9.8710103683843406E-2</v>
      </c>
      <c r="AJ17" s="17">
        <v>0.16547908366775099</v>
      </c>
      <c r="AK17" s="17">
        <v>8.7085729722410396E-2</v>
      </c>
      <c r="AL17" s="17">
        <v>0.12927482186615299</v>
      </c>
      <c r="AM17" s="17"/>
      <c r="AN17" s="17">
        <v>8.98896103987748E-2</v>
      </c>
      <c r="AO17" s="17">
        <v>0.14299706520108299</v>
      </c>
      <c r="AP17" s="17"/>
      <c r="AQ17" s="17">
        <v>0.12397278905282</v>
      </c>
      <c r="AR17" s="17">
        <v>0.13770530704982401</v>
      </c>
      <c r="AS17" s="17"/>
      <c r="AT17" s="17">
        <v>0.13226247069632399</v>
      </c>
      <c r="AU17" s="17">
        <v>0.13764430048655299</v>
      </c>
      <c r="AV17" s="17">
        <v>0.103358687915992</v>
      </c>
      <c r="AW17" s="17"/>
      <c r="AX17" s="17">
        <v>0.142815875088702</v>
      </c>
      <c r="AY17" s="17">
        <v>0.109373115600071</v>
      </c>
      <c r="AZ17" s="17">
        <v>0.108996903501113</v>
      </c>
    </row>
    <row r="18" spans="2:52" ht="29" x14ac:dyDescent="0.35">
      <c r="B18" s="18" t="s">
        <v>74</v>
      </c>
      <c r="C18" s="17">
        <v>0.11750799073755</v>
      </c>
      <c r="D18" s="17">
        <v>0.160903457356946</v>
      </c>
      <c r="E18" s="17">
        <v>7.4603424464387294E-2</v>
      </c>
      <c r="F18" s="17"/>
      <c r="G18" s="17">
        <v>7.0246967823543893E-2</v>
      </c>
      <c r="H18" s="17">
        <v>0.128261374031922</v>
      </c>
      <c r="I18" s="17">
        <v>8.9130204397946694E-2</v>
      </c>
      <c r="J18" s="17">
        <v>0.13710641698494</v>
      </c>
      <c r="K18" s="17">
        <v>0.10651106490767299</v>
      </c>
      <c r="L18" s="17">
        <v>0.149407813037917</v>
      </c>
      <c r="M18" s="17"/>
      <c r="N18" s="17">
        <v>0.14261580330637899</v>
      </c>
      <c r="O18" s="17">
        <v>0.15352475075674299</v>
      </c>
      <c r="P18" s="17">
        <v>6.4633460984547197E-2</v>
      </c>
      <c r="Q18" s="17">
        <v>0.104498423701052</v>
      </c>
      <c r="R18" s="17"/>
      <c r="S18" s="17">
        <v>0.20970036610418799</v>
      </c>
      <c r="T18" s="17">
        <v>6.2677037195436394E-2</v>
      </c>
      <c r="U18" s="17">
        <v>0.16532884075905599</v>
      </c>
      <c r="V18" s="17">
        <v>0.110178900767406</v>
      </c>
      <c r="W18" s="17">
        <v>0.15634572659587401</v>
      </c>
      <c r="X18" s="17"/>
      <c r="Y18" s="17">
        <v>0.20463163730405701</v>
      </c>
      <c r="Z18" s="17">
        <v>8.24606276092653E-2</v>
      </c>
      <c r="AA18" s="17">
        <v>0.17143802597051799</v>
      </c>
      <c r="AB18" s="17"/>
      <c r="AC18" s="17">
        <v>7.8140486763247294E-2</v>
      </c>
      <c r="AD18" s="17">
        <v>0.13073234866025099</v>
      </c>
      <c r="AE18" s="17">
        <v>0.10484275220104899</v>
      </c>
      <c r="AF18" s="17">
        <v>0.16305415437103801</v>
      </c>
      <c r="AG18" s="17">
        <v>0</v>
      </c>
      <c r="AH18" s="17"/>
      <c r="AI18" s="17">
        <v>0.122324155404476</v>
      </c>
      <c r="AJ18" s="17">
        <v>9.5510703940368993E-2</v>
      </c>
      <c r="AK18" s="17">
        <v>0.174448808650082</v>
      </c>
      <c r="AL18" s="17">
        <v>8.0355389040255396E-2</v>
      </c>
      <c r="AM18" s="17"/>
      <c r="AN18" s="17">
        <v>0.116310840647495</v>
      </c>
      <c r="AO18" s="17">
        <v>0.116544693387478</v>
      </c>
      <c r="AP18" s="17"/>
      <c r="AQ18" s="17">
        <v>0.115766599692277</v>
      </c>
      <c r="AR18" s="17">
        <v>0.11407728290500201</v>
      </c>
      <c r="AS18" s="17"/>
      <c r="AT18" s="17">
        <v>0.116427455132042</v>
      </c>
      <c r="AU18" s="17">
        <v>0.113059412260212</v>
      </c>
      <c r="AV18" s="17">
        <v>0.19894494859050499</v>
      </c>
      <c r="AW18" s="17"/>
      <c r="AX18" s="17">
        <v>8.4065111664611697E-2</v>
      </c>
      <c r="AY18" s="17">
        <v>0.14971150946146999</v>
      </c>
      <c r="AZ18" s="17">
        <v>0.20124835019255199</v>
      </c>
    </row>
    <row r="19" spans="2:52" ht="29" x14ac:dyDescent="0.35">
      <c r="B19" s="18" t="s">
        <v>75</v>
      </c>
      <c r="C19" s="17">
        <v>0.117431623703427</v>
      </c>
      <c r="D19" s="17">
        <v>0.14034121379905401</v>
      </c>
      <c r="E19" s="17">
        <v>9.5003189664562296E-2</v>
      </c>
      <c r="F19" s="17"/>
      <c r="G19" s="17">
        <v>9.1218146757344291E-3</v>
      </c>
      <c r="H19" s="17">
        <v>7.3682633475514098E-2</v>
      </c>
      <c r="I19" s="17">
        <v>7.0671114024437806E-2</v>
      </c>
      <c r="J19" s="17">
        <v>0.118791273967866</v>
      </c>
      <c r="K19" s="17">
        <v>0.12746393877994999</v>
      </c>
      <c r="L19" s="17">
        <v>0.230532729841078</v>
      </c>
      <c r="M19" s="17"/>
      <c r="N19" s="17">
        <v>0.193008167236593</v>
      </c>
      <c r="O19" s="17">
        <v>0.15907243602729401</v>
      </c>
      <c r="P19" s="17">
        <v>6.9678159663348005E-2</v>
      </c>
      <c r="Q19" s="17">
        <v>7.0357267993054806E-2</v>
      </c>
      <c r="R19" s="17"/>
      <c r="S19" s="17">
        <v>0.22790187275238899</v>
      </c>
      <c r="T19" s="17">
        <v>9.3224894834724195E-2</v>
      </c>
      <c r="U19" s="17">
        <v>0.111967971048545</v>
      </c>
      <c r="V19" s="17">
        <v>0.12632845369283899</v>
      </c>
      <c r="W19" s="17">
        <v>8.5469689478808505E-3</v>
      </c>
      <c r="X19" s="17"/>
      <c r="Y19" s="17">
        <v>0.17179958580301899</v>
      </c>
      <c r="Z19" s="17">
        <v>0.10393866459701701</v>
      </c>
      <c r="AA19" s="17">
        <v>7.5129486493241998E-2</v>
      </c>
      <c r="AB19" s="17"/>
      <c r="AC19" s="17">
        <v>0.15280177211215001</v>
      </c>
      <c r="AD19" s="17">
        <v>6.2196042768258998E-2</v>
      </c>
      <c r="AE19" s="17">
        <v>0.113077641876363</v>
      </c>
      <c r="AF19" s="17">
        <v>0.16172819139265801</v>
      </c>
      <c r="AG19" s="17">
        <v>0.33086955840230597</v>
      </c>
      <c r="AH19" s="17"/>
      <c r="AI19" s="17">
        <v>6.05348566059365E-2</v>
      </c>
      <c r="AJ19" s="17">
        <v>0.136299663159995</v>
      </c>
      <c r="AK19" s="17">
        <v>0.13662224802682801</v>
      </c>
      <c r="AL19" s="17">
        <v>9.9350585765940302E-2</v>
      </c>
      <c r="AM19" s="17"/>
      <c r="AN19" s="17">
        <v>4.3124398882393597E-2</v>
      </c>
      <c r="AO19" s="17">
        <v>0.13672330183324699</v>
      </c>
      <c r="AP19" s="17"/>
      <c r="AQ19" s="17">
        <v>9.5939735762791495E-2</v>
      </c>
      <c r="AR19" s="17">
        <v>0.13707323802048499</v>
      </c>
      <c r="AS19" s="17"/>
      <c r="AT19" s="17">
        <v>0.12038869052887601</v>
      </c>
      <c r="AU19" s="17">
        <v>0.11723634005109999</v>
      </c>
      <c r="AV19" s="17">
        <v>0.133713456816517</v>
      </c>
      <c r="AW19" s="17"/>
      <c r="AX19" s="17">
        <v>0.10375271052493699</v>
      </c>
      <c r="AY19" s="17">
        <v>0.14036084276743799</v>
      </c>
      <c r="AZ19" s="17">
        <v>8.4113815567174899E-2</v>
      </c>
    </row>
    <row r="20" spans="2:52" x14ac:dyDescent="0.35">
      <c r="B20" s="18" t="s">
        <v>76</v>
      </c>
      <c r="C20" s="17">
        <v>9.6788424398143599E-2</v>
      </c>
      <c r="D20" s="17">
        <v>0.12932033102072599</v>
      </c>
      <c r="E20" s="17">
        <v>6.4659380473522904E-2</v>
      </c>
      <c r="F20" s="17"/>
      <c r="G20" s="17">
        <v>9.1045560917485405E-2</v>
      </c>
      <c r="H20" s="17">
        <v>0.14259331522420099</v>
      </c>
      <c r="I20" s="17">
        <v>0.13055969188493699</v>
      </c>
      <c r="J20" s="17">
        <v>7.3711820733238897E-2</v>
      </c>
      <c r="K20" s="17">
        <v>6.9184375244485397E-2</v>
      </c>
      <c r="L20" s="17">
        <v>8.0676817902310793E-2</v>
      </c>
      <c r="M20" s="17"/>
      <c r="N20" s="17">
        <v>0.13086001738314901</v>
      </c>
      <c r="O20" s="17">
        <v>7.7456603087997095E-2</v>
      </c>
      <c r="P20" s="17">
        <v>0.13681580937395199</v>
      </c>
      <c r="Q20" s="17">
        <v>7.00908979885769E-2</v>
      </c>
      <c r="R20" s="17"/>
      <c r="S20" s="17">
        <v>7.2624792669773397E-2</v>
      </c>
      <c r="T20" s="17">
        <v>0.116426768493666</v>
      </c>
      <c r="U20" s="17">
        <v>5.96056263075318E-2</v>
      </c>
      <c r="V20" s="17">
        <v>0</v>
      </c>
      <c r="W20" s="17">
        <v>5.1573253636649503E-2</v>
      </c>
      <c r="X20" s="17"/>
      <c r="Y20" s="17">
        <v>6.2522389667315603E-2</v>
      </c>
      <c r="Z20" s="17">
        <v>0.106858855609368</v>
      </c>
      <c r="AA20" s="17">
        <v>0.128681182882385</v>
      </c>
      <c r="AB20" s="17"/>
      <c r="AC20" s="17">
        <v>2.6198330460368999E-2</v>
      </c>
      <c r="AD20" s="17">
        <v>6.4161268278346298E-2</v>
      </c>
      <c r="AE20" s="17">
        <v>0.16463696297559599</v>
      </c>
      <c r="AF20" s="17">
        <v>0.217897773097985</v>
      </c>
      <c r="AG20" s="17">
        <v>0</v>
      </c>
      <c r="AH20" s="17"/>
      <c r="AI20" s="17">
        <v>6.9595856913062498E-2</v>
      </c>
      <c r="AJ20" s="17">
        <v>0.12560814999588399</v>
      </c>
      <c r="AK20" s="17">
        <v>5.1143703828325497E-2</v>
      </c>
      <c r="AL20" s="17">
        <v>0.138876974611568</v>
      </c>
      <c r="AM20" s="17"/>
      <c r="AN20" s="17">
        <v>8.39820836037206E-2</v>
      </c>
      <c r="AO20" s="17">
        <v>0.102162812202683</v>
      </c>
      <c r="AP20" s="17"/>
      <c r="AQ20" s="17">
        <v>0.10877038507462899</v>
      </c>
      <c r="AR20" s="17">
        <v>8.8407348207711803E-2</v>
      </c>
      <c r="AS20" s="17"/>
      <c r="AT20" s="17">
        <v>0.114873306200383</v>
      </c>
      <c r="AU20" s="17">
        <v>9.4013154213789404E-2</v>
      </c>
      <c r="AV20" s="17">
        <v>7.3035421770520803E-2</v>
      </c>
      <c r="AW20" s="17"/>
      <c r="AX20" s="17">
        <v>0.11426761665448899</v>
      </c>
      <c r="AY20" s="17">
        <v>0.106384020163524</v>
      </c>
      <c r="AZ20" s="17">
        <v>0.118700996059436</v>
      </c>
    </row>
    <row r="21" spans="2:52" x14ac:dyDescent="0.35">
      <c r="B21" s="18" t="s">
        <v>77</v>
      </c>
      <c r="C21" s="17">
        <v>8.9970590239745296E-2</v>
      </c>
      <c r="D21" s="17">
        <v>0.12925411469641199</v>
      </c>
      <c r="E21" s="17">
        <v>5.1065716968907202E-2</v>
      </c>
      <c r="F21" s="17"/>
      <c r="G21" s="17">
        <v>0.110024773317121</v>
      </c>
      <c r="H21" s="17">
        <v>2.86252097301554E-2</v>
      </c>
      <c r="I21" s="17">
        <v>0.104472509297607</v>
      </c>
      <c r="J21" s="17">
        <v>6.0631914084494497E-2</v>
      </c>
      <c r="K21" s="17">
        <v>0.13015808185570099</v>
      </c>
      <c r="L21" s="17">
        <v>0.103778136244302</v>
      </c>
      <c r="M21" s="17"/>
      <c r="N21" s="17">
        <v>3.8171587249270299E-2</v>
      </c>
      <c r="O21" s="17">
        <v>9.4279629723075895E-2</v>
      </c>
      <c r="P21" s="17">
        <v>0.117916376845405</v>
      </c>
      <c r="Q21" s="17">
        <v>8.3095054582625796E-2</v>
      </c>
      <c r="R21" s="17"/>
      <c r="S21" s="17">
        <v>0.106355078477447</v>
      </c>
      <c r="T21" s="17">
        <v>8.1930799318989098E-2</v>
      </c>
      <c r="U21" s="17">
        <v>9.3780925235075405E-2</v>
      </c>
      <c r="V21" s="17">
        <v>0</v>
      </c>
      <c r="W21" s="17">
        <v>3.6364888108835501E-2</v>
      </c>
      <c r="X21" s="17"/>
      <c r="Y21" s="17">
        <v>0.11661455656070401</v>
      </c>
      <c r="Z21" s="17">
        <v>6.7631631089053401E-2</v>
      </c>
      <c r="AA21" s="17">
        <v>0.12116825823439401</v>
      </c>
      <c r="AB21" s="17"/>
      <c r="AC21" s="17">
        <v>5.6754284496343697E-2</v>
      </c>
      <c r="AD21" s="17">
        <v>0.105333272817109</v>
      </c>
      <c r="AE21" s="17">
        <v>9.0926334909170098E-2</v>
      </c>
      <c r="AF21" s="17">
        <v>6.3748265394359294E-2</v>
      </c>
      <c r="AG21" s="17">
        <v>0</v>
      </c>
      <c r="AH21" s="17"/>
      <c r="AI21" s="17">
        <v>0.106134336992777</v>
      </c>
      <c r="AJ21" s="17">
        <v>0.107502707691441</v>
      </c>
      <c r="AK21" s="17">
        <v>2.5266914964348599E-2</v>
      </c>
      <c r="AL21" s="17">
        <v>7.3529075228835297E-2</v>
      </c>
      <c r="AM21" s="17"/>
      <c r="AN21" s="17">
        <v>0.108342304288941</v>
      </c>
      <c r="AO21" s="17">
        <v>8.7254996745529306E-2</v>
      </c>
      <c r="AP21" s="17"/>
      <c r="AQ21" s="17">
        <v>5.0044143687577002E-2</v>
      </c>
      <c r="AR21" s="17">
        <v>0.116620723095591</v>
      </c>
      <c r="AS21" s="17"/>
      <c r="AT21" s="17">
        <v>7.4162553872557796E-2</v>
      </c>
      <c r="AU21" s="17">
        <v>0.109530079672033</v>
      </c>
      <c r="AV21" s="17">
        <v>5.5418017963952002E-2</v>
      </c>
      <c r="AW21" s="17"/>
      <c r="AX21" s="17">
        <v>7.2013765432865307E-2</v>
      </c>
      <c r="AY21" s="17">
        <v>0.10514330582993001</v>
      </c>
      <c r="AZ21" s="17">
        <v>7.3718327655547394E-2</v>
      </c>
    </row>
    <row r="22" spans="2:52" ht="43.5" x14ac:dyDescent="0.35">
      <c r="B22" s="18" t="s">
        <v>78</v>
      </c>
      <c r="C22" s="17">
        <v>8.7455506095499694E-2</v>
      </c>
      <c r="D22" s="17">
        <v>9.9650022909737804E-2</v>
      </c>
      <c r="E22" s="17">
        <v>7.56170809506755E-2</v>
      </c>
      <c r="F22" s="17"/>
      <c r="G22" s="17">
        <v>0.17735226129523701</v>
      </c>
      <c r="H22" s="17">
        <v>6.1514935207400097E-2</v>
      </c>
      <c r="I22" s="17">
        <v>0.100161301153304</v>
      </c>
      <c r="J22" s="17">
        <v>4.49802857828102E-2</v>
      </c>
      <c r="K22" s="17">
        <v>8.7110985140916003E-2</v>
      </c>
      <c r="L22" s="17">
        <v>7.3811905324892901E-2</v>
      </c>
      <c r="M22" s="17"/>
      <c r="N22" s="17">
        <v>8.7192094546217097E-2</v>
      </c>
      <c r="O22" s="17">
        <v>8.9974600284463593E-2</v>
      </c>
      <c r="P22" s="17">
        <v>8.3793938589065503E-2</v>
      </c>
      <c r="Q22" s="17">
        <v>8.9496831643357103E-2</v>
      </c>
      <c r="R22" s="17"/>
      <c r="S22" s="17">
        <v>9.8486518108801893E-2</v>
      </c>
      <c r="T22" s="17">
        <v>7.0216994834903804E-2</v>
      </c>
      <c r="U22" s="17">
        <v>4.7624773914802299E-2</v>
      </c>
      <c r="V22" s="17">
        <v>0.110178900767406</v>
      </c>
      <c r="W22" s="17">
        <v>0.115378556880814</v>
      </c>
      <c r="X22" s="17"/>
      <c r="Y22" s="17">
        <v>8.4339755068660302E-2</v>
      </c>
      <c r="Z22" s="17">
        <v>6.6385211598918206E-2</v>
      </c>
      <c r="AA22" s="17">
        <v>7.8323508948289905E-2</v>
      </c>
      <c r="AB22" s="17"/>
      <c r="AC22" s="17">
        <v>5.0756965184434802E-2</v>
      </c>
      <c r="AD22" s="17">
        <v>0.10802180170504</v>
      </c>
      <c r="AE22" s="17">
        <v>7.4522284132173405E-2</v>
      </c>
      <c r="AF22" s="17">
        <v>9.1475431791706599E-2</v>
      </c>
      <c r="AG22" s="17">
        <v>0.32646412833389898</v>
      </c>
      <c r="AH22" s="17"/>
      <c r="AI22" s="17">
        <v>7.1463882766654593E-2</v>
      </c>
      <c r="AJ22" s="17">
        <v>9.1075994391504406E-2</v>
      </c>
      <c r="AK22" s="17">
        <v>4.9446786698355998E-2</v>
      </c>
      <c r="AL22" s="17">
        <v>0.100693105005977</v>
      </c>
      <c r="AM22" s="17"/>
      <c r="AN22" s="17">
        <v>8.6176050104927807E-2</v>
      </c>
      <c r="AO22" s="17">
        <v>8.5857228480165595E-2</v>
      </c>
      <c r="AP22" s="17"/>
      <c r="AQ22" s="17">
        <v>0.13447686069859299</v>
      </c>
      <c r="AR22" s="17">
        <v>4.5922645489854599E-2</v>
      </c>
      <c r="AS22" s="17"/>
      <c r="AT22" s="17">
        <v>8.9426635641510197E-2</v>
      </c>
      <c r="AU22" s="17">
        <v>8.4602414721190705E-2</v>
      </c>
      <c r="AV22" s="17">
        <v>9.8856210683865395E-2</v>
      </c>
      <c r="AW22" s="17"/>
      <c r="AX22" s="17">
        <v>7.0435341366197099E-2</v>
      </c>
      <c r="AY22" s="17">
        <v>0.13114775016284699</v>
      </c>
      <c r="AZ22" s="17">
        <v>8.1966806868204803E-2</v>
      </c>
    </row>
    <row r="23" spans="2:52" x14ac:dyDescent="0.35">
      <c r="B23" s="18" t="s">
        <v>79</v>
      </c>
      <c r="C23" s="17">
        <v>5.31528460898106E-2</v>
      </c>
      <c r="D23" s="17">
        <v>3.5062258445577102E-2</v>
      </c>
      <c r="E23" s="17">
        <v>6.7440658100746606E-2</v>
      </c>
      <c r="F23" s="17"/>
      <c r="G23" s="17">
        <v>0</v>
      </c>
      <c r="H23" s="17">
        <v>1.27941571434767E-2</v>
      </c>
      <c r="I23" s="17">
        <v>1.31981393647909E-2</v>
      </c>
      <c r="J23" s="17">
        <v>4.4231063466894302E-2</v>
      </c>
      <c r="K23" s="17">
        <v>0.12622857905405199</v>
      </c>
      <c r="L23" s="17">
        <v>9.4116258911060305E-2</v>
      </c>
      <c r="M23" s="17"/>
      <c r="N23" s="17">
        <v>2.44689534461714E-2</v>
      </c>
      <c r="O23" s="17">
        <v>3.8552835543195801E-2</v>
      </c>
      <c r="P23" s="17">
        <v>2.2479659428941399E-2</v>
      </c>
      <c r="Q23" s="17">
        <v>0.101011754236743</v>
      </c>
      <c r="R23" s="17"/>
      <c r="S23" s="17">
        <v>6.3251256717095805E-2</v>
      </c>
      <c r="T23" s="17">
        <v>3.1099427175472899E-2</v>
      </c>
      <c r="U23" s="17">
        <v>9.2388822762862505E-2</v>
      </c>
      <c r="V23" s="17">
        <v>0.19064258682597601</v>
      </c>
      <c r="W23" s="17">
        <v>0.12592806014658001</v>
      </c>
      <c r="X23" s="17"/>
      <c r="Y23" s="17">
        <v>8.4028489212757199E-2</v>
      </c>
      <c r="Z23" s="17">
        <v>3.0945997988796901E-2</v>
      </c>
      <c r="AA23" s="17">
        <v>8.1980189264566294E-2</v>
      </c>
      <c r="AB23" s="17"/>
      <c r="AC23" s="17">
        <v>0.12600177085247999</v>
      </c>
      <c r="AD23" s="17">
        <v>4.4776189121059198E-2</v>
      </c>
      <c r="AE23" s="17">
        <v>5.7423434047234097E-3</v>
      </c>
      <c r="AF23" s="17">
        <v>0</v>
      </c>
      <c r="AG23" s="17">
        <v>0</v>
      </c>
      <c r="AH23" s="17"/>
      <c r="AI23" s="17">
        <v>7.4935305305634095E-2</v>
      </c>
      <c r="AJ23" s="17">
        <v>3.5892641715012802E-2</v>
      </c>
      <c r="AK23" s="17">
        <v>7.64682844120671E-2</v>
      </c>
      <c r="AL23" s="17">
        <v>4.2077139239260097E-2</v>
      </c>
      <c r="AM23" s="17"/>
      <c r="AN23" s="17">
        <v>2.0401527476714601E-2</v>
      </c>
      <c r="AO23" s="17">
        <v>6.2654880039808902E-2</v>
      </c>
      <c r="AP23" s="17"/>
      <c r="AQ23" s="17">
        <v>4.1583564979094802E-2</v>
      </c>
      <c r="AR23" s="17">
        <v>6.3566782190246501E-2</v>
      </c>
      <c r="AS23" s="17"/>
      <c r="AT23" s="17">
        <v>8.5212216361166809E-3</v>
      </c>
      <c r="AU23" s="17">
        <v>8.1682417217292302E-2</v>
      </c>
      <c r="AV23" s="17">
        <v>7.3288389577669796E-2</v>
      </c>
      <c r="AW23" s="17"/>
      <c r="AX23" s="17">
        <v>2.14958816960788E-2</v>
      </c>
      <c r="AY23" s="17">
        <v>8.8827475248319895E-2</v>
      </c>
      <c r="AZ23" s="17">
        <v>8.5793581399729896E-2</v>
      </c>
    </row>
    <row r="24" spans="2:52" x14ac:dyDescent="0.35">
      <c r="B24" s="18" t="s">
        <v>80</v>
      </c>
      <c r="C24" s="17">
        <v>3.5129192082647802E-2</v>
      </c>
      <c r="D24" s="17">
        <v>3.8531433445668999E-2</v>
      </c>
      <c r="E24" s="17">
        <v>3.1869296618342299E-2</v>
      </c>
      <c r="F24" s="17"/>
      <c r="G24" s="17">
        <v>1.6041008080307301E-2</v>
      </c>
      <c r="H24" s="17">
        <v>5.1818458778041601E-2</v>
      </c>
      <c r="I24" s="17">
        <v>8.6484828954640103E-2</v>
      </c>
      <c r="J24" s="17">
        <v>4.15665510478294E-2</v>
      </c>
      <c r="K24" s="17">
        <v>2.56755683142048E-2</v>
      </c>
      <c r="L24" s="17">
        <v>4.1184800514992804E-3</v>
      </c>
      <c r="M24" s="17"/>
      <c r="N24" s="17">
        <v>3.0676673698140401E-2</v>
      </c>
      <c r="O24" s="17">
        <v>6.4861998016628106E-2</v>
      </c>
      <c r="P24" s="17">
        <v>1.8420922028916101E-2</v>
      </c>
      <c r="Q24" s="17">
        <v>1.9825417847285701E-2</v>
      </c>
      <c r="R24" s="17"/>
      <c r="S24" s="17">
        <v>3.3798477047568297E-2</v>
      </c>
      <c r="T24" s="17">
        <v>1.8554746725928901E-2</v>
      </c>
      <c r="U24" s="17">
        <v>7.1100713727641499E-2</v>
      </c>
      <c r="V24" s="17">
        <v>0.110178900767406</v>
      </c>
      <c r="W24" s="17">
        <v>4.0428269347667502E-2</v>
      </c>
      <c r="X24" s="17"/>
      <c r="Y24" s="17">
        <v>2.6916036760324401E-2</v>
      </c>
      <c r="Z24" s="17">
        <v>2.6019023039001599E-2</v>
      </c>
      <c r="AA24" s="17">
        <v>3.31796952225989E-2</v>
      </c>
      <c r="AB24" s="17"/>
      <c r="AC24" s="17">
        <v>1.6595979767992299E-2</v>
      </c>
      <c r="AD24" s="17">
        <v>5.2342688676278899E-2</v>
      </c>
      <c r="AE24" s="17">
        <v>4.8849391989939803E-2</v>
      </c>
      <c r="AF24" s="17">
        <v>6.3206652511437903E-3</v>
      </c>
      <c r="AG24" s="17">
        <v>0</v>
      </c>
      <c r="AH24" s="17"/>
      <c r="AI24" s="17">
        <v>1.24697391025186E-2</v>
      </c>
      <c r="AJ24" s="17">
        <v>5.0971182708026801E-2</v>
      </c>
      <c r="AK24" s="17">
        <v>3.4507943499529299E-2</v>
      </c>
      <c r="AL24" s="17">
        <v>4.9052605690535801E-2</v>
      </c>
      <c r="AM24" s="17"/>
      <c r="AN24" s="17">
        <v>6.4255036008236496E-2</v>
      </c>
      <c r="AO24" s="17">
        <v>2.84774782678054E-2</v>
      </c>
      <c r="AP24" s="17"/>
      <c r="AQ24" s="17">
        <v>4.5272921166996202E-2</v>
      </c>
      <c r="AR24" s="17">
        <v>2.72926758094276E-2</v>
      </c>
      <c r="AS24" s="17"/>
      <c r="AT24" s="17">
        <v>3.7693403602824999E-2</v>
      </c>
      <c r="AU24" s="17">
        <v>3.9296975389740002E-2</v>
      </c>
      <c r="AV24" s="17">
        <v>5.5627023688993402E-2</v>
      </c>
      <c r="AW24" s="17"/>
      <c r="AX24" s="17">
        <v>1.58304789549478E-2</v>
      </c>
      <c r="AY24" s="17">
        <v>3.5007850814847002E-2</v>
      </c>
      <c r="AZ24" s="17">
        <v>3.9212656219418399E-2</v>
      </c>
    </row>
    <row r="25" spans="2:52" ht="29" x14ac:dyDescent="0.35">
      <c r="B25" s="18" t="s">
        <v>81</v>
      </c>
      <c r="C25" s="17">
        <v>2.51898852791138E-2</v>
      </c>
      <c r="D25" s="17">
        <v>2.3036029959006499E-2</v>
      </c>
      <c r="E25" s="17">
        <v>2.74436954358846E-2</v>
      </c>
      <c r="F25" s="17"/>
      <c r="G25" s="17">
        <v>5.3784742973961699E-2</v>
      </c>
      <c r="H25" s="17">
        <v>8.2368854061471194E-2</v>
      </c>
      <c r="I25" s="17">
        <v>0</v>
      </c>
      <c r="J25" s="17">
        <v>2.9374026665702799E-2</v>
      </c>
      <c r="K25" s="17">
        <v>0</v>
      </c>
      <c r="L25" s="17">
        <v>0</v>
      </c>
      <c r="M25" s="17"/>
      <c r="N25" s="17">
        <v>4.5249803371654601E-2</v>
      </c>
      <c r="O25" s="17">
        <v>3.5025975161529999E-2</v>
      </c>
      <c r="P25" s="17">
        <v>3.5785132239078699E-2</v>
      </c>
      <c r="Q25" s="17">
        <v>0</v>
      </c>
      <c r="R25" s="17"/>
      <c r="S25" s="17">
        <v>2.84828854186783E-2</v>
      </c>
      <c r="T25" s="17">
        <v>1.21123655546866E-2</v>
      </c>
      <c r="U25" s="17">
        <v>5.8209283266149797E-2</v>
      </c>
      <c r="V25" s="17">
        <v>0</v>
      </c>
      <c r="W25" s="17">
        <v>4.4098714547623499E-2</v>
      </c>
      <c r="X25" s="17"/>
      <c r="Y25" s="17">
        <v>1.9883965998745201E-2</v>
      </c>
      <c r="Z25" s="17">
        <v>1.6325317238448201E-2</v>
      </c>
      <c r="AA25" s="17">
        <v>5.35833818525802E-2</v>
      </c>
      <c r="AB25" s="17"/>
      <c r="AC25" s="17">
        <v>8.47428723607478E-3</v>
      </c>
      <c r="AD25" s="17">
        <v>2.64813603631994E-2</v>
      </c>
      <c r="AE25" s="17">
        <v>2.19126153846032E-2</v>
      </c>
      <c r="AF25" s="17">
        <v>5.59463993589462E-2</v>
      </c>
      <c r="AG25" s="17">
        <v>7.8125288165495202E-2</v>
      </c>
      <c r="AH25" s="17"/>
      <c r="AI25" s="17">
        <v>2.5706431646184299E-2</v>
      </c>
      <c r="AJ25" s="17">
        <v>7.4730333367032196E-3</v>
      </c>
      <c r="AK25" s="17">
        <v>4.4563358534005497E-2</v>
      </c>
      <c r="AL25" s="17">
        <v>6.2514338402685304E-2</v>
      </c>
      <c r="AM25" s="17"/>
      <c r="AN25" s="17">
        <v>4.0162955504191897E-2</v>
      </c>
      <c r="AO25" s="17">
        <v>2.19259962469825E-2</v>
      </c>
      <c r="AP25" s="17"/>
      <c r="AQ25" s="17">
        <v>3.0610519228872101E-2</v>
      </c>
      <c r="AR25" s="17">
        <v>1.7090925596271098E-2</v>
      </c>
      <c r="AS25" s="17"/>
      <c r="AT25" s="17">
        <v>2.0973515291087999E-2</v>
      </c>
      <c r="AU25" s="17">
        <v>2.5320231431245999E-2</v>
      </c>
      <c r="AV25" s="17">
        <v>5.9060810407622399E-2</v>
      </c>
      <c r="AW25" s="17"/>
      <c r="AX25" s="17">
        <v>8.1587902168440297E-3</v>
      </c>
      <c r="AY25" s="17">
        <v>3.3411726587664101E-2</v>
      </c>
      <c r="AZ25" s="17">
        <v>5.6075867522168803E-2</v>
      </c>
    </row>
    <row r="26" spans="2:52" x14ac:dyDescent="0.35">
      <c r="B26" s="18" t="s">
        <v>82</v>
      </c>
      <c r="C26" s="19">
        <v>1.15174907266035E-2</v>
      </c>
      <c r="D26" s="19">
        <v>1.49619677436264E-2</v>
      </c>
      <c r="E26" s="19">
        <v>8.1207563966190794E-3</v>
      </c>
      <c r="F26" s="19"/>
      <c r="G26" s="19">
        <v>0</v>
      </c>
      <c r="H26" s="19">
        <v>0</v>
      </c>
      <c r="I26" s="19">
        <v>2.4648575449857001E-2</v>
      </c>
      <c r="J26" s="19">
        <v>0</v>
      </c>
      <c r="K26" s="19">
        <v>1.9470358985657101E-2</v>
      </c>
      <c r="L26" s="19">
        <v>1.98174612275594E-2</v>
      </c>
      <c r="M26" s="19"/>
      <c r="N26" s="19">
        <v>8.0422229558054503E-3</v>
      </c>
      <c r="O26" s="19">
        <v>1.3225126319440599E-2</v>
      </c>
      <c r="P26" s="19">
        <v>1.22871025400245E-2</v>
      </c>
      <c r="Q26" s="19">
        <v>1.1492649848717E-2</v>
      </c>
      <c r="R26" s="19"/>
      <c r="S26" s="19">
        <v>2.2835025439008502E-2</v>
      </c>
      <c r="T26" s="19">
        <v>5.0553414321417101E-3</v>
      </c>
      <c r="U26" s="19">
        <v>0</v>
      </c>
      <c r="V26" s="19">
        <v>0.309208919626559</v>
      </c>
      <c r="W26" s="19">
        <v>0</v>
      </c>
      <c r="X26" s="19"/>
      <c r="Y26" s="19">
        <v>3.3781037633473003E-2</v>
      </c>
      <c r="Z26" s="19">
        <v>5.0304008787377301E-3</v>
      </c>
      <c r="AA26" s="19">
        <v>0</v>
      </c>
      <c r="AB26" s="19"/>
      <c r="AC26" s="19">
        <v>1.45544072942919E-2</v>
      </c>
      <c r="AD26" s="19">
        <v>1.8147802529645599E-2</v>
      </c>
      <c r="AE26" s="19">
        <v>7.3216453582631404E-3</v>
      </c>
      <c r="AF26" s="19">
        <v>0</v>
      </c>
      <c r="AG26" s="19">
        <v>0.162607756934598</v>
      </c>
      <c r="AH26" s="19"/>
      <c r="AI26" s="19">
        <v>0</v>
      </c>
      <c r="AJ26" s="19">
        <v>1.9192074750382301E-2</v>
      </c>
      <c r="AK26" s="19">
        <v>2.78889667996545E-2</v>
      </c>
      <c r="AL26" s="19">
        <v>0</v>
      </c>
      <c r="AM26" s="19"/>
      <c r="AN26" s="19">
        <v>0</v>
      </c>
      <c r="AO26" s="19">
        <v>1.4702427925627501E-2</v>
      </c>
      <c r="AP26" s="19"/>
      <c r="AQ26" s="19">
        <v>0</v>
      </c>
      <c r="AR26" s="19">
        <v>2.12292843809983E-2</v>
      </c>
      <c r="AS26" s="19"/>
      <c r="AT26" s="19">
        <v>9.1610862797547495E-3</v>
      </c>
      <c r="AU26" s="19">
        <v>6.3216936055543E-3</v>
      </c>
      <c r="AV26" s="19">
        <v>5.9480086161506497E-2</v>
      </c>
      <c r="AW26" s="19"/>
      <c r="AX26" s="19">
        <v>5.4456731447519299E-3</v>
      </c>
      <c r="AY26" s="19">
        <v>4.3936688613331498E-2</v>
      </c>
      <c r="AZ26" s="19">
        <v>0</v>
      </c>
    </row>
    <row r="27" spans="2:52" x14ac:dyDescent="0.35">
      <c r="B27" s="16"/>
    </row>
    <row r="28" spans="2:52" x14ac:dyDescent="0.35">
      <c r="B28" t="s">
        <v>85</v>
      </c>
    </row>
    <row r="29" spans="2:52" x14ac:dyDescent="0.35">
      <c r="B29" t="s">
        <v>86</v>
      </c>
    </row>
    <row r="31" spans="2:52" x14ac:dyDescent="0.35">
      <c r="B31"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F21"/>
  <sheetViews>
    <sheetView showGridLines="0" workbookViewId="0">
      <pane xSplit="2" topLeftCell="C1" activePane="topRight" state="frozen"/>
      <selection pane="topRight" activeCell="C12" sqref="C12"/>
    </sheetView>
  </sheetViews>
  <sheetFormatPr defaultColWidth="10.90625" defaultRowHeight="14.5" x14ac:dyDescent="0.35"/>
  <cols>
    <col min="2" max="2" width="25.7265625" customWidth="1"/>
    <col min="3" max="6" width="20.7265625" customWidth="1"/>
  </cols>
  <sheetData>
    <row r="2" spans="2:6" ht="40" customHeight="1" x14ac:dyDescent="0.35">
      <c r="D2" s="30" t="s">
        <v>98</v>
      </c>
      <c r="E2" s="26"/>
      <c r="F2" s="26"/>
    </row>
    <row r="6" spans="2:6" ht="50" customHeight="1" x14ac:dyDescent="0.35">
      <c r="B6" s="20" t="s">
        <v>15</v>
      </c>
      <c r="C6" s="20" t="s">
        <v>87</v>
      </c>
      <c r="D6" s="20" t="s">
        <v>88</v>
      </c>
      <c r="E6" s="20" t="s">
        <v>89</v>
      </c>
    </row>
    <row r="7" spans="2:6" x14ac:dyDescent="0.35">
      <c r="B7" s="18" t="s">
        <v>90</v>
      </c>
      <c r="C7" s="17">
        <v>0.70619584965544302</v>
      </c>
      <c r="D7" s="17">
        <v>0.31304195278682601</v>
      </c>
      <c r="E7" s="17">
        <v>0.31823990824435899</v>
      </c>
    </row>
    <row r="8" spans="2:6" x14ac:dyDescent="0.35">
      <c r="B8" s="18" t="s">
        <v>91</v>
      </c>
      <c r="C8" s="17">
        <v>0.262409381899121</v>
      </c>
      <c r="D8" s="17">
        <v>0.448245238394131</v>
      </c>
      <c r="E8" s="17">
        <v>0.38607215164493602</v>
      </c>
    </row>
    <row r="9" spans="2:6" x14ac:dyDescent="0.35">
      <c r="B9" s="18" t="s">
        <v>92</v>
      </c>
      <c r="C9" s="17">
        <v>1.6323361593537401E-2</v>
      </c>
      <c r="D9" s="17">
        <v>0.16878409036071099</v>
      </c>
      <c r="E9" s="17">
        <v>0.18523299113803299</v>
      </c>
    </row>
    <row r="10" spans="2:6" x14ac:dyDescent="0.35">
      <c r="B10" s="18" t="s">
        <v>93</v>
      </c>
      <c r="C10" s="17">
        <v>8.5488414690173802E-3</v>
      </c>
      <c r="D10" s="17">
        <v>5.8903165756631001E-2</v>
      </c>
      <c r="E10" s="17">
        <v>8.2104422880991706E-2</v>
      </c>
    </row>
    <row r="11" spans="2:6" x14ac:dyDescent="0.35">
      <c r="B11" s="18" t="s">
        <v>94</v>
      </c>
      <c r="C11" s="17">
        <v>6.5225653828809901E-3</v>
      </c>
      <c r="D11" s="17">
        <v>1.10255527017003E-2</v>
      </c>
      <c r="E11" s="17">
        <v>2.83505260916803E-2</v>
      </c>
    </row>
    <row r="12" spans="2:6" x14ac:dyDescent="0.35">
      <c r="B12" s="23" t="s">
        <v>95</v>
      </c>
      <c r="C12" s="21">
        <v>0.96860523155456402</v>
      </c>
      <c r="D12" s="21">
        <v>0.761287191180958</v>
      </c>
      <c r="E12" s="21">
        <v>0.70431205988929502</v>
      </c>
    </row>
    <row r="13" spans="2:6" x14ac:dyDescent="0.35">
      <c r="B13" s="23" t="s">
        <v>96</v>
      </c>
      <c r="C13" s="21">
        <v>2.4872203062554801E-2</v>
      </c>
      <c r="D13" s="21">
        <v>0.227687256117342</v>
      </c>
      <c r="E13" s="21">
        <v>0.267337414019025</v>
      </c>
    </row>
    <row r="14" spans="2:6" x14ac:dyDescent="0.35">
      <c r="B14" s="23" t="s">
        <v>97</v>
      </c>
      <c r="C14" s="22">
        <v>0.94373302849201002</v>
      </c>
      <c r="D14" s="22">
        <v>0.53359993506361503</v>
      </c>
      <c r="E14" s="22">
        <v>0.43697464587027002</v>
      </c>
    </row>
    <row r="15" spans="2:6" x14ac:dyDescent="0.35">
      <c r="B15" s="16"/>
      <c r="C15" s="16"/>
      <c r="D15" s="16"/>
      <c r="E15" s="16"/>
    </row>
    <row r="16" spans="2:6" x14ac:dyDescent="0.35">
      <c r="B16" t="s">
        <v>85</v>
      </c>
    </row>
    <row r="17" spans="2:2" x14ac:dyDescent="0.35">
      <c r="B17" t="s">
        <v>86</v>
      </c>
    </row>
    <row r="21" spans="2:2" x14ac:dyDescent="0.35">
      <c r="B21"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Z21"/>
  <sheetViews>
    <sheetView showGridLines="0" workbookViewId="0">
      <pane xSplit="2" topLeftCell="C1" activePane="topRight" state="frozen"/>
      <selection pane="topRight" activeCell="F12" sqref="F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x14ac:dyDescent="0.35">
      <c r="B9" s="18" t="s">
        <v>90</v>
      </c>
      <c r="C9" s="17">
        <v>0.70619584965544302</v>
      </c>
      <c r="D9" s="17">
        <v>0.68971128754507505</v>
      </c>
      <c r="E9" s="17">
        <v>0.72550286029692501</v>
      </c>
      <c r="F9" s="17"/>
      <c r="G9" s="17">
        <v>0.72442347849445998</v>
      </c>
      <c r="H9" s="17">
        <v>0.74427471838788495</v>
      </c>
      <c r="I9" s="17">
        <v>0.81906225599736304</v>
      </c>
      <c r="J9" s="17">
        <v>0.74394364558960902</v>
      </c>
      <c r="K9" s="17">
        <v>0.68635245273796497</v>
      </c>
      <c r="L9" s="17">
        <v>0.58705854992928796</v>
      </c>
      <c r="M9" s="17"/>
      <c r="N9" s="17">
        <v>0.686597185832728</v>
      </c>
      <c r="O9" s="17">
        <v>0.67727112784503196</v>
      </c>
      <c r="P9" s="17">
        <v>0.78193256289142898</v>
      </c>
      <c r="Q9" s="17">
        <v>0.69186505153192202</v>
      </c>
      <c r="R9" s="17"/>
      <c r="S9" s="17">
        <v>0.60693130533248396</v>
      </c>
      <c r="T9" s="17">
        <v>0.76327670572153095</v>
      </c>
      <c r="U9" s="17">
        <v>0.73303394684165102</v>
      </c>
      <c r="V9" s="17">
        <v>0.61003040721994195</v>
      </c>
      <c r="W9" s="17">
        <v>0.77719690358728599</v>
      </c>
      <c r="X9" s="17"/>
      <c r="Y9" s="17">
        <v>0.57942934422893699</v>
      </c>
      <c r="Z9" s="17">
        <v>0.77105525054119495</v>
      </c>
      <c r="AA9" s="17">
        <v>0.76410257423024197</v>
      </c>
      <c r="AB9" s="17"/>
      <c r="AC9" s="17">
        <v>0.689099117237849</v>
      </c>
      <c r="AD9" s="17">
        <v>0.727218864732605</v>
      </c>
      <c r="AE9" s="17">
        <v>0.76634924950311301</v>
      </c>
      <c r="AF9" s="17">
        <v>0.62798699520023005</v>
      </c>
      <c r="AG9" s="17">
        <v>0.428397396497601</v>
      </c>
      <c r="AH9" s="17"/>
      <c r="AI9" s="17">
        <v>0.733519936070676</v>
      </c>
      <c r="AJ9" s="17">
        <v>0.68998974037833405</v>
      </c>
      <c r="AK9" s="17">
        <v>0.60341523687120902</v>
      </c>
      <c r="AL9" s="17">
        <v>0.79048003624238405</v>
      </c>
      <c r="AM9" s="17"/>
      <c r="AN9" s="17">
        <v>0.79387106877744396</v>
      </c>
      <c r="AO9" s="17">
        <v>0.68152158361017201</v>
      </c>
      <c r="AP9" s="17"/>
      <c r="AQ9" s="17">
        <v>0.73660828837571701</v>
      </c>
      <c r="AR9" s="17">
        <v>0.67638065111197399</v>
      </c>
      <c r="AS9" s="17"/>
      <c r="AT9" s="17">
        <v>0.77814815348854705</v>
      </c>
      <c r="AU9" s="17">
        <v>0.65990699517893203</v>
      </c>
      <c r="AV9" s="17">
        <v>0.56221820204774298</v>
      </c>
      <c r="AW9" s="17"/>
      <c r="AX9" s="17">
        <v>0.79588426497702103</v>
      </c>
      <c r="AY9" s="17">
        <v>0.61759468963548703</v>
      </c>
      <c r="AZ9" s="17">
        <v>0.77760625798681804</v>
      </c>
    </row>
    <row r="10" spans="2:52" x14ac:dyDescent="0.35">
      <c r="B10" s="18" t="s">
        <v>91</v>
      </c>
      <c r="C10" s="17">
        <v>0.262409381899121</v>
      </c>
      <c r="D10" s="17">
        <v>0.28516185145672301</v>
      </c>
      <c r="E10" s="17">
        <v>0.23671153865176001</v>
      </c>
      <c r="F10" s="17"/>
      <c r="G10" s="17">
        <v>0.180715677311342</v>
      </c>
      <c r="H10" s="17">
        <v>0.215598497767961</v>
      </c>
      <c r="I10" s="17">
        <v>0.17121227058661601</v>
      </c>
      <c r="J10" s="17">
        <v>0.23632279480576601</v>
      </c>
      <c r="K10" s="17">
        <v>0.265566922272436</v>
      </c>
      <c r="L10" s="17">
        <v>0.41294145007071198</v>
      </c>
      <c r="M10" s="17"/>
      <c r="N10" s="17">
        <v>0.28530374557529498</v>
      </c>
      <c r="O10" s="17">
        <v>0.27584801690195498</v>
      </c>
      <c r="P10" s="17">
        <v>0.21009509891924799</v>
      </c>
      <c r="Q10" s="17">
        <v>0.27522280572183699</v>
      </c>
      <c r="R10" s="17"/>
      <c r="S10" s="17">
        <v>0.38030757110781899</v>
      </c>
      <c r="T10" s="17">
        <v>0.20292976379511499</v>
      </c>
      <c r="U10" s="17">
        <v>0.26696605315834898</v>
      </c>
      <c r="V10" s="17">
        <v>0.38996959278005799</v>
      </c>
      <c r="W10" s="17">
        <v>0.16609261244220899</v>
      </c>
      <c r="X10" s="17"/>
      <c r="Y10" s="17">
        <v>0.40848854495173498</v>
      </c>
      <c r="Z10" s="17">
        <v>0.20173342020242499</v>
      </c>
      <c r="AA10" s="17">
        <v>0.235897425769758</v>
      </c>
      <c r="AB10" s="17"/>
      <c r="AC10" s="17">
        <v>0.27375424127446901</v>
      </c>
      <c r="AD10" s="17">
        <v>0.24619267643105699</v>
      </c>
      <c r="AE10" s="17">
        <v>0.208260386742009</v>
      </c>
      <c r="AF10" s="17">
        <v>0.30009490734778799</v>
      </c>
      <c r="AG10" s="17">
        <v>0.571602603502399</v>
      </c>
      <c r="AH10" s="17"/>
      <c r="AI10" s="17">
        <v>0.24202404734543301</v>
      </c>
      <c r="AJ10" s="17">
        <v>0.27047107242329799</v>
      </c>
      <c r="AK10" s="17">
        <v>0.33831464645931097</v>
      </c>
      <c r="AL10" s="17">
        <v>0.20171008937247001</v>
      </c>
      <c r="AM10" s="17"/>
      <c r="AN10" s="17">
        <v>0.18014419068811199</v>
      </c>
      <c r="AO10" s="17">
        <v>0.285020451520754</v>
      </c>
      <c r="AP10" s="17"/>
      <c r="AQ10" s="17">
        <v>0.22693882650661601</v>
      </c>
      <c r="AR10" s="17">
        <v>0.29591246434908403</v>
      </c>
      <c r="AS10" s="17"/>
      <c r="AT10" s="17">
        <v>0.185228624091623</v>
      </c>
      <c r="AU10" s="17">
        <v>0.31341559503696698</v>
      </c>
      <c r="AV10" s="17">
        <v>0.40443062656846601</v>
      </c>
      <c r="AW10" s="17"/>
      <c r="AX10" s="17">
        <v>0.182136823734912</v>
      </c>
      <c r="AY10" s="17">
        <v>0.36669093395546698</v>
      </c>
      <c r="AZ10" s="17">
        <v>0.22239374201318199</v>
      </c>
    </row>
    <row r="11" spans="2:52" x14ac:dyDescent="0.35">
      <c r="B11" s="18" t="s">
        <v>92</v>
      </c>
      <c r="C11" s="17">
        <v>1.6323361593537401E-2</v>
      </c>
      <c r="D11" s="17">
        <v>8.7254632948930294E-3</v>
      </c>
      <c r="E11" s="17">
        <v>2.3983174414965801E-2</v>
      </c>
      <c r="F11" s="17"/>
      <c r="G11" s="17">
        <v>5.4205959743236498E-2</v>
      </c>
      <c r="H11" s="17">
        <v>2.73326267006768E-2</v>
      </c>
      <c r="I11" s="17">
        <v>9.7254734160207596E-3</v>
      </c>
      <c r="J11" s="17">
        <v>1.97335596046249E-2</v>
      </c>
      <c r="K11" s="17">
        <v>0</v>
      </c>
      <c r="L11" s="17">
        <v>0</v>
      </c>
      <c r="M11" s="17"/>
      <c r="N11" s="17">
        <v>1.2014622680366301E-2</v>
      </c>
      <c r="O11" s="17">
        <v>4.1389974256237798E-2</v>
      </c>
      <c r="P11" s="17">
        <v>7.9723381893226797E-3</v>
      </c>
      <c r="Q11" s="17">
        <v>0</v>
      </c>
      <c r="R11" s="17"/>
      <c r="S11" s="17">
        <v>0</v>
      </c>
      <c r="T11" s="17">
        <v>2.9351976415178602E-2</v>
      </c>
      <c r="U11" s="17">
        <v>0</v>
      </c>
      <c r="V11" s="17">
        <v>0</v>
      </c>
      <c r="W11" s="17">
        <v>1.5030123152995799E-2</v>
      </c>
      <c r="X11" s="17"/>
      <c r="Y11" s="17">
        <v>0</v>
      </c>
      <c r="Z11" s="17">
        <v>2.2791687618436401E-2</v>
      </c>
      <c r="AA11" s="17">
        <v>0</v>
      </c>
      <c r="AB11" s="17"/>
      <c r="AC11" s="17">
        <v>1.6943899093140601E-2</v>
      </c>
      <c r="AD11" s="17">
        <v>2.6588458836337699E-2</v>
      </c>
      <c r="AE11" s="17">
        <v>6.5840315871673596E-3</v>
      </c>
      <c r="AF11" s="17">
        <v>1.7435760873096E-2</v>
      </c>
      <c r="AG11" s="17">
        <v>0</v>
      </c>
      <c r="AH11" s="17"/>
      <c r="AI11" s="17">
        <v>1.6578076125490501E-2</v>
      </c>
      <c r="AJ11" s="17">
        <v>2.8027876665039201E-2</v>
      </c>
      <c r="AK11" s="17">
        <v>0</v>
      </c>
      <c r="AL11" s="17">
        <v>7.8098743851456303E-3</v>
      </c>
      <c r="AM11" s="17"/>
      <c r="AN11" s="17">
        <v>1.5617501731962399E-2</v>
      </c>
      <c r="AO11" s="17">
        <v>1.6859430494802999E-2</v>
      </c>
      <c r="AP11" s="17"/>
      <c r="AQ11" s="17">
        <v>9.6299723001492497E-3</v>
      </c>
      <c r="AR11" s="17">
        <v>2.2119859773664902E-2</v>
      </c>
      <c r="AS11" s="17"/>
      <c r="AT11" s="17">
        <v>1.4461679407380501E-2</v>
      </c>
      <c r="AU11" s="17">
        <v>1.84301871260538E-2</v>
      </c>
      <c r="AV11" s="17">
        <v>1.4769863333507599E-2</v>
      </c>
      <c r="AW11" s="17"/>
      <c r="AX11" s="17">
        <v>2.1978911288066401E-2</v>
      </c>
      <c r="AY11" s="17">
        <v>0</v>
      </c>
      <c r="AZ11" s="17">
        <v>0</v>
      </c>
    </row>
    <row r="12" spans="2:52" x14ac:dyDescent="0.35">
      <c r="B12" s="18" t="s">
        <v>93</v>
      </c>
      <c r="C12" s="17">
        <v>8.5488414690173802E-3</v>
      </c>
      <c r="D12" s="17">
        <v>1.3730753176754699E-2</v>
      </c>
      <c r="E12" s="17">
        <v>3.4035762110146699E-3</v>
      </c>
      <c r="F12" s="17"/>
      <c r="G12" s="17">
        <v>4.06548844509615E-2</v>
      </c>
      <c r="H12" s="17">
        <v>0</v>
      </c>
      <c r="I12" s="17">
        <v>0</v>
      </c>
      <c r="J12" s="17">
        <v>0</v>
      </c>
      <c r="K12" s="17">
        <v>1.9470358985657101E-2</v>
      </c>
      <c r="L12" s="17">
        <v>0</v>
      </c>
      <c r="M12" s="17"/>
      <c r="N12" s="17">
        <v>8.0422229558054503E-3</v>
      </c>
      <c r="O12" s="17">
        <v>5.4908809967751399E-3</v>
      </c>
      <c r="P12" s="17">
        <v>0</v>
      </c>
      <c r="Q12" s="17">
        <v>1.6959377399666901E-2</v>
      </c>
      <c r="R12" s="17"/>
      <c r="S12" s="17">
        <v>1.2761123559696301E-2</v>
      </c>
      <c r="T12" s="17">
        <v>0</v>
      </c>
      <c r="U12" s="17">
        <v>0</v>
      </c>
      <c r="V12" s="17">
        <v>0</v>
      </c>
      <c r="W12" s="17">
        <v>0</v>
      </c>
      <c r="X12" s="17"/>
      <c r="Y12" s="17">
        <v>1.2082110819327601E-2</v>
      </c>
      <c r="Z12" s="17">
        <v>0</v>
      </c>
      <c r="AA12" s="17">
        <v>0</v>
      </c>
      <c r="AB12" s="17"/>
      <c r="AC12" s="17">
        <v>0</v>
      </c>
      <c r="AD12" s="17">
        <v>0</v>
      </c>
      <c r="AE12" s="17">
        <v>1.30639887629866E-2</v>
      </c>
      <c r="AF12" s="17">
        <v>5.4482336578885397E-2</v>
      </c>
      <c r="AG12" s="17">
        <v>0</v>
      </c>
      <c r="AH12" s="17"/>
      <c r="AI12" s="17">
        <v>0</v>
      </c>
      <c r="AJ12" s="17">
        <v>3.4434215693917298E-3</v>
      </c>
      <c r="AK12" s="17">
        <v>4.9188668689729903E-2</v>
      </c>
      <c r="AL12" s="17">
        <v>0</v>
      </c>
      <c r="AM12" s="17"/>
      <c r="AN12" s="17">
        <v>0</v>
      </c>
      <c r="AO12" s="17">
        <v>1.0912856674199301E-2</v>
      </c>
      <c r="AP12" s="17"/>
      <c r="AQ12" s="17">
        <v>1.5260327362291401E-2</v>
      </c>
      <c r="AR12" s="17">
        <v>3.1312193145090201E-3</v>
      </c>
      <c r="AS12" s="17"/>
      <c r="AT12" s="17">
        <v>1.7021465674926999E-2</v>
      </c>
      <c r="AU12" s="17">
        <v>0</v>
      </c>
      <c r="AV12" s="17">
        <v>1.8581308050283098E-2</v>
      </c>
      <c r="AW12" s="17"/>
      <c r="AX12" s="17">
        <v>0</v>
      </c>
      <c r="AY12" s="17">
        <v>1.57143764090465E-2</v>
      </c>
      <c r="AZ12" s="17">
        <v>0</v>
      </c>
    </row>
    <row r="13" spans="2:52" x14ac:dyDescent="0.35">
      <c r="B13" s="18" t="s">
        <v>94</v>
      </c>
      <c r="C13" s="17">
        <v>6.5225653828809901E-3</v>
      </c>
      <c r="D13" s="17">
        <v>2.6706445265542102E-3</v>
      </c>
      <c r="E13" s="17">
        <v>1.03988504253343E-2</v>
      </c>
      <c r="F13" s="17"/>
      <c r="G13" s="17">
        <v>0</v>
      </c>
      <c r="H13" s="17">
        <v>1.27941571434767E-2</v>
      </c>
      <c r="I13" s="17">
        <v>0</v>
      </c>
      <c r="J13" s="17">
        <v>0</v>
      </c>
      <c r="K13" s="17">
        <v>2.86102660039417E-2</v>
      </c>
      <c r="L13" s="17">
        <v>0</v>
      </c>
      <c r="M13" s="17"/>
      <c r="N13" s="17">
        <v>8.0422229558054503E-3</v>
      </c>
      <c r="O13" s="17">
        <v>0</v>
      </c>
      <c r="P13" s="17">
        <v>0</v>
      </c>
      <c r="Q13" s="17">
        <v>1.5952765346573802E-2</v>
      </c>
      <c r="R13" s="17"/>
      <c r="S13" s="17">
        <v>0</v>
      </c>
      <c r="T13" s="17">
        <v>4.44155406817579E-3</v>
      </c>
      <c r="U13" s="17">
        <v>0</v>
      </c>
      <c r="V13" s="17">
        <v>0</v>
      </c>
      <c r="W13" s="17">
        <v>4.1680360817509497E-2</v>
      </c>
      <c r="X13" s="17"/>
      <c r="Y13" s="17">
        <v>0</v>
      </c>
      <c r="Z13" s="17">
        <v>4.4196416379431403E-3</v>
      </c>
      <c r="AA13" s="17">
        <v>0</v>
      </c>
      <c r="AB13" s="17"/>
      <c r="AC13" s="17">
        <v>2.0202742394541898E-2</v>
      </c>
      <c r="AD13" s="17">
        <v>0</v>
      </c>
      <c r="AE13" s="17">
        <v>5.7423434047234097E-3</v>
      </c>
      <c r="AF13" s="17">
        <v>0</v>
      </c>
      <c r="AG13" s="17">
        <v>0</v>
      </c>
      <c r="AH13" s="17"/>
      <c r="AI13" s="17">
        <v>7.8779404584006507E-3</v>
      </c>
      <c r="AJ13" s="17">
        <v>8.06788896393725E-3</v>
      </c>
      <c r="AK13" s="17">
        <v>9.0814479797491701E-3</v>
      </c>
      <c r="AL13" s="17">
        <v>0</v>
      </c>
      <c r="AM13" s="17"/>
      <c r="AN13" s="17">
        <v>1.03672388024811E-2</v>
      </c>
      <c r="AO13" s="17">
        <v>5.6856777000723197E-3</v>
      </c>
      <c r="AP13" s="17"/>
      <c r="AQ13" s="17">
        <v>1.15625854552258E-2</v>
      </c>
      <c r="AR13" s="17">
        <v>2.4558054507680801E-3</v>
      </c>
      <c r="AS13" s="17"/>
      <c r="AT13" s="17">
        <v>5.1400773375224603E-3</v>
      </c>
      <c r="AU13" s="17">
        <v>8.2472226580475906E-3</v>
      </c>
      <c r="AV13" s="17">
        <v>0</v>
      </c>
      <c r="AW13" s="17"/>
      <c r="AX13" s="17">
        <v>0</v>
      </c>
      <c r="AY13" s="17">
        <v>0</v>
      </c>
      <c r="AZ13" s="17">
        <v>0</v>
      </c>
    </row>
    <row r="14" spans="2:52" x14ac:dyDescent="0.35">
      <c r="B14" s="18" t="s">
        <v>95</v>
      </c>
      <c r="C14" s="21">
        <v>0.96860523155456402</v>
      </c>
      <c r="D14" s="21">
        <v>0.97487313900179795</v>
      </c>
      <c r="E14" s="21">
        <v>0.96221439894868499</v>
      </c>
      <c r="F14" s="21"/>
      <c r="G14" s="21">
        <v>0.90513915580580195</v>
      </c>
      <c r="H14" s="21">
        <v>0.95987321615584698</v>
      </c>
      <c r="I14" s="21">
        <v>0.99027452658397896</v>
      </c>
      <c r="J14" s="21">
        <v>0.98026644039537503</v>
      </c>
      <c r="K14" s="21">
        <v>0.95191937501040103</v>
      </c>
      <c r="L14" s="21">
        <v>1</v>
      </c>
      <c r="M14" s="21"/>
      <c r="N14" s="21">
        <v>0.97190093140802303</v>
      </c>
      <c r="O14" s="21">
        <v>0.953119144746987</v>
      </c>
      <c r="P14" s="21">
        <v>0.99202766181067703</v>
      </c>
      <c r="Q14" s="21">
        <v>0.96708785725375901</v>
      </c>
      <c r="R14" s="21"/>
      <c r="S14" s="21">
        <v>0.98723887644030395</v>
      </c>
      <c r="T14" s="21">
        <v>0.96620646951664602</v>
      </c>
      <c r="U14" s="21">
        <v>1</v>
      </c>
      <c r="V14" s="21">
        <v>1</v>
      </c>
      <c r="W14" s="21">
        <v>0.94328951602949496</v>
      </c>
      <c r="X14" s="21"/>
      <c r="Y14" s="21">
        <v>0.98791788918067203</v>
      </c>
      <c r="Z14" s="21">
        <v>0.97278867074362096</v>
      </c>
      <c r="AA14" s="21">
        <v>1</v>
      </c>
      <c r="AB14" s="21"/>
      <c r="AC14" s="21">
        <v>0.96285335851231701</v>
      </c>
      <c r="AD14" s="21">
        <v>0.97341154116366202</v>
      </c>
      <c r="AE14" s="21">
        <v>0.97460963624512298</v>
      </c>
      <c r="AF14" s="21">
        <v>0.92808190254801803</v>
      </c>
      <c r="AG14" s="21">
        <v>1</v>
      </c>
      <c r="AH14" s="21"/>
      <c r="AI14" s="21">
        <v>0.97554398341610904</v>
      </c>
      <c r="AJ14" s="21">
        <v>0.96046081280163198</v>
      </c>
      <c r="AK14" s="21">
        <v>0.94172988333052099</v>
      </c>
      <c r="AL14" s="21">
        <v>0.99219012561485398</v>
      </c>
      <c r="AM14" s="21"/>
      <c r="AN14" s="21">
        <v>0.974015259465556</v>
      </c>
      <c r="AO14" s="21">
        <v>0.96654203513092496</v>
      </c>
      <c r="AP14" s="21"/>
      <c r="AQ14" s="21">
        <v>0.96354711488233402</v>
      </c>
      <c r="AR14" s="21">
        <v>0.97229311546105801</v>
      </c>
      <c r="AS14" s="21"/>
      <c r="AT14" s="21">
        <v>0.96337677758017004</v>
      </c>
      <c r="AU14" s="21">
        <v>0.97332259021589895</v>
      </c>
      <c r="AV14" s="21">
        <v>0.96664882861620904</v>
      </c>
      <c r="AW14" s="21"/>
      <c r="AX14" s="21">
        <v>0.97802108871193305</v>
      </c>
      <c r="AY14" s="21">
        <v>0.98428562359095395</v>
      </c>
      <c r="AZ14" s="21">
        <v>1</v>
      </c>
    </row>
    <row r="15" spans="2:52" x14ac:dyDescent="0.35">
      <c r="B15" s="18" t="s">
        <v>96</v>
      </c>
      <c r="C15" s="21">
        <v>2.4872203062554801E-2</v>
      </c>
      <c r="D15" s="21">
        <v>2.2456216471647701E-2</v>
      </c>
      <c r="E15" s="21">
        <v>2.7386750625980501E-2</v>
      </c>
      <c r="F15" s="21"/>
      <c r="G15" s="21">
        <v>9.4860844194198005E-2</v>
      </c>
      <c r="H15" s="21">
        <v>2.73326267006768E-2</v>
      </c>
      <c r="I15" s="21">
        <v>9.7254734160207596E-3</v>
      </c>
      <c r="J15" s="21">
        <v>1.97335596046249E-2</v>
      </c>
      <c r="K15" s="21">
        <v>1.9470358985657101E-2</v>
      </c>
      <c r="L15" s="21">
        <v>0</v>
      </c>
      <c r="M15" s="21"/>
      <c r="N15" s="21">
        <v>2.0056845636171799E-2</v>
      </c>
      <c r="O15" s="21">
        <v>4.6880855253012901E-2</v>
      </c>
      <c r="P15" s="21">
        <v>7.9723381893226797E-3</v>
      </c>
      <c r="Q15" s="21">
        <v>1.6959377399666901E-2</v>
      </c>
      <c r="R15" s="21"/>
      <c r="S15" s="21">
        <v>1.2761123559696301E-2</v>
      </c>
      <c r="T15" s="21">
        <v>2.9351976415178602E-2</v>
      </c>
      <c r="U15" s="21">
        <v>0</v>
      </c>
      <c r="V15" s="21">
        <v>0</v>
      </c>
      <c r="W15" s="21">
        <v>1.5030123152995799E-2</v>
      </c>
      <c r="X15" s="21"/>
      <c r="Y15" s="21">
        <v>1.2082110819327601E-2</v>
      </c>
      <c r="Z15" s="21">
        <v>2.2791687618436401E-2</v>
      </c>
      <c r="AA15" s="21">
        <v>0</v>
      </c>
      <c r="AB15" s="21"/>
      <c r="AC15" s="21">
        <v>1.6943899093140601E-2</v>
      </c>
      <c r="AD15" s="21">
        <v>2.6588458836337699E-2</v>
      </c>
      <c r="AE15" s="21">
        <v>1.9648020350153901E-2</v>
      </c>
      <c r="AF15" s="21">
        <v>7.1918097451981397E-2</v>
      </c>
      <c r="AG15" s="21">
        <v>0</v>
      </c>
      <c r="AH15" s="21"/>
      <c r="AI15" s="21">
        <v>1.6578076125490501E-2</v>
      </c>
      <c r="AJ15" s="21">
        <v>3.1471298234430997E-2</v>
      </c>
      <c r="AK15" s="21">
        <v>4.9188668689729903E-2</v>
      </c>
      <c r="AL15" s="21">
        <v>7.8098743851456303E-3</v>
      </c>
      <c r="AM15" s="21"/>
      <c r="AN15" s="21">
        <v>1.5617501731962399E-2</v>
      </c>
      <c r="AO15" s="21">
        <v>2.7772287169002301E-2</v>
      </c>
      <c r="AP15" s="21"/>
      <c r="AQ15" s="21">
        <v>2.48902996624406E-2</v>
      </c>
      <c r="AR15" s="21">
        <v>2.5251079088173901E-2</v>
      </c>
      <c r="AS15" s="21"/>
      <c r="AT15" s="21">
        <v>3.1483145082307498E-2</v>
      </c>
      <c r="AU15" s="21">
        <v>1.84301871260538E-2</v>
      </c>
      <c r="AV15" s="21">
        <v>3.33511713837907E-2</v>
      </c>
      <c r="AW15" s="21"/>
      <c r="AX15" s="21">
        <v>2.1978911288066401E-2</v>
      </c>
      <c r="AY15" s="21">
        <v>1.57143764090465E-2</v>
      </c>
      <c r="AZ15" s="21">
        <v>0</v>
      </c>
    </row>
    <row r="16" spans="2:52" x14ac:dyDescent="0.35">
      <c r="B16" s="18" t="s">
        <v>97</v>
      </c>
      <c r="C16" s="22">
        <v>0.94373302849201002</v>
      </c>
      <c r="D16" s="22">
        <v>0.95241692253014998</v>
      </c>
      <c r="E16" s="22">
        <v>0.93482764832270504</v>
      </c>
      <c r="F16" s="22"/>
      <c r="G16" s="22">
        <v>0.81027831161160402</v>
      </c>
      <c r="H16" s="22">
        <v>0.93254058945517004</v>
      </c>
      <c r="I16" s="22">
        <v>0.98054905316795904</v>
      </c>
      <c r="J16" s="22">
        <v>0.96053288079075005</v>
      </c>
      <c r="K16" s="22">
        <v>0.93244901602474395</v>
      </c>
      <c r="L16" s="22">
        <v>1</v>
      </c>
      <c r="M16" s="22"/>
      <c r="N16" s="22">
        <v>0.95184408577185098</v>
      </c>
      <c r="O16" s="22">
        <v>0.906238289493974</v>
      </c>
      <c r="P16" s="22">
        <v>0.98405532362135495</v>
      </c>
      <c r="Q16" s="22">
        <v>0.95012847985409199</v>
      </c>
      <c r="R16" s="22"/>
      <c r="S16" s="22">
        <v>0.97447775288060701</v>
      </c>
      <c r="T16" s="22">
        <v>0.93685449310146696</v>
      </c>
      <c r="U16" s="22">
        <v>1</v>
      </c>
      <c r="V16" s="22">
        <v>1</v>
      </c>
      <c r="W16" s="22">
        <v>0.92825939287649895</v>
      </c>
      <c r="X16" s="22"/>
      <c r="Y16" s="22">
        <v>0.97583577836134505</v>
      </c>
      <c r="Z16" s="22">
        <v>0.94999698312518399</v>
      </c>
      <c r="AA16" s="22">
        <v>1</v>
      </c>
      <c r="AB16" s="22"/>
      <c r="AC16" s="22">
        <v>0.94590945941917703</v>
      </c>
      <c r="AD16" s="22">
        <v>0.94682308232732404</v>
      </c>
      <c r="AE16" s="22">
        <v>0.95496161589496897</v>
      </c>
      <c r="AF16" s="22">
        <v>0.85616380509603696</v>
      </c>
      <c r="AG16" s="22">
        <v>1</v>
      </c>
      <c r="AH16" s="22"/>
      <c r="AI16" s="22">
        <v>0.95896590729061804</v>
      </c>
      <c r="AJ16" s="22">
        <v>0.92898951456720102</v>
      </c>
      <c r="AK16" s="22">
        <v>0.89254121464079095</v>
      </c>
      <c r="AL16" s="22">
        <v>0.98438025122970896</v>
      </c>
      <c r="AM16" s="22"/>
      <c r="AN16" s="22">
        <v>0.95839775773359404</v>
      </c>
      <c r="AO16" s="22">
        <v>0.93876974796192303</v>
      </c>
      <c r="AP16" s="22"/>
      <c r="AQ16" s="22">
        <v>0.93865681521989297</v>
      </c>
      <c r="AR16" s="22">
        <v>0.94704203637288398</v>
      </c>
      <c r="AS16" s="22"/>
      <c r="AT16" s="22">
        <v>0.93189363249786294</v>
      </c>
      <c r="AU16" s="22">
        <v>0.95489240308984502</v>
      </c>
      <c r="AV16" s="22">
        <v>0.93329765723241898</v>
      </c>
      <c r="AW16" s="22"/>
      <c r="AX16" s="22">
        <v>0.95604217742386699</v>
      </c>
      <c r="AY16" s="22">
        <v>0.96857124718190701</v>
      </c>
      <c r="AZ16" s="22">
        <v>1</v>
      </c>
    </row>
    <row r="17" spans="2:2" x14ac:dyDescent="0.35">
      <c r="B17" s="16"/>
    </row>
    <row r="18" spans="2:2" x14ac:dyDescent="0.35">
      <c r="B18" t="s">
        <v>85</v>
      </c>
    </row>
    <row r="19" spans="2:2" x14ac:dyDescent="0.35">
      <c r="B19" t="s">
        <v>86</v>
      </c>
    </row>
    <row r="21" spans="2:2" x14ac:dyDescent="0.35">
      <c r="B21"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Z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x14ac:dyDescent="0.35">
      <c r="B9" s="18" t="s">
        <v>90</v>
      </c>
      <c r="C9" s="17">
        <v>0.31304195278682601</v>
      </c>
      <c r="D9" s="17">
        <v>0.322376555844472</v>
      </c>
      <c r="E9" s="17">
        <v>0.30496614978264802</v>
      </c>
      <c r="F9" s="17"/>
      <c r="G9" s="17">
        <v>0.281691845245023</v>
      </c>
      <c r="H9" s="17">
        <v>0.46427727073897301</v>
      </c>
      <c r="I9" s="17">
        <v>0.397941112537325</v>
      </c>
      <c r="J9" s="17">
        <v>0.31740148360231302</v>
      </c>
      <c r="K9" s="17">
        <v>0.28671673173794499</v>
      </c>
      <c r="L9" s="17">
        <v>0.189241589157531</v>
      </c>
      <c r="M9" s="17"/>
      <c r="N9" s="17">
        <v>0.24312138580471601</v>
      </c>
      <c r="O9" s="17">
        <v>0.31641015902327702</v>
      </c>
      <c r="P9" s="17">
        <v>0.40230819498402598</v>
      </c>
      <c r="Q9" s="17">
        <v>0.28438212033473498</v>
      </c>
      <c r="R9" s="17"/>
      <c r="S9" s="17">
        <v>0.148184015610442</v>
      </c>
      <c r="T9" s="17">
        <v>0.37186795192507899</v>
      </c>
      <c r="U9" s="17">
        <v>0.441828798013083</v>
      </c>
      <c r="V9" s="17">
        <v>0.49985150645253601</v>
      </c>
      <c r="W9" s="17">
        <v>0.37727301934757601</v>
      </c>
      <c r="X9" s="17"/>
      <c r="Y9" s="17">
        <v>8.30486666015402E-2</v>
      </c>
      <c r="Z9" s="17">
        <v>0.36326771294488702</v>
      </c>
      <c r="AA9" s="17">
        <v>0.51648601049328102</v>
      </c>
      <c r="AB9" s="17"/>
      <c r="AC9" s="17">
        <v>0.30974131134341598</v>
      </c>
      <c r="AD9" s="17">
        <v>0.30226582761982801</v>
      </c>
      <c r="AE9" s="17">
        <v>0.33891542875452202</v>
      </c>
      <c r="AF9" s="17">
        <v>0.32155566569348099</v>
      </c>
      <c r="AG9" s="17">
        <v>0</v>
      </c>
      <c r="AH9" s="17"/>
      <c r="AI9" s="17">
        <v>0.311492077354732</v>
      </c>
      <c r="AJ9" s="17">
        <v>0.29268997446932599</v>
      </c>
      <c r="AK9" s="17">
        <v>0.233479685893768</v>
      </c>
      <c r="AL9" s="17">
        <v>0.49634957051702</v>
      </c>
      <c r="AM9" s="17"/>
      <c r="AN9" s="17">
        <v>0.50794702264971703</v>
      </c>
      <c r="AO9" s="17">
        <v>0.26192666017001098</v>
      </c>
      <c r="AP9" s="17"/>
      <c r="AQ9" s="17">
        <v>0.33462726312733199</v>
      </c>
      <c r="AR9" s="17">
        <v>0.30013954908880702</v>
      </c>
      <c r="AS9" s="17"/>
      <c r="AT9" s="17">
        <v>0.39224215193218398</v>
      </c>
      <c r="AU9" s="17">
        <v>0.20263762473100599</v>
      </c>
      <c r="AV9" s="17">
        <v>0.32175472170487202</v>
      </c>
      <c r="AW9" s="17"/>
      <c r="AX9" s="17">
        <v>0.37321840163716202</v>
      </c>
      <c r="AY9" s="17">
        <v>9.2932066604570596E-2</v>
      </c>
      <c r="AZ9" s="17">
        <v>0.50481539262273001</v>
      </c>
    </row>
    <row r="10" spans="2:52" x14ac:dyDescent="0.35">
      <c r="B10" s="18" t="s">
        <v>91</v>
      </c>
      <c r="C10" s="17">
        <v>0.448245238394131</v>
      </c>
      <c r="D10" s="17">
        <v>0.40998364811329702</v>
      </c>
      <c r="E10" s="17">
        <v>0.488285520377154</v>
      </c>
      <c r="F10" s="17"/>
      <c r="G10" s="17">
        <v>0.49304586042336701</v>
      </c>
      <c r="H10" s="17">
        <v>0.37722473772149201</v>
      </c>
      <c r="I10" s="17">
        <v>0.53455802493319804</v>
      </c>
      <c r="J10" s="17">
        <v>0.42628862401338202</v>
      </c>
      <c r="K10" s="17">
        <v>0.414857783667339</v>
      </c>
      <c r="L10" s="17">
        <v>0.45210485843393999</v>
      </c>
      <c r="M10" s="17"/>
      <c r="N10" s="17">
        <v>0.43265479922410199</v>
      </c>
      <c r="O10" s="17">
        <v>0.47681966632717898</v>
      </c>
      <c r="P10" s="17">
        <v>0.37485589926665203</v>
      </c>
      <c r="Q10" s="17">
        <v>0.47486379038233201</v>
      </c>
      <c r="R10" s="17"/>
      <c r="S10" s="17">
        <v>0.43717090463205999</v>
      </c>
      <c r="T10" s="17">
        <v>0.48941708021049901</v>
      </c>
      <c r="U10" s="17">
        <v>0.36516440540029799</v>
      </c>
      <c r="V10" s="17">
        <v>0.110178900767406</v>
      </c>
      <c r="W10" s="17">
        <v>0.458187901564441</v>
      </c>
      <c r="X10" s="17"/>
      <c r="Y10" s="17">
        <v>0.46223149055092899</v>
      </c>
      <c r="Z10" s="17">
        <v>0.47209193419512302</v>
      </c>
      <c r="AA10" s="17">
        <v>0.28233667265465701</v>
      </c>
      <c r="AB10" s="17"/>
      <c r="AC10" s="17">
        <v>0.39873775840257702</v>
      </c>
      <c r="AD10" s="17">
        <v>0.51102802080454901</v>
      </c>
      <c r="AE10" s="17">
        <v>0.44487767131615602</v>
      </c>
      <c r="AF10" s="17">
        <v>0.379900748637792</v>
      </c>
      <c r="AG10" s="17">
        <v>0.67259081119267605</v>
      </c>
      <c r="AH10" s="17"/>
      <c r="AI10" s="17">
        <v>0.50900856968138197</v>
      </c>
      <c r="AJ10" s="17">
        <v>0.46652378577637899</v>
      </c>
      <c r="AK10" s="17">
        <v>0.41479618874749802</v>
      </c>
      <c r="AL10" s="17">
        <v>0.29203195603693499</v>
      </c>
      <c r="AM10" s="17"/>
      <c r="AN10" s="17">
        <v>0.373794035374103</v>
      </c>
      <c r="AO10" s="17">
        <v>0.46888356377343798</v>
      </c>
      <c r="AP10" s="17"/>
      <c r="AQ10" s="17">
        <v>0.43101473079950398</v>
      </c>
      <c r="AR10" s="17">
        <v>0.453764543463887</v>
      </c>
      <c r="AS10" s="17"/>
      <c r="AT10" s="17">
        <v>0.39656431301657802</v>
      </c>
      <c r="AU10" s="17">
        <v>0.53317659437520104</v>
      </c>
      <c r="AV10" s="17">
        <v>0.42478583459590402</v>
      </c>
      <c r="AW10" s="17"/>
      <c r="AX10" s="17">
        <v>0.46982817087760398</v>
      </c>
      <c r="AY10" s="17">
        <v>0.38353621704707402</v>
      </c>
      <c r="AZ10" s="17">
        <v>0.26482861871649399</v>
      </c>
    </row>
    <row r="11" spans="2:52" x14ac:dyDescent="0.35">
      <c r="B11" s="18" t="s">
        <v>92</v>
      </c>
      <c r="C11" s="17">
        <v>0.16878409036071099</v>
      </c>
      <c r="D11" s="17">
        <v>0.183236650581168</v>
      </c>
      <c r="E11" s="17">
        <v>0.151007134008875</v>
      </c>
      <c r="F11" s="17"/>
      <c r="G11" s="17">
        <v>0.110690990050229</v>
      </c>
      <c r="H11" s="17">
        <v>0.105953298596314</v>
      </c>
      <c r="I11" s="17">
        <v>2.4980789781561801E-2</v>
      </c>
      <c r="J11" s="17">
        <v>0.20660465039174</v>
      </c>
      <c r="K11" s="17">
        <v>0.226736520462472</v>
      </c>
      <c r="L11" s="17">
        <v>0.272929388899042</v>
      </c>
      <c r="M11" s="17"/>
      <c r="N11" s="17">
        <v>0.239077440810295</v>
      </c>
      <c r="O11" s="17">
        <v>0.15008256673283901</v>
      </c>
      <c r="P11" s="17">
        <v>0.162962684268841</v>
      </c>
      <c r="Q11" s="17">
        <v>0.15834470030713499</v>
      </c>
      <c r="R11" s="17"/>
      <c r="S11" s="17">
        <v>0.31143047285350201</v>
      </c>
      <c r="T11" s="17">
        <v>9.8104320053773106E-2</v>
      </c>
      <c r="U11" s="17">
        <v>0.12166093546196</v>
      </c>
      <c r="V11" s="17">
        <v>0.38996959278005799</v>
      </c>
      <c r="W11" s="17">
        <v>0.13334278816540701</v>
      </c>
      <c r="X11" s="17"/>
      <c r="Y11" s="17">
        <v>0.36201324693127701</v>
      </c>
      <c r="Z11" s="17">
        <v>0.12132281639723499</v>
      </c>
      <c r="AA11" s="17">
        <v>0.107509429807105</v>
      </c>
      <c r="AB11" s="17"/>
      <c r="AC11" s="17">
        <v>0.20542148516967099</v>
      </c>
      <c r="AD11" s="17">
        <v>0.164903047673157</v>
      </c>
      <c r="AE11" s="17">
        <v>0.13211302170602399</v>
      </c>
      <c r="AF11" s="17">
        <v>0.18203631923441799</v>
      </c>
      <c r="AG11" s="17">
        <v>0.327409188807324</v>
      </c>
      <c r="AH11" s="17"/>
      <c r="AI11" s="17">
        <v>0.119348424250718</v>
      </c>
      <c r="AJ11" s="17">
        <v>0.19080315755341101</v>
      </c>
      <c r="AK11" s="17">
        <v>0.21670714500320701</v>
      </c>
      <c r="AL11" s="17">
        <v>0.14468666490691701</v>
      </c>
      <c r="AM11" s="17"/>
      <c r="AN11" s="17">
        <v>9.0756908512089299E-2</v>
      </c>
      <c r="AO11" s="17">
        <v>0.190761527315021</v>
      </c>
      <c r="AP11" s="17"/>
      <c r="AQ11" s="17">
        <v>0.16074047834362801</v>
      </c>
      <c r="AR11" s="17">
        <v>0.17811194522448801</v>
      </c>
      <c r="AS11" s="17"/>
      <c r="AT11" s="17">
        <v>0.14820863057441</v>
      </c>
      <c r="AU11" s="17">
        <v>0.202467670334497</v>
      </c>
      <c r="AV11" s="17">
        <v>0.129183482904243</v>
      </c>
      <c r="AW11" s="17"/>
      <c r="AX11" s="17">
        <v>0.123718560302501</v>
      </c>
      <c r="AY11" s="17">
        <v>0.40721235460029298</v>
      </c>
      <c r="AZ11" s="17">
        <v>0.116302109407754</v>
      </c>
    </row>
    <row r="12" spans="2:52" x14ac:dyDescent="0.35">
      <c r="B12" s="18" t="s">
        <v>93</v>
      </c>
      <c r="C12" s="17">
        <v>5.8903165756631001E-2</v>
      </c>
      <c r="D12" s="17">
        <v>6.6449113844275307E-2</v>
      </c>
      <c r="E12" s="17">
        <v>5.1596745624562401E-2</v>
      </c>
      <c r="F12" s="17"/>
      <c r="G12" s="17">
        <v>7.3916419830420202E-2</v>
      </c>
      <c r="H12" s="17">
        <v>2.67190379863139E-2</v>
      </c>
      <c r="I12" s="17">
        <v>4.2520072747915402E-2</v>
      </c>
      <c r="J12" s="17">
        <v>4.9705241992564902E-2</v>
      </c>
      <c r="K12" s="17">
        <v>6.3130667769830506E-2</v>
      </c>
      <c r="L12" s="17">
        <v>8.57241635094875E-2</v>
      </c>
      <c r="M12" s="17"/>
      <c r="N12" s="17">
        <v>7.7104151205081004E-2</v>
      </c>
      <c r="O12" s="17">
        <v>5.6687607916704998E-2</v>
      </c>
      <c r="P12" s="17">
        <v>4.8877680586844899E-2</v>
      </c>
      <c r="Q12" s="17">
        <v>5.9092054789104398E-2</v>
      </c>
      <c r="R12" s="17"/>
      <c r="S12" s="17">
        <v>9.4344355967163299E-2</v>
      </c>
      <c r="T12" s="17">
        <v>3.6169093742472798E-2</v>
      </c>
      <c r="U12" s="17">
        <v>7.1345861124658599E-2</v>
      </c>
      <c r="V12" s="17">
        <v>0</v>
      </c>
      <c r="W12" s="17">
        <v>3.1196290922576499E-2</v>
      </c>
      <c r="X12" s="17"/>
      <c r="Y12" s="17">
        <v>9.2706595916253798E-2</v>
      </c>
      <c r="Z12" s="17">
        <v>3.8897894824811097E-2</v>
      </c>
      <c r="AA12" s="17">
        <v>9.3667887044957598E-2</v>
      </c>
      <c r="AB12" s="17"/>
      <c r="AC12" s="17">
        <v>7.8047664698090796E-2</v>
      </c>
      <c r="AD12" s="17">
        <v>2.1803103902466099E-2</v>
      </c>
      <c r="AE12" s="17">
        <v>7.8351534818574098E-2</v>
      </c>
      <c r="AF12" s="17">
        <v>4.1220968093977697E-2</v>
      </c>
      <c r="AG12" s="17">
        <v>0</v>
      </c>
      <c r="AH12" s="17"/>
      <c r="AI12" s="17">
        <v>5.2272988254768497E-2</v>
      </c>
      <c r="AJ12" s="17">
        <v>4.9983082200884002E-2</v>
      </c>
      <c r="AK12" s="17">
        <v>8.8325958971875798E-2</v>
      </c>
      <c r="AL12" s="17">
        <v>5.2314180981396202E-2</v>
      </c>
      <c r="AM12" s="17"/>
      <c r="AN12" s="17">
        <v>1.7134794661609699E-2</v>
      </c>
      <c r="AO12" s="17">
        <v>6.6994370493569599E-2</v>
      </c>
      <c r="AP12" s="17"/>
      <c r="AQ12" s="17">
        <v>5.2023351121041402E-2</v>
      </c>
      <c r="AR12" s="17">
        <v>6.5528156772049595E-2</v>
      </c>
      <c r="AS12" s="17"/>
      <c r="AT12" s="17">
        <v>4.4134052695477599E-2</v>
      </c>
      <c r="AU12" s="17">
        <v>5.6151746175482201E-2</v>
      </c>
      <c r="AV12" s="17">
        <v>0.12427596079498</v>
      </c>
      <c r="AW12" s="17"/>
      <c r="AX12" s="17">
        <v>3.3234867182732497E-2</v>
      </c>
      <c r="AY12" s="17">
        <v>0.116319361748062</v>
      </c>
      <c r="AZ12" s="17">
        <v>0.114053879253022</v>
      </c>
    </row>
    <row r="13" spans="2:52" x14ac:dyDescent="0.35">
      <c r="B13" s="18" t="s">
        <v>94</v>
      </c>
      <c r="C13" s="17">
        <v>1.10255527017003E-2</v>
      </c>
      <c r="D13" s="17">
        <v>1.7954031616787401E-2</v>
      </c>
      <c r="E13" s="17">
        <v>4.1444502067614604E-3</v>
      </c>
      <c r="F13" s="17"/>
      <c r="G13" s="17">
        <v>4.06548844509615E-2</v>
      </c>
      <c r="H13" s="17">
        <v>2.5825654956907099E-2</v>
      </c>
      <c r="I13" s="17">
        <v>0</v>
      </c>
      <c r="J13" s="17">
        <v>0</v>
      </c>
      <c r="K13" s="17">
        <v>8.5582963624140206E-3</v>
      </c>
      <c r="L13" s="17">
        <v>0</v>
      </c>
      <c r="M13" s="17"/>
      <c r="N13" s="17">
        <v>8.0422229558054503E-3</v>
      </c>
      <c r="O13" s="17">
        <v>0</v>
      </c>
      <c r="P13" s="17">
        <v>1.09955408936355E-2</v>
      </c>
      <c r="Q13" s="17">
        <v>2.3317334186693201E-2</v>
      </c>
      <c r="R13" s="17"/>
      <c r="S13" s="17">
        <v>8.8702509368323995E-3</v>
      </c>
      <c r="T13" s="17">
        <v>4.44155406817579E-3</v>
      </c>
      <c r="U13" s="17">
        <v>0</v>
      </c>
      <c r="V13" s="17">
        <v>0</v>
      </c>
      <c r="W13" s="17">
        <v>0</v>
      </c>
      <c r="X13" s="17"/>
      <c r="Y13" s="17">
        <v>0</v>
      </c>
      <c r="Z13" s="17">
        <v>4.4196416379431403E-3</v>
      </c>
      <c r="AA13" s="17">
        <v>0</v>
      </c>
      <c r="AB13" s="17"/>
      <c r="AC13" s="17">
        <v>8.0517803862455491E-3</v>
      </c>
      <c r="AD13" s="17">
        <v>0</v>
      </c>
      <c r="AE13" s="17">
        <v>5.7423434047234097E-3</v>
      </c>
      <c r="AF13" s="17">
        <v>7.5286298340331695E-2</v>
      </c>
      <c r="AG13" s="17">
        <v>0</v>
      </c>
      <c r="AH13" s="17"/>
      <c r="AI13" s="17">
        <v>7.8779404584006507E-3</v>
      </c>
      <c r="AJ13" s="17">
        <v>0</v>
      </c>
      <c r="AK13" s="17">
        <v>4.6691021383650999E-2</v>
      </c>
      <c r="AL13" s="17">
        <v>1.46176275577314E-2</v>
      </c>
      <c r="AM13" s="17"/>
      <c r="AN13" s="17">
        <v>1.03672388024811E-2</v>
      </c>
      <c r="AO13" s="17">
        <v>1.1433878247960201E-2</v>
      </c>
      <c r="AP13" s="17"/>
      <c r="AQ13" s="17">
        <v>2.1594176608494699E-2</v>
      </c>
      <c r="AR13" s="17">
        <v>2.4558054507680801E-3</v>
      </c>
      <c r="AS13" s="17"/>
      <c r="AT13" s="17">
        <v>1.88508517813499E-2</v>
      </c>
      <c r="AU13" s="17">
        <v>5.5663643838135103E-3</v>
      </c>
      <c r="AV13" s="17">
        <v>0</v>
      </c>
      <c r="AW13" s="17"/>
      <c r="AX13" s="17">
        <v>0</v>
      </c>
      <c r="AY13" s="17">
        <v>0</v>
      </c>
      <c r="AZ13" s="17">
        <v>0</v>
      </c>
    </row>
    <row r="14" spans="2:52" x14ac:dyDescent="0.35">
      <c r="B14" s="18" t="s">
        <v>95</v>
      </c>
      <c r="C14" s="21">
        <v>0.761287191180958</v>
      </c>
      <c r="D14" s="21">
        <v>0.73236020395776902</v>
      </c>
      <c r="E14" s="21">
        <v>0.79325167015980103</v>
      </c>
      <c r="F14" s="21"/>
      <c r="G14" s="21">
        <v>0.77473770566838995</v>
      </c>
      <c r="H14" s="21">
        <v>0.84150200846046497</v>
      </c>
      <c r="I14" s="21">
        <v>0.93249913747052304</v>
      </c>
      <c r="J14" s="21">
        <v>0.74369010761569498</v>
      </c>
      <c r="K14" s="21">
        <v>0.70157451540528404</v>
      </c>
      <c r="L14" s="21">
        <v>0.64134644759147097</v>
      </c>
      <c r="M14" s="21"/>
      <c r="N14" s="21">
        <v>0.67577618502881798</v>
      </c>
      <c r="O14" s="21">
        <v>0.79322982535045605</v>
      </c>
      <c r="P14" s="21">
        <v>0.77716409425067801</v>
      </c>
      <c r="Q14" s="21">
        <v>0.75924591071706704</v>
      </c>
      <c r="R14" s="21"/>
      <c r="S14" s="21">
        <v>0.58535492024250202</v>
      </c>
      <c r="T14" s="21">
        <v>0.86128503213557805</v>
      </c>
      <c r="U14" s="21">
        <v>0.80699320341338099</v>
      </c>
      <c r="V14" s="21">
        <v>0.61003040721994195</v>
      </c>
      <c r="W14" s="21">
        <v>0.83546092091201696</v>
      </c>
      <c r="X14" s="21"/>
      <c r="Y14" s="21">
        <v>0.54528015715246902</v>
      </c>
      <c r="Z14" s="21">
        <v>0.83535964714001099</v>
      </c>
      <c r="AA14" s="21">
        <v>0.79882268314793803</v>
      </c>
      <c r="AB14" s="21"/>
      <c r="AC14" s="21">
        <v>0.70847906974599295</v>
      </c>
      <c r="AD14" s="21">
        <v>0.81329384842437702</v>
      </c>
      <c r="AE14" s="21">
        <v>0.78379310007067904</v>
      </c>
      <c r="AF14" s="21">
        <v>0.70145641433127304</v>
      </c>
      <c r="AG14" s="21">
        <v>0.67259081119267605</v>
      </c>
      <c r="AH14" s="21"/>
      <c r="AI14" s="21">
        <v>0.82050064703611303</v>
      </c>
      <c r="AJ14" s="21">
        <v>0.75921376024570497</v>
      </c>
      <c r="AK14" s="21">
        <v>0.64827587464126601</v>
      </c>
      <c r="AL14" s="21">
        <v>0.78838152655395499</v>
      </c>
      <c r="AM14" s="21"/>
      <c r="AN14" s="21">
        <v>0.88174105802381997</v>
      </c>
      <c r="AO14" s="21">
        <v>0.73081022394344897</v>
      </c>
      <c r="AP14" s="21"/>
      <c r="AQ14" s="21">
        <v>0.76564199392683596</v>
      </c>
      <c r="AR14" s="21">
        <v>0.75390409255269397</v>
      </c>
      <c r="AS14" s="21"/>
      <c r="AT14" s="21">
        <v>0.78880646494876205</v>
      </c>
      <c r="AU14" s="21">
        <v>0.73581421910620703</v>
      </c>
      <c r="AV14" s="21">
        <v>0.74654055630077598</v>
      </c>
      <c r="AW14" s="21"/>
      <c r="AX14" s="21">
        <v>0.843046572514767</v>
      </c>
      <c r="AY14" s="21">
        <v>0.47646828365164501</v>
      </c>
      <c r="AZ14" s="21">
        <v>0.769644011339224</v>
      </c>
    </row>
    <row r="15" spans="2:52" x14ac:dyDescent="0.35">
      <c r="B15" s="18" t="s">
        <v>96</v>
      </c>
      <c r="C15" s="21">
        <v>0.227687256117342</v>
      </c>
      <c r="D15" s="21">
        <v>0.24968576442544299</v>
      </c>
      <c r="E15" s="21">
        <v>0.20260387963343801</v>
      </c>
      <c r="F15" s="21"/>
      <c r="G15" s="21">
        <v>0.184607409880649</v>
      </c>
      <c r="H15" s="21">
        <v>0.132672336582628</v>
      </c>
      <c r="I15" s="21">
        <v>6.7500862529477207E-2</v>
      </c>
      <c r="J15" s="21">
        <v>0.25630989238430502</v>
      </c>
      <c r="K15" s="21">
        <v>0.28986718823230201</v>
      </c>
      <c r="L15" s="21">
        <v>0.35865355240852898</v>
      </c>
      <c r="M15" s="21"/>
      <c r="N15" s="21">
        <v>0.31618159201537599</v>
      </c>
      <c r="O15" s="21">
        <v>0.206770174649544</v>
      </c>
      <c r="P15" s="21">
        <v>0.211840364855686</v>
      </c>
      <c r="Q15" s="21">
        <v>0.21743675509624</v>
      </c>
      <c r="R15" s="21"/>
      <c r="S15" s="21">
        <v>0.40577482882066601</v>
      </c>
      <c r="T15" s="21">
        <v>0.13427341379624599</v>
      </c>
      <c r="U15" s="21">
        <v>0.19300679658661901</v>
      </c>
      <c r="V15" s="21">
        <v>0.38996959278005799</v>
      </c>
      <c r="W15" s="21">
        <v>0.16453907908798299</v>
      </c>
      <c r="X15" s="21"/>
      <c r="Y15" s="21">
        <v>0.45471984284753098</v>
      </c>
      <c r="Z15" s="21">
        <v>0.16022071122204601</v>
      </c>
      <c r="AA15" s="21">
        <v>0.201177316852062</v>
      </c>
      <c r="AB15" s="21"/>
      <c r="AC15" s="21">
        <v>0.28346914986776101</v>
      </c>
      <c r="AD15" s="21">
        <v>0.18670615157562301</v>
      </c>
      <c r="AE15" s="21">
        <v>0.210464556524598</v>
      </c>
      <c r="AF15" s="21">
        <v>0.223257287328395</v>
      </c>
      <c r="AG15" s="21">
        <v>0.327409188807324</v>
      </c>
      <c r="AH15" s="21"/>
      <c r="AI15" s="21">
        <v>0.17162141250548599</v>
      </c>
      <c r="AJ15" s="21">
        <v>0.240786239754295</v>
      </c>
      <c r="AK15" s="21">
        <v>0.30503310397508299</v>
      </c>
      <c r="AL15" s="21">
        <v>0.19700084588831401</v>
      </c>
      <c r="AM15" s="21"/>
      <c r="AN15" s="21">
        <v>0.10789170317369901</v>
      </c>
      <c r="AO15" s="21">
        <v>0.25775589780858998</v>
      </c>
      <c r="AP15" s="21"/>
      <c r="AQ15" s="21">
        <v>0.21276382946466901</v>
      </c>
      <c r="AR15" s="21">
        <v>0.24364010199653799</v>
      </c>
      <c r="AS15" s="21"/>
      <c r="AT15" s="21">
        <v>0.19234268326988799</v>
      </c>
      <c r="AU15" s="21">
        <v>0.25861941650997999</v>
      </c>
      <c r="AV15" s="21">
        <v>0.25345944369922402</v>
      </c>
      <c r="AW15" s="21"/>
      <c r="AX15" s="21">
        <v>0.156953427485233</v>
      </c>
      <c r="AY15" s="21">
        <v>0.52353171634835505</v>
      </c>
      <c r="AZ15" s="21">
        <v>0.230355988660776</v>
      </c>
    </row>
    <row r="16" spans="2:52" x14ac:dyDescent="0.35">
      <c r="B16" s="18" t="s">
        <v>97</v>
      </c>
      <c r="C16" s="22">
        <v>0.53359993506361503</v>
      </c>
      <c r="D16" s="22">
        <v>0.48267443953232603</v>
      </c>
      <c r="E16" s="22">
        <v>0.59064779052636396</v>
      </c>
      <c r="F16" s="22"/>
      <c r="G16" s="22">
        <v>0.59013029578774101</v>
      </c>
      <c r="H16" s="22">
        <v>0.70882967187783696</v>
      </c>
      <c r="I16" s="22">
        <v>0.86499827494104597</v>
      </c>
      <c r="J16" s="22">
        <v>0.48738021523139002</v>
      </c>
      <c r="K16" s="22">
        <v>0.41170732717298097</v>
      </c>
      <c r="L16" s="22">
        <v>0.282692895182941</v>
      </c>
      <c r="M16" s="22"/>
      <c r="N16" s="22">
        <v>0.35959459301344199</v>
      </c>
      <c r="O16" s="22">
        <v>0.58645965070091299</v>
      </c>
      <c r="P16" s="22">
        <v>0.56532372939499198</v>
      </c>
      <c r="Q16" s="22">
        <v>0.54180915562082699</v>
      </c>
      <c r="R16" s="22"/>
      <c r="S16" s="22">
        <v>0.17958009142183601</v>
      </c>
      <c r="T16" s="22">
        <v>0.72701161833933203</v>
      </c>
      <c r="U16" s="22">
        <v>0.61398640682676198</v>
      </c>
      <c r="V16" s="22">
        <v>0.22006081443988501</v>
      </c>
      <c r="W16" s="22">
        <v>0.67092184182403303</v>
      </c>
      <c r="X16" s="22"/>
      <c r="Y16" s="22">
        <v>9.0560314304938494E-2</v>
      </c>
      <c r="Z16" s="22">
        <v>0.67513893591796503</v>
      </c>
      <c r="AA16" s="22">
        <v>0.59764536629587595</v>
      </c>
      <c r="AB16" s="22"/>
      <c r="AC16" s="22">
        <v>0.425009919878232</v>
      </c>
      <c r="AD16" s="22">
        <v>0.62658769684875404</v>
      </c>
      <c r="AE16" s="22">
        <v>0.57332854354608098</v>
      </c>
      <c r="AF16" s="22">
        <v>0.47819912700287798</v>
      </c>
      <c r="AG16" s="22">
        <v>0.34518162238535099</v>
      </c>
      <c r="AH16" s="22"/>
      <c r="AI16" s="22">
        <v>0.64887923453062701</v>
      </c>
      <c r="AJ16" s="22">
        <v>0.51842752049141005</v>
      </c>
      <c r="AK16" s="22">
        <v>0.34324277066618297</v>
      </c>
      <c r="AL16" s="22">
        <v>0.59138068066564098</v>
      </c>
      <c r="AM16" s="22"/>
      <c r="AN16" s="22">
        <v>0.77384935485012096</v>
      </c>
      <c r="AO16" s="22">
        <v>0.47305432613485898</v>
      </c>
      <c r="AP16" s="22"/>
      <c r="AQ16" s="22">
        <v>0.55287816446216698</v>
      </c>
      <c r="AR16" s="22">
        <v>0.51026399055615601</v>
      </c>
      <c r="AS16" s="22"/>
      <c r="AT16" s="22">
        <v>0.59646378167887404</v>
      </c>
      <c r="AU16" s="22">
        <v>0.47719480259622699</v>
      </c>
      <c r="AV16" s="22">
        <v>0.49308111260155202</v>
      </c>
      <c r="AW16" s="22"/>
      <c r="AX16" s="22">
        <v>0.686093145029533</v>
      </c>
      <c r="AY16" s="22">
        <v>-4.7063432696709998E-2</v>
      </c>
      <c r="AZ16" s="22">
        <v>0.539288022678449</v>
      </c>
    </row>
    <row r="17" spans="2:2" x14ac:dyDescent="0.35">
      <c r="B17" s="16"/>
    </row>
    <row r="18" spans="2:2" x14ac:dyDescent="0.35">
      <c r="B18" t="s">
        <v>85</v>
      </c>
    </row>
    <row r="19" spans="2:2" x14ac:dyDescent="0.35">
      <c r="B19" t="s">
        <v>86</v>
      </c>
    </row>
    <row r="21" spans="2:2" x14ac:dyDescent="0.35">
      <c r="B21"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Z21"/>
  <sheetViews>
    <sheetView showGridLines="0" workbookViewId="0">
      <pane xSplit="2" topLeftCell="AC1" activePane="topRight" state="frozen"/>
      <selection pane="topRight" activeCell="Q14" sqref="Q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x14ac:dyDescent="0.35">
      <c r="B9" s="18" t="s">
        <v>90</v>
      </c>
      <c r="C9" s="17">
        <v>0.31823990824435899</v>
      </c>
      <c r="D9" s="17">
        <v>0.38503766409625501</v>
      </c>
      <c r="E9" s="17">
        <v>0.25274825740562401</v>
      </c>
      <c r="F9" s="17"/>
      <c r="G9" s="17">
        <v>0.17892218075267</v>
      </c>
      <c r="H9" s="17">
        <v>0.41729761497774298</v>
      </c>
      <c r="I9" s="17">
        <v>0.19992110506069399</v>
      </c>
      <c r="J9" s="17">
        <v>0.208096129262445</v>
      </c>
      <c r="K9" s="17">
        <v>0.46422927072710202</v>
      </c>
      <c r="L9" s="17">
        <v>0.38194519289491102</v>
      </c>
      <c r="M9" s="17"/>
      <c r="N9" s="17">
        <v>0.29954824436315303</v>
      </c>
      <c r="O9" s="17">
        <v>0.37477757666891498</v>
      </c>
      <c r="P9" s="17">
        <v>0.22770949342909599</v>
      </c>
      <c r="Q9" s="17">
        <v>0.32859105745653699</v>
      </c>
      <c r="R9" s="17"/>
      <c r="S9" s="17">
        <v>0.48323300053026302</v>
      </c>
      <c r="T9" s="17">
        <v>0.185282162215477</v>
      </c>
      <c r="U9" s="17">
        <v>0.661940749636172</v>
      </c>
      <c r="V9" s="17">
        <v>0.309208919626559</v>
      </c>
      <c r="W9" s="17">
        <v>0.24687306784662599</v>
      </c>
      <c r="X9" s="17"/>
      <c r="Y9" s="17">
        <v>0.45750857910739701</v>
      </c>
      <c r="Z9" s="17">
        <v>0.21155564396232199</v>
      </c>
      <c r="AA9" s="17">
        <v>0.71035703419609497</v>
      </c>
      <c r="AB9" s="17"/>
      <c r="AC9" s="17">
        <v>0.29094004903020898</v>
      </c>
      <c r="AD9" s="17">
        <v>0.30941971740155</v>
      </c>
      <c r="AE9" s="17">
        <v>0.31672902216297899</v>
      </c>
      <c r="AF9" s="17">
        <v>0.30357898058266503</v>
      </c>
      <c r="AG9" s="17">
        <v>0.162607756934598</v>
      </c>
      <c r="AH9" s="17"/>
      <c r="AI9" s="17">
        <v>0.27062716580281598</v>
      </c>
      <c r="AJ9" s="17">
        <v>0.28258137322973897</v>
      </c>
      <c r="AK9" s="17">
        <v>0.26444927107714</v>
      </c>
      <c r="AL9" s="17">
        <v>0.50857436489942298</v>
      </c>
      <c r="AM9" s="17"/>
      <c r="AN9" s="17">
        <v>0.39646426310522298</v>
      </c>
      <c r="AO9" s="17">
        <v>0.30306416777825301</v>
      </c>
      <c r="AP9" s="17"/>
      <c r="AQ9" s="17">
        <v>0.32562032786201001</v>
      </c>
      <c r="AR9" s="17">
        <v>0.31717274721416799</v>
      </c>
      <c r="AS9" s="17"/>
      <c r="AT9" s="17">
        <v>0.35401622166983698</v>
      </c>
      <c r="AU9" s="17">
        <v>0.31001654919414201</v>
      </c>
      <c r="AV9" s="17">
        <v>0.34895925169608</v>
      </c>
      <c r="AW9" s="17"/>
      <c r="AX9" s="17">
        <v>0.203503470148028</v>
      </c>
      <c r="AY9" s="17">
        <v>0.52663832175845804</v>
      </c>
      <c r="AZ9" s="17">
        <v>0.68442959296931905</v>
      </c>
    </row>
    <row r="10" spans="2:52" x14ac:dyDescent="0.35">
      <c r="B10" s="18" t="s">
        <v>91</v>
      </c>
      <c r="C10" s="17">
        <v>0.38607215164493602</v>
      </c>
      <c r="D10" s="17">
        <v>0.37349250996987399</v>
      </c>
      <c r="E10" s="17">
        <v>0.40019316178332298</v>
      </c>
      <c r="F10" s="17"/>
      <c r="G10" s="17">
        <v>0.301112864835064</v>
      </c>
      <c r="H10" s="17">
        <v>0.21504412668033099</v>
      </c>
      <c r="I10" s="17">
        <v>0.41101926618075602</v>
      </c>
      <c r="J10" s="17">
        <v>0.50700190315684202</v>
      </c>
      <c r="K10" s="17">
        <v>0.37758369888023902</v>
      </c>
      <c r="L10" s="17">
        <v>0.46077064194460998</v>
      </c>
      <c r="M10" s="17"/>
      <c r="N10" s="17">
        <v>0.44064436578190103</v>
      </c>
      <c r="O10" s="17">
        <v>0.33836249710973898</v>
      </c>
      <c r="P10" s="17">
        <v>0.447056517993068</v>
      </c>
      <c r="Q10" s="17">
        <v>0.36757219706803901</v>
      </c>
      <c r="R10" s="17"/>
      <c r="S10" s="17">
        <v>0.33220717255923599</v>
      </c>
      <c r="T10" s="17">
        <v>0.41064148348302598</v>
      </c>
      <c r="U10" s="17">
        <v>0.27194944284516798</v>
      </c>
      <c r="V10" s="17">
        <v>0.45428372591319499</v>
      </c>
      <c r="W10" s="17">
        <v>0.48982012339202202</v>
      </c>
      <c r="X10" s="17"/>
      <c r="Y10" s="17">
        <v>0.36077619566261898</v>
      </c>
      <c r="Z10" s="17">
        <v>0.41238999742378402</v>
      </c>
      <c r="AA10" s="17">
        <v>0.21869493684605101</v>
      </c>
      <c r="AB10" s="17"/>
      <c r="AC10" s="17">
        <v>0.443499462452976</v>
      </c>
      <c r="AD10" s="17">
        <v>0.39204922503902301</v>
      </c>
      <c r="AE10" s="17">
        <v>0.30648095424064498</v>
      </c>
      <c r="AF10" s="17">
        <v>0.35921495312802698</v>
      </c>
      <c r="AG10" s="17">
        <v>0.428397396497601</v>
      </c>
      <c r="AH10" s="17"/>
      <c r="AI10" s="17">
        <v>0.42352797954861898</v>
      </c>
      <c r="AJ10" s="17">
        <v>0.41191838332479003</v>
      </c>
      <c r="AK10" s="17">
        <v>0.366066390560707</v>
      </c>
      <c r="AL10" s="17">
        <v>0.28946660022109</v>
      </c>
      <c r="AM10" s="17"/>
      <c r="AN10" s="17">
        <v>0.35690833975164399</v>
      </c>
      <c r="AO10" s="17">
        <v>0.39024471200710098</v>
      </c>
      <c r="AP10" s="17"/>
      <c r="AQ10" s="17">
        <v>0.37292844177939299</v>
      </c>
      <c r="AR10" s="17">
        <v>0.39904761320374599</v>
      </c>
      <c r="AS10" s="17"/>
      <c r="AT10" s="17">
        <v>0.332695374846112</v>
      </c>
      <c r="AU10" s="17">
        <v>0.42445006749444097</v>
      </c>
      <c r="AV10" s="17">
        <v>0.42948418905710301</v>
      </c>
      <c r="AW10" s="17"/>
      <c r="AX10" s="17">
        <v>0.41414923872584303</v>
      </c>
      <c r="AY10" s="17">
        <v>0.30126064881570003</v>
      </c>
      <c r="AZ10" s="17">
        <v>0.22038383760750199</v>
      </c>
    </row>
    <row r="11" spans="2:52" x14ac:dyDescent="0.35">
      <c r="B11" s="18" t="s">
        <v>92</v>
      </c>
      <c r="C11" s="17">
        <v>0.18523299113803299</v>
      </c>
      <c r="D11" s="17">
        <v>0.150455702548736</v>
      </c>
      <c r="E11" s="17">
        <v>0.21672912053928001</v>
      </c>
      <c r="F11" s="17"/>
      <c r="G11" s="17">
        <v>0.35240759966653801</v>
      </c>
      <c r="H11" s="17">
        <v>0.19240699915147799</v>
      </c>
      <c r="I11" s="17">
        <v>0.201434057529741</v>
      </c>
      <c r="J11" s="17">
        <v>0.19119859659916799</v>
      </c>
      <c r="K11" s="17">
        <v>0.121018468026304</v>
      </c>
      <c r="L11" s="17">
        <v>0.113270487930796</v>
      </c>
      <c r="M11" s="17"/>
      <c r="N11" s="17">
        <v>0.19290276334939399</v>
      </c>
      <c r="O11" s="17">
        <v>0.16744491777371501</v>
      </c>
      <c r="P11" s="17">
        <v>0.21858009396464201</v>
      </c>
      <c r="Q11" s="17">
        <v>0.17477695870794899</v>
      </c>
      <c r="R11" s="17"/>
      <c r="S11" s="17">
        <v>0.140429699057774</v>
      </c>
      <c r="T11" s="17">
        <v>0.24362029363123699</v>
      </c>
      <c r="U11" s="17">
        <v>4.8631055410838203E-2</v>
      </c>
      <c r="V11" s="17">
        <v>0.12632845369283899</v>
      </c>
      <c r="W11" s="17">
        <v>0.12762476247125501</v>
      </c>
      <c r="X11" s="17"/>
      <c r="Y11" s="17">
        <v>0.12746527961715301</v>
      </c>
      <c r="Z11" s="17">
        <v>0.232997684273196</v>
      </c>
      <c r="AA11" s="17">
        <v>7.0948028957854306E-2</v>
      </c>
      <c r="AB11" s="17"/>
      <c r="AC11" s="17">
        <v>0.120587608703295</v>
      </c>
      <c r="AD11" s="17">
        <v>0.17162448071140099</v>
      </c>
      <c r="AE11" s="17">
        <v>0.27114521920538298</v>
      </c>
      <c r="AF11" s="17">
        <v>0.20869496407701399</v>
      </c>
      <c r="AG11" s="17">
        <v>0.24292672003822199</v>
      </c>
      <c r="AH11" s="17"/>
      <c r="AI11" s="17">
        <v>0.14934915826092399</v>
      </c>
      <c r="AJ11" s="17">
        <v>0.201072937827634</v>
      </c>
      <c r="AK11" s="17">
        <v>0.30503321266830002</v>
      </c>
      <c r="AL11" s="17">
        <v>0.10520887842149799</v>
      </c>
      <c r="AM11" s="17"/>
      <c r="AN11" s="17">
        <v>9.5328614974269796E-2</v>
      </c>
      <c r="AO11" s="17">
        <v>0.20834197440476299</v>
      </c>
      <c r="AP11" s="17"/>
      <c r="AQ11" s="17">
        <v>0.17217893670107601</v>
      </c>
      <c r="AR11" s="17">
        <v>0.18986422104726899</v>
      </c>
      <c r="AS11" s="17"/>
      <c r="AT11" s="17">
        <v>0.22203600006632501</v>
      </c>
      <c r="AU11" s="17">
        <v>0.16732578220335101</v>
      </c>
      <c r="AV11" s="17">
        <v>7.6187725782477303E-2</v>
      </c>
      <c r="AW11" s="17"/>
      <c r="AX11" s="17">
        <v>0.229077534561236</v>
      </c>
      <c r="AY11" s="17">
        <v>9.3991820138592599E-2</v>
      </c>
      <c r="AZ11" s="17">
        <v>8.9226987584645395E-2</v>
      </c>
    </row>
    <row r="12" spans="2:52" x14ac:dyDescent="0.35">
      <c r="B12" s="18" t="s">
        <v>93</v>
      </c>
      <c r="C12" s="17">
        <v>8.2104422880991706E-2</v>
      </c>
      <c r="D12" s="17">
        <v>6.2144492888341799E-2</v>
      </c>
      <c r="E12" s="17">
        <v>0.102384186158215</v>
      </c>
      <c r="F12" s="17"/>
      <c r="G12" s="17">
        <v>0.167557354745728</v>
      </c>
      <c r="H12" s="17">
        <v>0.132484237537664</v>
      </c>
      <c r="I12" s="17">
        <v>0.13846909138954899</v>
      </c>
      <c r="J12" s="17">
        <v>7.3380338499057604E-2</v>
      </c>
      <c r="K12" s="17">
        <v>2.0051969641527601E-2</v>
      </c>
      <c r="L12" s="17">
        <v>9.9889137791749193E-3</v>
      </c>
      <c r="M12" s="17"/>
      <c r="N12" s="17">
        <v>3.8742909974512997E-2</v>
      </c>
      <c r="O12" s="17">
        <v>9.6447013287901798E-2</v>
      </c>
      <c r="P12" s="17">
        <v>9.8681556423871802E-2</v>
      </c>
      <c r="Q12" s="17">
        <v>8.2797164780219507E-2</v>
      </c>
      <c r="R12" s="17"/>
      <c r="S12" s="17">
        <v>3.40562259734144E-2</v>
      </c>
      <c r="T12" s="17">
        <v>0.13034894714852499</v>
      </c>
      <c r="U12" s="17">
        <v>5.5920121633992103E-3</v>
      </c>
      <c r="V12" s="17">
        <v>0</v>
      </c>
      <c r="W12" s="17">
        <v>3.0060246305991498E-2</v>
      </c>
      <c r="X12" s="17"/>
      <c r="Y12" s="17">
        <v>5.4249945612831002E-2</v>
      </c>
      <c r="Z12" s="17">
        <v>0.10734418976178201</v>
      </c>
      <c r="AA12" s="17">
        <v>0</v>
      </c>
      <c r="AB12" s="17"/>
      <c r="AC12" s="17">
        <v>0.117054394998752</v>
      </c>
      <c r="AD12" s="17">
        <v>9.2163116992279595E-2</v>
      </c>
      <c r="AE12" s="17">
        <v>6.7014254341858398E-2</v>
      </c>
      <c r="AF12" s="17">
        <v>0.111075341339199</v>
      </c>
      <c r="AG12" s="17">
        <v>0</v>
      </c>
      <c r="AH12" s="17"/>
      <c r="AI12" s="17">
        <v>0.129933162192607</v>
      </c>
      <c r="AJ12" s="17">
        <v>7.61054128186575E-2</v>
      </c>
      <c r="AK12" s="17">
        <v>4.6094972247380198E-2</v>
      </c>
      <c r="AL12" s="17">
        <v>8.1710485796598703E-2</v>
      </c>
      <c r="AM12" s="17"/>
      <c r="AN12" s="17">
        <v>0.125075253879778</v>
      </c>
      <c r="AO12" s="17">
        <v>6.8838069247425193E-2</v>
      </c>
      <c r="AP12" s="17"/>
      <c r="AQ12" s="17">
        <v>0.108736773116192</v>
      </c>
      <c r="AR12" s="17">
        <v>5.8649935238639997E-2</v>
      </c>
      <c r="AS12" s="17"/>
      <c r="AT12" s="17">
        <v>8.2885537524444303E-2</v>
      </c>
      <c r="AU12" s="17">
        <v>6.8757834739641296E-2</v>
      </c>
      <c r="AV12" s="17">
        <v>0.14536883346434001</v>
      </c>
      <c r="AW12" s="17"/>
      <c r="AX12" s="17">
        <v>0.123961359326079</v>
      </c>
      <c r="AY12" s="17">
        <v>7.8109209287249098E-2</v>
      </c>
      <c r="AZ12" s="17">
        <v>5.9595818385332101E-3</v>
      </c>
    </row>
    <row r="13" spans="2:52" x14ac:dyDescent="0.35">
      <c r="B13" s="18" t="s">
        <v>94</v>
      </c>
      <c r="C13" s="17">
        <v>2.83505260916803E-2</v>
      </c>
      <c r="D13" s="17">
        <v>2.8869630496793201E-2</v>
      </c>
      <c r="E13" s="17">
        <v>2.79452741135581E-2</v>
      </c>
      <c r="F13" s="17"/>
      <c r="G13" s="17">
        <v>0</v>
      </c>
      <c r="H13" s="17">
        <v>4.2767021652785397E-2</v>
      </c>
      <c r="I13" s="17">
        <v>4.91564798392592E-2</v>
      </c>
      <c r="J13" s="17">
        <v>2.03230324824882E-2</v>
      </c>
      <c r="K13" s="17">
        <v>1.7116592724828E-2</v>
      </c>
      <c r="L13" s="17">
        <v>3.4024763450508297E-2</v>
      </c>
      <c r="M13" s="17"/>
      <c r="N13" s="17">
        <v>2.8161716531038501E-2</v>
      </c>
      <c r="O13" s="17">
        <v>2.2967995159728801E-2</v>
      </c>
      <c r="P13" s="17">
        <v>7.9723381893226797E-3</v>
      </c>
      <c r="Q13" s="17">
        <v>4.6262621987255698E-2</v>
      </c>
      <c r="R13" s="17"/>
      <c r="S13" s="17">
        <v>1.0073901879312201E-2</v>
      </c>
      <c r="T13" s="17">
        <v>3.0107113521734601E-2</v>
      </c>
      <c r="U13" s="17">
        <v>1.18867399444227E-2</v>
      </c>
      <c r="V13" s="17">
        <v>0.110178900767406</v>
      </c>
      <c r="W13" s="17">
        <v>0.10562179998410599</v>
      </c>
      <c r="X13" s="17"/>
      <c r="Y13" s="17">
        <v>0</v>
      </c>
      <c r="Z13" s="17">
        <v>3.5712484578916001E-2</v>
      </c>
      <c r="AA13" s="17">
        <v>0</v>
      </c>
      <c r="AB13" s="17"/>
      <c r="AC13" s="17">
        <v>2.7918484814767899E-2</v>
      </c>
      <c r="AD13" s="17">
        <v>3.4743459855746402E-2</v>
      </c>
      <c r="AE13" s="17">
        <v>3.86305500491353E-2</v>
      </c>
      <c r="AF13" s="17">
        <v>1.7435760873096E-2</v>
      </c>
      <c r="AG13" s="17">
        <v>0.166068126529579</v>
      </c>
      <c r="AH13" s="17"/>
      <c r="AI13" s="17">
        <v>2.65625341950343E-2</v>
      </c>
      <c r="AJ13" s="17">
        <v>2.83218927991792E-2</v>
      </c>
      <c r="AK13" s="17">
        <v>1.8356153446471599E-2</v>
      </c>
      <c r="AL13" s="17">
        <v>1.50396706613898E-2</v>
      </c>
      <c r="AM13" s="17"/>
      <c r="AN13" s="17">
        <v>2.6223528289085401E-2</v>
      </c>
      <c r="AO13" s="17">
        <v>2.9511076562458299E-2</v>
      </c>
      <c r="AP13" s="17"/>
      <c r="AQ13" s="17">
        <v>2.0535520541329198E-2</v>
      </c>
      <c r="AR13" s="17">
        <v>3.5265483296176799E-2</v>
      </c>
      <c r="AS13" s="17"/>
      <c r="AT13" s="17">
        <v>8.3668658932816008E-3</v>
      </c>
      <c r="AU13" s="17">
        <v>2.94497663684254E-2</v>
      </c>
      <c r="AV13" s="17">
        <v>0</v>
      </c>
      <c r="AW13" s="17"/>
      <c r="AX13" s="17">
        <v>2.9308397238814399E-2</v>
      </c>
      <c r="AY13" s="17">
        <v>0</v>
      </c>
      <c r="AZ13" s="17">
        <v>0</v>
      </c>
    </row>
    <row r="14" spans="2:52" x14ac:dyDescent="0.35">
      <c r="B14" s="18" t="s">
        <v>95</v>
      </c>
      <c r="C14" s="21">
        <v>0.70431205988929502</v>
      </c>
      <c r="D14" s="21">
        <v>0.75853017406612899</v>
      </c>
      <c r="E14" s="21">
        <v>0.65294141918894699</v>
      </c>
      <c r="F14" s="21"/>
      <c r="G14" s="21">
        <v>0.48003504558773402</v>
      </c>
      <c r="H14" s="21">
        <v>0.632341741658074</v>
      </c>
      <c r="I14" s="21">
        <v>0.61094037124144995</v>
      </c>
      <c r="J14" s="21">
        <v>0.71509803241928704</v>
      </c>
      <c r="K14" s="21">
        <v>0.84181296960734098</v>
      </c>
      <c r="L14" s="21">
        <v>0.84271583483952095</v>
      </c>
      <c r="M14" s="21"/>
      <c r="N14" s="21">
        <v>0.740192610145054</v>
      </c>
      <c r="O14" s="21">
        <v>0.71314007377865396</v>
      </c>
      <c r="P14" s="21">
        <v>0.67476601142216397</v>
      </c>
      <c r="Q14" s="21">
        <v>0.69616325452457595</v>
      </c>
      <c r="R14" s="21"/>
      <c r="S14" s="21">
        <v>0.81544017308949901</v>
      </c>
      <c r="T14" s="21">
        <v>0.59592364569850298</v>
      </c>
      <c r="U14" s="21">
        <v>0.93389019248133998</v>
      </c>
      <c r="V14" s="21">
        <v>0.76349264553975404</v>
      </c>
      <c r="W14" s="21">
        <v>0.73669319123864796</v>
      </c>
      <c r="X14" s="21"/>
      <c r="Y14" s="21">
        <v>0.81828477477001604</v>
      </c>
      <c r="Z14" s="21">
        <v>0.62394564138610598</v>
      </c>
      <c r="AA14" s="21">
        <v>0.92905197104214599</v>
      </c>
      <c r="AB14" s="21"/>
      <c r="AC14" s="21">
        <v>0.73443951148318498</v>
      </c>
      <c r="AD14" s="21">
        <v>0.70146894244057301</v>
      </c>
      <c r="AE14" s="21">
        <v>0.62320997640362397</v>
      </c>
      <c r="AF14" s="21">
        <v>0.66279393371069095</v>
      </c>
      <c r="AG14" s="21">
        <v>0.59100515343219895</v>
      </c>
      <c r="AH14" s="21"/>
      <c r="AI14" s="21">
        <v>0.69415514535143497</v>
      </c>
      <c r="AJ14" s="21">
        <v>0.694499756554529</v>
      </c>
      <c r="AK14" s="21">
        <v>0.630515661637848</v>
      </c>
      <c r="AL14" s="21">
        <v>0.79804096512051304</v>
      </c>
      <c r="AM14" s="21"/>
      <c r="AN14" s="21">
        <v>0.75337260285686702</v>
      </c>
      <c r="AO14" s="21">
        <v>0.69330887978535305</v>
      </c>
      <c r="AP14" s="21"/>
      <c r="AQ14" s="21">
        <v>0.698548769641402</v>
      </c>
      <c r="AR14" s="21">
        <v>0.71622036041791404</v>
      </c>
      <c r="AS14" s="21"/>
      <c r="AT14" s="21">
        <v>0.68671159651594904</v>
      </c>
      <c r="AU14" s="21">
        <v>0.73446661668858204</v>
      </c>
      <c r="AV14" s="21">
        <v>0.77844344075318295</v>
      </c>
      <c r="AW14" s="21"/>
      <c r="AX14" s="21">
        <v>0.61765270887387103</v>
      </c>
      <c r="AY14" s="21">
        <v>0.82789897057415796</v>
      </c>
      <c r="AZ14" s="21">
        <v>0.90481343057682095</v>
      </c>
    </row>
    <row r="15" spans="2:52" x14ac:dyDescent="0.35">
      <c r="B15" s="18" t="s">
        <v>96</v>
      </c>
      <c r="C15" s="21">
        <v>0.267337414019025</v>
      </c>
      <c r="D15" s="21">
        <v>0.212600195437078</v>
      </c>
      <c r="E15" s="21">
        <v>0.31911330669749499</v>
      </c>
      <c r="F15" s="21"/>
      <c r="G15" s="21">
        <v>0.51996495441226598</v>
      </c>
      <c r="H15" s="21">
        <v>0.32489123668914099</v>
      </c>
      <c r="I15" s="21">
        <v>0.33990314891929102</v>
      </c>
      <c r="J15" s="21">
        <v>0.264578935098225</v>
      </c>
      <c r="K15" s="21">
        <v>0.14107043766783101</v>
      </c>
      <c r="L15" s="21">
        <v>0.123259401709971</v>
      </c>
      <c r="M15" s="21"/>
      <c r="N15" s="21">
        <v>0.23164567332390701</v>
      </c>
      <c r="O15" s="21">
        <v>0.26389193106161701</v>
      </c>
      <c r="P15" s="21">
        <v>0.317261650388514</v>
      </c>
      <c r="Q15" s="21">
        <v>0.25757412348816899</v>
      </c>
      <c r="R15" s="21"/>
      <c r="S15" s="21">
        <v>0.17448592503118801</v>
      </c>
      <c r="T15" s="21">
        <v>0.37396924077976301</v>
      </c>
      <c r="U15" s="21">
        <v>5.42230675742374E-2</v>
      </c>
      <c r="V15" s="21">
        <v>0.12632845369283899</v>
      </c>
      <c r="W15" s="21">
        <v>0.157685008777247</v>
      </c>
      <c r="X15" s="21"/>
      <c r="Y15" s="21">
        <v>0.18171522522998401</v>
      </c>
      <c r="Z15" s="21">
        <v>0.34034187403497801</v>
      </c>
      <c r="AA15" s="21">
        <v>7.0948028957854306E-2</v>
      </c>
      <c r="AB15" s="21"/>
      <c r="AC15" s="21">
        <v>0.23764200370204699</v>
      </c>
      <c r="AD15" s="21">
        <v>0.26378759770368099</v>
      </c>
      <c r="AE15" s="21">
        <v>0.33815947354724102</v>
      </c>
      <c r="AF15" s="21">
        <v>0.31977030541621199</v>
      </c>
      <c r="AG15" s="21">
        <v>0.24292672003822199</v>
      </c>
      <c r="AH15" s="21"/>
      <c r="AI15" s="21">
        <v>0.27928232045353102</v>
      </c>
      <c r="AJ15" s="21">
        <v>0.27717835064629198</v>
      </c>
      <c r="AK15" s="21">
        <v>0.35112818491567999</v>
      </c>
      <c r="AL15" s="21">
        <v>0.18691936421809699</v>
      </c>
      <c r="AM15" s="21"/>
      <c r="AN15" s="21">
        <v>0.220403868854048</v>
      </c>
      <c r="AO15" s="21">
        <v>0.27718004365218801</v>
      </c>
      <c r="AP15" s="21"/>
      <c r="AQ15" s="21">
        <v>0.28091570981726899</v>
      </c>
      <c r="AR15" s="21">
        <v>0.248514156285909</v>
      </c>
      <c r="AS15" s="21"/>
      <c r="AT15" s="21">
        <v>0.30492153759077001</v>
      </c>
      <c r="AU15" s="21">
        <v>0.23608361694299199</v>
      </c>
      <c r="AV15" s="21">
        <v>0.221556559246817</v>
      </c>
      <c r="AW15" s="21"/>
      <c r="AX15" s="21">
        <v>0.35303889388731402</v>
      </c>
      <c r="AY15" s="21">
        <v>0.17210102942584199</v>
      </c>
      <c r="AZ15" s="21">
        <v>9.5186569423178602E-2</v>
      </c>
    </row>
    <row r="16" spans="2:52" x14ac:dyDescent="0.35">
      <c r="B16" s="18" t="s">
        <v>97</v>
      </c>
      <c r="C16" s="22">
        <v>0.43697464587027002</v>
      </c>
      <c r="D16" s="22">
        <v>0.54592997862905102</v>
      </c>
      <c r="E16" s="22">
        <v>0.333828112491452</v>
      </c>
      <c r="F16" s="22"/>
      <c r="G16" s="22">
        <v>-3.9929908824531603E-2</v>
      </c>
      <c r="H16" s="22">
        <v>0.307450504968933</v>
      </c>
      <c r="I16" s="22">
        <v>0.27103722232215899</v>
      </c>
      <c r="J16" s="22">
        <v>0.45051909732106099</v>
      </c>
      <c r="K16" s="22">
        <v>0.70074253193950897</v>
      </c>
      <c r="L16" s="22">
        <v>0.71945643312954999</v>
      </c>
      <c r="M16" s="22"/>
      <c r="N16" s="22">
        <v>0.50854693682114704</v>
      </c>
      <c r="O16" s="22">
        <v>0.449248142717037</v>
      </c>
      <c r="P16" s="22">
        <v>0.35750436103365002</v>
      </c>
      <c r="Q16" s="22">
        <v>0.43858913103640701</v>
      </c>
      <c r="R16" s="22"/>
      <c r="S16" s="22">
        <v>0.64095424805831103</v>
      </c>
      <c r="T16" s="22">
        <v>0.22195440491873999</v>
      </c>
      <c r="U16" s="22">
        <v>0.87966712490710197</v>
      </c>
      <c r="V16" s="22">
        <v>0.63716419184691497</v>
      </c>
      <c r="W16" s="22">
        <v>0.57900818246140096</v>
      </c>
      <c r="X16" s="22"/>
      <c r="Y16" s="22">
        <v>0.63656954954003198</v>
      </c>
      <c r="Z16" s="22">
        <v>0.28360376735112902</v>
      </c>
      <c r="AA16" s="22">
        <v>0.85810394208429097</v>
      </c>
      <c r="AB16" s="22"/>
      <c r="AC16" s="22">
        <v>0.49679750778113801</v>
      </c>
      <c r="AD16" s="22">
        <v>0.43768134473689202</v>
      </c>
      <c r="AE16" s="22">
        <v>0.285050502856383</v>
      </c>
      <c r="AF16" s="22">
        <v>0.34302362829447902</v>
      </c>
      <c r="AG16" s="22">
        <v>0.34807843339397698</v>
      </c>
      <c r="AH16" s="22"/>
      <c r="AI16" s="22">
        <v>0.414872824897904</v>
      </c>
      <c r="AJ16" s="22">
        <v>0.41732140590823702</v>
      </c>
      <c r="AK16" s="22">
        <v>0.27938747672216702</v>
      </c>
      <c r="AL16" s="22">
        <v>0.61112160090241696</v>
      </c>
      <c r="AM16" s="22"/>
      <c r="AN16" s="22">
        <v>0.53296873400281997</v>
      </c>
      <c r="AO16" s="22">
        <v>0.41612883613316498</v>
      </c>
      <c r="AP16" s="22"/>
      <c r="AQ16" s="22">
        <v>0.41763305982413401</v>
      </c>
      <c r="AR16" s="22">
        <v>0.46770620413200398</v>
      </c>
      <c r="AS16" s="22"/>
      <c r="AT16" s="22">
        <v>0.38179005892517898</v>
      </c>
      <c r="AU16" s="22">
        <v>0.49838299974559003</v>
      </c>
      <c r="AV16" s="22">
        <v>0.556886881506366</v>
      </c>
      <c r="AW16" s="22"/>
      <c r="AX16" s="22">
        <v>0.26461381498655701</v>
      </c>
      <c r="AY16" s="22">
        <v>0.65579794114831702</v>
      </c>
      <c r="AZ16" s="22">
        <v>0.80962686115364302</v>
      </c>
    </row>
    <row r="17" spans="2:2" x14ac:dyDescent="0.35">
      <c r="B17" s="16"/>
    </row>
    <row r="18" spans="2:2" x14ac:dyDescent="0.35">
      <c r="B18" t="s">
        <v>85</v>
      </c>
    </row>
    <row r="19" spans="2:2" x14ac:dyDescent="0.35">
      <c r="B19" t="s">
        <v>86</v>
      </c>
    </row>
    <row r="21" spans="2:2" x14ac:dyDescent="0.35">
      <c r="B21"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Z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ht="29" x14ac:dyDescent="0.35">
      <c r="B9" s="18" t="s">
        <v>102</v>
      </c>
      <c r="C9" s="17">
        <v>0.53315321895988999</v>
      </c>
      <c r="D9" s="17">
        <v>0.48119996221262401</v>
      </c>
      <c r="E9" s="17">
        <v>0.58321167550392405</v>
      </c>
      <c r="F9" s="17"/>
      <c r="G9" s="17">
        <v>0.59639653107303303</v>
      </c>
      <c r="H9" s="17">
        <v>0.63656287371780895</v>
      </c>
      <c r="I9" s="17">
        <v>0.67696615731129095</v>
      </c>
      <c r="J9" s="17">
        <v>0.44403226386321498</v>
      </c>
      <c r="K9" s="17">
        <v>0.54357545740648505</v>
      </c>
      <c r="L9" s="17">
        <v>0.38759856680889598</v>
      </c>
      <c r="M9" s="17"/>
      <c r="N9" s="17">
        <v>0.45611762631268998</v>
      </c>
      <c r="O9" s="17">
        <v>0.56665115081414397</v>
      </c>
      <c r="P9" s="17">
        <v>0.52528717733349795</v>
      </c>
      <c r="Q9" s="17">
        <v>0.548605629459894</v>
      </c>
      <c r="R9" s="17"/>
      <c r="S9" s="17">
        <v>0.37641461329416998</v>
      </c>
      <c r="T9" s="17">
        <v>0.64694673586187401</v>
      </c>
      <c r="U9" s="17">
        <v>0.34765344427349898</v>
      </c>
      <c r="V9" s="17">
        <v>0.73635886091278202</v>
      </c>
      <c r="W9" s="17">
        <v>0.51612838146469597</v>
      </c>
      <c r="X9" s="17"/>
      <c r="Y9" s="17">
        <v>0.37585040084062499</v>
      </c>
      <c r="Z9" s="17">
        <v>0.62577863790795596</v>
      </c>
      <c r="AA9" s="17">
        <v>0.31291810163363198</v>
      </c>
      <c r="AB9" s="17"/>
      <c r="AC9" s="17">
        <v>0.53521402812667196</v>
      </c>
      <c r="AD9" s="17">
        <v>0.59680190642548703</v>
      </c>
      <c r="AE9" s="17">
        <v>0.587901320228437</v>
      </c>
      <c r="AF9" s="17">
        <v>0.405958787466694</v>
      </c>
      <c r="AG9" s="17">
        <v>0.18005855632919801</v>
      </c>
      <c r="AH9" s="17"/>
      <c r="AI9" s="17">
        <v>0.61183729206424498</v>
      </c>
      <c r="AJ9" s="17">
        <v>0.54832088417748603</v>
      </c>
      <c r="AK9" s="17">
        <v>0.44990039385299202</v>
      </c>
      <c r="AL9" s="17">
        <v>0.41318672801473699</v>
      </c>
      <c r="AM9" s="17"/>
      <c r="AN9" s="17">
        <v>0.56618307018356595</v>
      </c>
      <c r="AO9" s="17">
        <v>0.52403379503269998</v>
      </c>
      <c r="AP9" s="17"/>
      <c r="AQ9" s="17">
        <v>0.516844858347558</v>
      </c>
      <c r="AR9" s="17">
        <v>0.54197342021613404</v>
      </c>
      <c r="AS9" s="17"/>
      <c r="AT9" s="17">
        <v>0.51487776052447498</v>
      </c>
      <c r="AU9" s="17">
        <v>0.52376948888050101</v>
      </c>
      <c r="AV9" s="17">
        <v>0.58448900734625198</v>
      </c>
      <c r="AW9" s="17"/>
      <c r="AX9" s="17">
        <v>0.65422303175669305</v>
      </c>
      <c r="AY9" s="17">
        <v>0.248047724507789</v>
      </c>
      <c r="AZ9" s="17">
        <v>0.35697125799328</v>
      </c>
    </row>
    <row r="10" spans="2:52" ht="29" x14ac:dyDescent="0.35">
      <c r="B10" s="18" t="s">
        <v>103</v>
      </c>
      <c r="C10" s="17">
        <v>0.43268245389821403</v>
      </c>
      <c r="D10" s="17">
        <v>0.47977619422496198</v>
      </c>
      <c r="E10" s="17">
        <v>0.38734436312653803</v>
      </c>
      <c r="F10" s="17"/>
      <c r="G10" s="17">
        <v>0.32214104462718302</v>
      </c>
      <c r="H10" s="17">
        <v>0.46454955339182802</v>
      </c>
      <c r="I10" s="17">
        <v>0.38174924542474198</v>
      </c>
      <c r="J10" s="17">
        <v>0.45330790262736098</v>
      </c>
      <c r="K10" s="17">
        <v>0.52467311316279797</v>
      </c>
      <c r="L10" s="17">
        <v>0.43287081038152703</v>
      </c>
      <c r="M10" s="17"/>
      <c r="N10" s="17">
        <v>0.44890602054348699</v>
      </c>
      <c r="O10" s="17">
        <v>0.40103252786624599</v>
      </c>
      <c r="P10" s="17">
        <v>0.44239449709387502</v>
      </c>
      <c r="Q10" s="17">
        <v>0.44804714963334102</v>
      </c>
      <c r="R10" s="17"/>
      <c r="S10" s="17">
        <v>0.50819844997534802</v>
      </c>
      <c r="T10" s="17">
        <v>0.43330242567495197</v>
      </c>
      <c r="U10" s="17">
        <v>0.40486363081287602</v>
      </c>
      <c r="V10" s="17">
        <v>0.110178900767406</v>
      </c>
      <c r="W10" s="17">
        <v>0.37460690776783401</v>
      </c>
      <c r="X10" s="17"/>
      <c r="Y10" s="17">
        <v>0.51299425225139395</v>
      </c>
      <c r="Z10" s="17">
        <v>0.41811997870355599</v>
      </c>
      <c r="AA10" s="17">
        <v>0.494510430819744</v>
      </c>
      <c r="AB10" s="17"/>
      <c r="AC10" s="17">
        <v>0.41898417359430401</v>
      </c>
      <c r="AD10" s="17">
        <v>0.49354816815743502</v>
      </c>
      <c r="AE10" s="17">
        <v>0.48766526576528302</v>
      </c>
      <c r="AF10" s="17">
        <v>0.45594631809432201</v>
      </c>
      <c r="AG10" s="17">
        <v>0.32646412833389898</v>
      </c>
      <c r="AH10" s="17"/>
      <c r="AI10" s="17">
        <v>0.42917979092256497</v>
      </c>
      <c r="AJ10" s="17">
        <v>0.46828458575209497</v>
      </c>
      <c r="AK10" s="17">
        <v>0.43820309550119402</v>
      </c>
      <c r="AL10" s="17">
        <v>0.35408803167253899</v>
      </c>
      <c r="AM10" s="17"/>
      <c r="AN10" s="17">
        <v>0.45480953212160902</v>
      </c>
      <c r="AO10" s="17">
        <v>0.42833835680225402</v>
      </c>
      <c r="AP10" s="17"/>
      <c r="AQ10" s="17">
        <v>0.44573878002857298</v>
      </c>
      <c r="AR10" s="17">
        <v>0.41962864782218301</v>
      </c>
      <c r="AS10" s="17"/>
      <c r="AT10" s="17">
        <v>0.46914496270742401</v>
      </c>
      <c r="AU10" s="17">
        <v>0.46657349370409301</v>
      </c>
      <c r="AV10" s="17">
        <v>0.30858927095607402</v>
      </c>
      <c r="AW10" s="17"/>
      <c r="AX10" s="17">
        <v>0.45302528236460698</v>
      </c>
      <c r="AY10" s="17">
        <v>0.53684740787954399</v>
      </c>
      <c r="AZ10" s="17">
        <v>0.37842637339945201</v>
      </c>
    </row>
    <row r="11" spans="2:52" ht="29" x14ac:dyDescent="0.35">
      <c r="B11" s="18" t="s">
        <v>104</v>
      </c>
      <c r="C11" s="17">
        <v>0.42182960849399198</v>
      </c>
      <c r="D11" s="17">
        <v>0.431107739768892</v>
      </c>
      <c r="E11" s="17">
        <v>0.41424621215171797</v>
      </c>
      <c r="F11" s="17"/>
      <c r="G11" s="17">
        <v>0.32621579819832902</v>
      </c>
      <c r="H11" s="17">
        <v>0.35629800454921001</v>
      </c>
      <c r="I11" s="17">
        <v>0.470609232263897</v>
      </c>
      <c r="J11" s="17">
        <v>0.39292312191163697</v>
      </c>
      <c r="K11" s="17">
        <v>0.43856882364920202</v>
      </c>
      <c r="L11" s="17">
        <v>0.49724753021515899</v>
      </c>
      <c r="M11" s="17"/>
      <c r="N11" s="17">
        <v>0.393823195842468</v>
      </c>
      <c r="O11" s="17">
        <v>0.40310488155974</v>
      </c>
      <c r="P11" s="17">
        <v>0.40084627378784099</v>
      </c>
      <c r="Q11" s="17">
        <v>0.471769389802352</v>
      </c>
      <c r="R11" s="17"/>
      <c r="S11" s="17">
        <v>0.40997848849177998</v>
      </c>
      <c r="T11" s="17">
        <v>0.47245310109884198</v>
      </c>
      <c r="U11" s="17">
        <v>0.41920766296467599</v>
      </c>
      <c r="V11" s="17">
        <v>0.37382003985462497</v>
      </c>
      <c r="W11" s="17">
        <v>0.31572154425882198</v>
      </c>
      <c r="X11" s="17"/>
      <c r="Y11" s="17">
        <v>0.41933181589205998</v>
      </c>
      <c r="Z11" s="17">
        <v>0.45029755008421701</v>
      </c>
      <c r="AA11" s="17">
        <v>0.41590978928556999</v>
      </c>
      <c r="AB11" s="17"/>
      <c r="AC11" s="17">
        <v>0.44844266284456702</v>
      </c>
      <c r="AD11" s="17">
        <v>0.38686177031079</v>
      </c>
      <c r="AE11" s="17">
        <v>0.47592751073865203</v>
      </c>
      <c r="AF11" s="17">
        <v>0.43668870826161199</v>
      </c>
      <c r="AG11" s="17">
        <v>0.32646412833389898</v>
      </c>
      <c r="AH11" s="17"/>
      <c r="AI11" s="17">
        <v>0.437613699738162</v>
      </c>
      <c r="AJ11" s="17">
        <v>0.44287294313657</v>
      </c>
      <c r="AK11" s="17">
        <v>0.44337212999804698</v>
      </c>
      <c r="AL11" s="17">
        <v>0.33348005961638</v>
      </c>
      <c r="AM11" s="17"/>
      <c r="AN11" s="17">
        <v>0.36750006269511198</v>
      </c>
      <c r="AO11" s="17">
        <v>0.43863821278049803</v>
      </c>
      <c r="AP11" s="17"/>
      <c r="AQ11" s="17">
        <v>0.426914746376933</v>
      </c>
      <c r="AR11" s="17">
        <v>0.41921208169290802</v>
      </c>
      <c r="AS11" s="17"/>
      <c r="AT11" s="17">
        <v>0.435580731671668</v>
      </c>
      <c r="AU11" s="17">
        <v>0.42794617919244299</v>
      </c>
      <c r="AV11" s="17">
        <v>0.44612734444289798</v>
      </c>
      <c r="AW11" s="17"/>
      <c r="AX11" s="17">
        <v>0.460582653859687</v>
      </c>
      <c r="AY11" s="17">
        <v>0.34442171953735201</v>
      </c>
      <c r="AZ11" s="17">
        <v>0.428441284630036</v>
      </c>
    </row>
    <row r="12" spans="2:52" ht="43.5" x14ac:dyDescent="0.35">
      <c r="B12" s="18" t="s">
        <v>105</v>
      </c>
      <c r="C12" s="17">
        <v>0.32035370456807699</v>
      </c>
      <c r="D12" s="17">
        <v>0.30647932010922602</v>
      </c>
      <c r="E12" s="17">
        <v>0.33550549770286298</v>
      </c>
      <c r="F12" s="17"/>
      <c r="G12" s="17">
        <v>0.28286373368012202</v>
      </c>
      <c r="H12" s="17">
        <v>0.381454465165177</v>
      </c>
      <c r="I12" s="17">
        <v>0.29712369792093801</v>
      </c>
      <c r="J12" s="17">
        <v>0.28427823351472098</v>
      </c>
      <c r="K12" s="17">
        <v>0.44683353538995801</v>
      </c>
      <c r="L12" s="17">
        <v>0.25631311537625301</v>
      </c>
      <c r="M12" s="17"/>
      <c r="N12" s="17">
        <v>0.34903280022241501</v>
      </c>
      <c r="O12" s="17">
        <v>0.28344011051350598</v>
      </c>
      <c r="P12" s="17">
        <v>0.29871831329617399</v>
      </c>
      <c r="Q12" s="17">
        <v>0.35492390634434701</v>
      </c>
      <c r="R12" s="17"/>
      <c r="S12" s="17">
        <v>0.31577098039703499</v>
      </c>
      <c r="T12" s="17">
        <v>0.31684049875414999</v>
      </c>
      <c r="U12" s="17">
        <v>0.31623029048526202</v>
      </c>
      <c r="V12" s="17">
        <v>0.50014849354746405</v>
      </c>
      <c r="W12" s="17">
        <v>0.33163115071806598</v>
      </c>
      <c r="X12" s="17"/>
      <c r="Y12" s="17">
        <v>0.42792485117700801</v>
      </c>
      <c r="Z12" s="17">
        <v>0.31024819328009301</v>
      </c>
      <c r="AA12" s="17">
        <v>0.30226237412491203</v>
      </c>
      <c r="AB12" s="17"/>
      <c r="AC12" s="17">
        <v>0.33342413878334298</v>
      </c>
      <c r="AD12" s="17">
        <v>0.34262932124560502</v>
      </c>
      <c r="AE12" s="17">
        <v>0.37174560082040398</v>
      </c>
      <c r="AF12" s="17">
        <v>0.32139991680740798</v>
      </c>
      <c r="AG12" s="17">
        <v>0.32646412833389898</v>
      </c>
      <c r="AH12" s="17"/>
      <c r="AI12" s="17">
        <v>0.32361307082298901</v>
      </c>
      <c r="AJ12" s="17">
        <v>0.283071198858727</v>
      </c>
      <c r="AK12" s="17">
        <v>0.35909344484321798</v>
      </c>
      <c r="AL12" s="17">
        <v>0.36203787811993399</v>
      </c>
      <c r="AM12" s="17"/>
      <c r="AN12" s="17">
        <v>0.30663670990363101</v>
      </c>
      <c r="AO12" s="17">
        <v>0.32672613367826903</v>
      </c>
      <c r="AP12" s="17"/>
      <c r="AQ12" s="17">
        <v>0.34065381262588701</v>
      </c>
      <c r="AR12" s="17">
        <v>0.30863044064925399</v>
      </c>
      <c r="AS12" s="17"/>
      <c r="AT12" s="17">
        <v>0.317009266196839</v>
      </c>
      <c r="AU12" s="17">
        <v>0.35741044390072702</v>
      </c>
      <c r="AV12" s="17">
        <v>0.24822137984827</v>
      </c>
      <c r="AW12" s="17"/>
      <c r="AX12" s="17">
        <v>0.32980798040755899</v>
      </c>
      <c r="AY12" s="17">
        <v>0.50559444741330895</v>
      </c>
      <c r="AZ12" s="17">
        <v>0.25591823115562001</v>
      </c>
    </row>
    <row r="13" spans="2:52" ht="43.5" x14ac:dyDescent="0.35">
      <c r="B13" s="18" t="s">
        <v>106</v>
      </c>
      <c r="C13" s="17">
        <v>0.31188103598554301</v>
      </c>
      <c r="D13" s="17">
        <v>0.34130086000027199</v>
      </c>
      <c r="E13" s="17">
        <v>0.283724613372831</v>
      </c>
      <c r="F13" s="17"/>
      <c r="G13" s="17">
        <v>0.237202894067053</v>
      </c>
      <c r="H13" s="17">
        <v>0.26893205826399003</v>
      </c>
      <c r="I13" s="17">
        <v>0.39303659924845202</v>
      </c>
      <c r="J13" s="17">
        <v>0.28015360846359699</v>
      </c>
      <c r="K13" s="17">
        <v>0.38599425767797402</v>
      </c>
      <c r="L13" s="17">
        <v>0.30423993743532102</v>
      </c>
      <c r="M13" s="17"/>
      <c r="N13" s="17">
        <v>0.25995128466544898</v>
      </c>
      <c r="O13" s="17">
        <v>0.33743955695792999</v>
      </c>
      <c r="P13" s="17">
        <v>0.326778386031507</v>
      </c>
      <c r="Q13" s="17">
        <v>0.31289930069951599</v>
      </c>
      <c r="R13" s="17"/>
      <c r="S13" s="17">
        <v>0.25139316013368102</v>
      </c>
      <c r="T13" s="17">
        <v>0.36089799243252701</v>
      </c>
      <c r="U13" s="17">
        <v>0.36292044495584902</v>
      </c>
      <c r="V13" s="17">
        <v>0.43553737331939901</v>
      </c>
      <c r="W13" s="17">
        <v>0.15064643598170599</v>
      </c>
      <c r="X13" s="17"/>
      <c r="Y13" s="17">
        <v>0.18909521753782799</v>
      </c>
      <c r="Z13" s="17">
        <v>0.333077105015257</v>
      </c>
      <c r="AA13" s="17">
        <v>0.39271429068445401</v>
      </c>
      <c r="AB13" s="17"/>
      <c r="AC13" s="17">
        <v>0.29392883303325201</v>
      </c>
      <c r="AD13" s="17">
        <v>0.25080430681551702</v>
      </c>
      <c r="AE13" s="17">
        <v>0.35618093174320198</v>
      </c>
      <c r="AF13" s="17">
        <v>0.35370502894218703</v>
      </c>
      <c r="AG13" s="17">
        <v>0.428397396497601</v>
      </c>
      <c r="AH13" s="17"/>
      <c r="AI13" s="17">
        <v>0.31028213700736301</v>
      </c>
      <c r="AJ13" s="17">
        <v>0.33144174981467101</v>
      </c>
      <c r="AK13" s="17">
        <v>0.28450476402569802</v>
      </c>
      <c r="AL13" s="17">
        <v>0.33785941088260601</v>
      </c>
      <c r="AM13" s="17"/>
      <c r="AN13" s="17">
        <v>0.25100992213321399</v>
      </c>
      <c r="AO13" s="17">
        <v>0.32849849930367803</v>
      </c>
      <c r="AP13" s="17"/>
      <c r="AQ13" s="17">
        <v>0.30546307297061198</v>
      </c>
      <c r="AR13" s="17">
        <v>0.32212977711517998</v>
      </c>
      <c r="AS13" s="17"/>
      <c r="AT13" s="17">
        <v>0.409696484401946</v>
      </c>
      <c r="AU13" s="17">
        <v>0.21881706130703901</v>
      </c>
      <c r="AV13" s="17">
        <v>0.27190979313937003</v>
      </c>
      <c r="AW13" s="17"/>
      <c r="AX13" s="17">
        <v>0.36569322055673398</v>
      </c>
      <c r="AY13" s="17">
        <v>0.201733865807073</v>
      </c>
      <c r="AZ13" s="17">
        <v>0.34796977737225598</v>
      </c>
    </row>
    <row r="14" spans="2:52" ht="29" x14ac:dyDescent="0.35">
      <c r="B14" s="18" t="s">
        <v>107</v>
      </c>
      <c r="C14" s="17">
        <v>0.21517569745204199</v>
      </c>
      <c r="D14" s="17">
        <v>0.21612334504254799</v>
      </c>
      <c r="E14" s="17">
        <v>0.21509079192669001</v>
      </c>
      <c r="F14" s="17"/>
      <c r="G14" s="17">
        <v>0.28714957689445197</v>
      </c>
      <c r="H14" s="17">
        <v>0.12901100968667001</v>
      </c>
      <c r="I14" s="17">
        <v>0.27803017273328201</v>
      </c>
      <c r="J14" s="17">
        <v>0.29359608959475503</v>
      </c>
      <c r="K14" s="17">
        <v>0.22195104526913301</v>
      </c>
      <c r="L14" s="17">
        <v>0.13738367724151401</v>
      </c>
      <c r="M14" s="17"/>
      <c r="N14" s="17">
        <v>0.240547444011939</v>
      </c>
      <c r="O14" s="17">
        <v>0.190558604971693</v>
      </c>
      <c r="P14" s="17">
        <v>0.250249159699371</v>
      </c>
      <c r="Q14" s="17">
        <v>0.190548889841234</v>
      </c>
      <c r="R14" s="17"/>
      <c r="S14" s="17">
        <v>0.21181319757376299</v>
      </c>
      <c r="T14" s="17">
        <v>0.24435870599882201</v>
      </c>
      <c r="U14" s="17">
        <v>0.14346995378463301</v>
      </c>
      <c r="V14" s="17">
        <v>0.19064258682597601</v>
      </c>
      <c r="W14" s="17">
        <v>0.13689292355087401</v>
      </c>
      <c r="X14" s="17"/>
      <c r="Y14" s="17">
        <v>0.27675793222834999</v>
      </c>
      <c r="Z14" s="17">
        <v>0.224558239974049</v>
      </c>
      <c r="AA14" s="17">
        <v>0.141970490473903</v>
      </c>
      <c r="AB14" s="17"/>
      <c r="AC14" s="17">
        <v>0.24034855412074399</v>
      </c>
      <c r="AD14" s="17">
        <v>0.17566044122292199</v>
      </c>
      <c r="AE14" s="17">
        <v>0.27925213187637399</v>
      </c>
      <c r="AF14" s="17">
        <v>0.23998977667907401</v>
      </c>
      <c r="AG14" s="17">
        <v>0.18005855632919801</v>
      </c>
      <c r="AH14" s="17"/>
      <c r="AI14" s="17">
        <v>0.260854488406631</v>
      </c>
      <c r="AJ14" s="17">
        <v>0.23657435979271299</v>
      </c>
      <c r="AK14" s="17">
        <v>0.13767919890718799</v>
      </c>
      <c r="AL14" s="17">
        <v>0.15341529840037699</v>
      </c>
      <c r="AM14" s="17"/>
      <c r="AN14" s="17">
        <v>0.193756646225829</v>
      </c>
      <c r="AO14" s="17">
        <v>0.22532776886860001</v>
      </c>
      <c r="AP14" s="17"/>
      <c r="AQ14" s="17">
        <v>0.16358805409820101</v>
      </c>
      <c r="AR14" s="17">
        <v>0.25345675672012202</v>
      </c>
      <c r="AS14" s="17"/>
      <c r="AT14" s="17">
        <v>0.25266291237427402</v>
      </c>
      <c r="AU14" s="17">
        <v>0.15083031890268001</v>
      </c>
      <c r="AV14" s="17">
        <v>0.26586078106807498</v>
      </c>
      <c r="AW14" s="17"/>
      <c r="AX14" s="17">
        <v>0.23100415584152501</v>
      </c>
      <c r="AY14" s="17">
        <v>0.25122847579177199</v>
      </c>
      <c r="AZ14" s="17">
        <v>0.18288467138803899</v>
      </c>
    </row>
    <row r="15" spans="2:52" ht="43.5" x14ac:dyDescent="0.35">
      <c r="B15" s="18" t="s">
        <v>108</v>
      </c>
      <c r="C15" s="17">
        <v>0.202301785286085</v>
      </c>
      <c r="D15" s="17">
        <v>0.196641311520064</v>
      </c>
      <c r="E15" s="17">
        <v>0.20877036508740099</v>
      </c>
      <c r="F15" s="17"/>
      <c r="G15" s="17">
        <v>0.35735975038726198</v>
      </c>
      <c r="H15" s="17">
        <v>0.246249303891098</v>
      </c>
      <c r="I15" s="17">
        <v>0.30940544559826599</v>
      </c>
      <c r="J15" s="17">
        <v>0.13765854830537699</v>
      </c>
      <c r="K15" s="17">
        <v>0.167856749747329</v>
      </c>
      <c r="L15" s="17">
        <v>8.1358736948879198E-2</v>
      </c>
      <c r="M15" s="17"/>
      <c r="N15" s="17">
        <v>0.233842883260723</v>
      </c>
      <c r="O15" s="17">
        <v>0.211850069806192</v>
      </c>
      <c r="P15" s="17">
        <v>0.196765355082308</v>
      </c>
      <c r="Q15" s="17">
        <v>0.18538650435477</v>
      </c>
      <c r="R15" s="17"/>
      <c r="S15" s="17">
        <v>0.119134876375072</v>
      </c>
      <c r="T15" s="17">
        <v>0.23390930571971699</v>
      </c>
      <c r="U15" s="17">
        <v>8.6407192788481302E-2</v>
      </c>
      <c r="V15" s="17">
        <v>0.43553737331939901</v>
      </c>
      <c r="W15" s="17">
        <v>0.16859302677966201</v>
      </c>
      <c r="X15" s="17"/>
      <c r="Y15" s="17">
        <v>0.14918670714993901</v>
      </c>
      <c r="Z15" s="17">
        <v>0.23573962411116001</v>
      </c>
      <c r="AA15" s="17">
        <v>0.104968533559643</v>
      </c>
      <c r="AB15" s="17"/>
      <c r="AC15" s="17">
        <v>0.14630890924357301</v>
      </c>
      <c r="AD15" s="17">
        <v>0.22226631228962401</v>
      </c>
      <c r="AE15" s="17">
        <v>0.24910566544194301</v>
      </c>
      <c r="AF15" s="17">
        <v>0.24448261816311401</v>
      </c>
      <c r="AG15" s="17">
        <v>0.24833884016840299</v>
      </c>
      <c r="AH15" s="17"/>
      <c r="AI15" s="17">
        <v>0.197078640214635</v>
      </c>
      <c r="AJ15" s="17">
        <v>0.20124854059382399</v>
      </c>
      <c r="AK15" s="17">
        <v>0.23652383586179301</v>
      </c>
      <c r="AL15" s="17">
        <v>0.163797461351124</v>
      </c>
      <c r="AM15" s="17"/>
      <c r="AN15" s="17">
        <v>0.199092103994085</v>
      </c>
      <c r="AO15" s="17">
        <v>0.20753486591947401</v>
      </c>
      <c r="AP15" s="17"/>
      <c r="AQ15" s="17">
        <v>0.19713534809668201</v>
      </c>
      <c r="AR15" s="17">
        <v>0.205766974033463</v>
      </c>
      <c r="AS15" s="17"/>
      <c r="AT15" s="17">
        <v>0.17695429183591199</v>
      </c>
      <c r="AU15" s="17">
        <v>0.21578615687587299</v>
      </c>
      <c r="AV15" s="17">
        <v>0.169679422418019</v>
      </c>
      <c r="AW15" s="17"/>
      <c r="AX15" s="17">
        <v>0.22655940452210599</v>
      </c>
      <c r="AY15" s="17">
        <v>0.13906711651678799</v>
      </c>
      <c r="AZ15" s="17">
        <v>0.15396359945332899</v>
      </c>
    </row>
    <row r="16" spans="2:52" ht="43.5" x14ac:dyDescent="0.35">
      <c r="B16" s="18" t="s">
        <v>109</v>
      </c>
      <c r="C16" s="17">
        <v>6.3280159067472697E-2</v>
      </c>
      <c r="D16" s="17">
        <v>6.9677350762955906E-2</v>
      </c>
      <c r="E16" s="17">
        <v>5.7139506646584903E-2</v>
      </c>
      <c r="F16" s="17"/>
      <c r="G16" s="17">
        <v>3.4704855720234497E-2</v>
      </c>
      <c r="H16" s="17">
        <v>6.9624404214186104E-3</v>
      </c>
      <c r="I16" s="17">
        <v>7.6276581827705303E-3</v>
      </c>
      <c r="J16" s="17">
        <v>8.0166111990571498E-2</v>
      </c>
      <c r="K16" s="17">
        <v>6.91391744296002E-2</v>
      </c>
      <c r="L16" s="17">
        <v>0.13794230131823601</v>
      </c>
      <c r="M16" s="17"/>
      <c r="N16" s="17">
        <v>8.2826859916216994E-2</v>
      </c>
      <c r="O16" s="17">
        <v>6.4382944898168495E-2</v>
      </c>
      <c r="P16" s="17">
        <v>8.23419424507814E-2</v>
      </c>
      <c r="Q16" s="17">
        <v>4.2604585185685002E-2</v>
      </c>
      <c r="R16" s="17"/>
      <c r="S16" s="17">
        <v>0.14707728140825699</v>
      </c>
      <c r="T16" s="17">
        <v>3.84169831386292E-2</v>
      </c>
      <c r="U16" s="17">
        <v>4.46766990700272E-2</v>
      </c>
      <c r="V16" s="17">
        <v>0</v>
      </c>
      <c r="W16" s="17">
        <v>3.1196290922576499E-2</v>
      </c>
      <c r="X16" s="17"/>
      <c r="Y16" s="17">
        <v>6.8363365917867902E-2</v>
      </c>
      <c r="Z16" s="17">
        <v>4.1644222776354503E-2</v>
      </c>
      <c r="AA16" s="17">
        <v>4.2574050377724201E-2</v>
      </c>
      <c r="AB16" s="17"/>
      <c r="AC16" s="17">
        <v>4.27466546229942E-2</v>
      </c>
      <c r="AD16" s="17">
        <v>7.1640179594531894E-2</v>
      </c>
      <c r="AE16" s="17">
        <v>3.55092736915473E-2</v>
      </c>
      <c r="AF16" s="17">
        <v>7.2544271312963496E-2</v>
      </c>
      <c r="AG16" s="17">
        <v>0.166068126529579</v>
      </c>
      <c r="AH16" s="17"/>
      <c r="AI16" s="17">
        <v>1.18886197364707E-2</v>
      </c>
      <c r="AJ16" s="17">
        <v>4.9467035195788302E-2</v>
      </c>
      <c r="AK16" s="17">
        <v>0.127227026486426</v>
      </c>
      <c r="AL16" s="17">
        <v>6.5364329153080603E-2</v>
      </c>
      <c r="AM16" s="17"/>
      <c r="AN16" s="17">
        <v>3.7514403686148799E-2</v>
      </c>
      <c r="AO16" s="17">
        <v>6.3321270550932701E-2</v>
      </c>
      <c r="AP16" s="17"/>
      <c r="AQ16" s="17">
        <v>5.5147454326124098E-2</v>
      </c>
      <c r="AR16" s="17">
        <v>7.1011083592219804E-2</v>
      </c>
      <c r="AS16" s="17"/>
      <c r="AT16" s="17">
        <v>5.2150630809246701E-2</v>
      </c>
      <c r="AU16" s="17">
        <v>8.4356587251453202E-2</v>
      </c>
      <c r="AV16" s="17">
        <v>0.10069392470585301</v>
      </c>
      <c r="AW16" s="17"/>
      <c r="AX16" s="17">
        <v>2.64756241725825E-2</v>
      </c>
      <c r="AY16" s="17">
        <v>4.8146357203868298E-2</v>
      </c>
      <c r="AZ16" s="17">
        <v>0.101207646384711</v>
      </c>
    </row>
    <row r="17" spans="2:52" ht="43.5" x14ac:dyDescent="0.35">
      <c r="B17" s="18" t="s">
        <v>110</v>
      </c>
      <c r="C17" s="17">
        <v>4.31921941829332E-2</v>
      </c>
      <c r="D17" s="17">
        <v>6.6324089275814305E-2</v>
      </c>
      <c r="E17" s="17">
        <v>2.02440468977437E-2</v>
      </c>
      <c r="F17" s="17"/>
      <c r="G17" s="17">
        <v>9.1218146757344291E-3</v>
      </c>
      <c r="H17" s="17">
        <v>0.128148753524715</v>
      </c>
      <c r="I17" s="17">
        <v>7.5127835303803001E-2</v>
      </c>
      <c r="J17" s="17">
        <v>3.4987049099843598E-2</v>
      </c>
      <c r="K17" s="17">
        <v>1.9470358985657101E-2</v>
      </c>
      <c r="L17" s="17">
        <v>5.6802552463883502E-3</v>
      </c>
      <c r="M17" s="17"/>
      <c r="N17" s="17">
        <v>3.8863583869510103E-2</v>
      </c>
      <c r="O17" s="17">
        <v>6.9792785863711307E-2</v>
      </c>
      <c r="P17" s="17">
        <v>1.44108074896643E-2</v>
      </c>
      <c r="Q17" s="17">
        <v>3.8112223905504103E-2</v>
      </c>
      <c r="R17" s="17"/>
      <c r="S17" s="17">
        <v>2.0046500100832199E-2</v>
      </c>
      <c r="T17" s="17">
        <v>3.8846244140000798E-2</v>
      </c>
      <c r="U17" s="17">
        <v>0.167567031977604</v>
      </c>
      <c r="V17" s="17">
        <v>0</v>
      </c>
      <c r="W17" s="17">
        <v>0</v>
      </c>
      <c r="X17" s="17"/>
      <c r="Y17" s="17">
        <v>5.3387717238075498E-2</v>
      </c>
      <c r="Z17" s="17">
        <v>3.0416729496774399E-2</v>
      </c>
      <c r="AA17" s="17">
        <v>0.17064374628676099</v>
      </c>
      <c r="AB17" s="17"/>
      <c r="AC17" s="17">
        <v>2.65120977045341E-2</v>
      </c>
      <c r="AD17" s="17">
        <v>3.9929034514038397E-2</v>
      </c>
      <c r="AE17" s="17">
        <v>7.0327255288323495E-2</v>
      </c>
      <c r="AF17" s="17">
        <v>7.9645637580265494E-2</v>
      </c>
      <c r="AG17" s="17">
        <v>0</v>
      </c>
      <c r="AH17" s="17"/>
      <c r="AI17" s="17">
        <v>3.0139504519559501E-2</v>
      </c>
      <c r="AJ17" s="17">
        <v>5.1265045293580197E-2</v>
      </c>
      <c r="AK17" s="17">
        <v>3.00287622946252E-2</v>
      </c>
      <c r="AL17" s="17">
        <v>7.6573713472112906E-2</v>
      </c>
      <c r="AM17" s="17"/>
      <c r="AN17" s="17">
        <v>0.113338681425167</v>
      </c>
      <c r="AO17" s="17">
        <v>2.4687979391152901E-2</v>
      </c>
      <c r="AP17" s="17"/>
      <c r="AQ17" s="17">
        <v>3.1960406670418502E-2</v>
      </c>
      <c r="AR17" s="17">
        <v>5.3169166716313901E-2</v>
      </c>
      <c r="AS17" s="17"/>
      <c r="AT17" s="17">
        <v>6.5578442858261601E-2</v>
      </c>
      <c r="AU17" s="17">
        <v>2.7279606166195399E-2</v>
      </c>
      <c r="AV17" s="17">
        <v>5.7286519630171902E-2</v>
      </c>
      <c r="AW17" s="17"/>
      <c r="AX17" s="17">
        <v>3.2951712923203202E-2</v>
      </c>
      <c r="AY17" s="17">
        <v>4.0112033700273601E-2</v>
      </c>
      <c r="AZ17" s="17">
        <v>0.149672812800237</v>
      </c>
    </row>
    <row r="18" spans="2:52" x14ac:dyDescent="0.35">
      <c r="B18" s="18" t="s">
        <v>94</v>
      </c>
      <c r="C18" s="17">
        <v>3.1580778673347902E-2</v>
      </c>
      <c r="D18" s="17">
        <v>2.1658089457302899E-2</v>
      </c>
      <c r="E18" s="17">
        <v>4.1625454643425902E-2</v>
      </c>
      <c r="F18" s="17"/>
      <c r="G18" s="17">
        <v>0</v>
      </c>
      <c r="H18" s="17">
        <v>1.27941571434767E-2</v>
      </c>
      <c r="I18" s="17">
        <v>0</v>
      </c>
      <c r="J18" s="17">
        <v>8.6739875472327792E-3</v>
      </c>
      <c r="K18" s="17">
        <v>4.9578981023451103E-2</v>
      </c>
      <c r="L18" s="17">
        <v>8.5341814613411796E-2</v>
      </c>
      <c r="M18" s="17"/>
      <c r="N18" s="17">
        <v>3.5897221831825303E-2</v>
      </c>
      <c r="O18" s="17">
        <v>1.33419748512025E-2</v>
      </c>
      <c r="P18" s="17">
        <v>1.22871025400245E-2</v>
      </c>
      <c r="Q18" s="17">
        <v>5.8864618144337903E-2</v>
      </c>
      <c r="R18" s="17"/>
      <c r="S18" s="17">
        <v>4.1609953064860303E-2</v>
      </c>
      <c r="T18" s="17">
        <v>1.8359912716088101E-2</v>
      </c>
      <c r="U18" s="17">
        <v>3.9646539894366603E-2</v>
      </c>
      <c r="V18" s="17">
        <v>0</v>
      </c>
      <c r="W18" s="17">
        <v>9.7145951639727002E-2</v>
      </c>
      <c r="X18" s="17"/>
      <c r="Y18" s="17">
        <v>2.0842268634602399E-2</v>
      </c>
      <c r="Z18" s="17">
        <v>2.1154400326242901E-2</v>
      </c>
      <c r="AA18" s="17">
        <v>2.8361831861778101E-2</v>
      </c>
      <c r="AB18" s="17"/>
      <c r="AC18" s="17">
        <v>2.2664290441558901E-2</v>
      </c>
      <c r="AD18" s="17">
        <v>4.6557500361155101E-2</v>
      </c>
      <c r="AE18" s="17">
        <v>5.7423434047234097E-3</v>
      </c>
      <c r="AF18" s="17">
        <v>0</v>
      </c>
      <c r="AG18" s="17">
        <v>0.327409188807324</v>
      </c>
      <c r="AH18" s="17"/>
      <c r="AI18" s="17">
        <v>5.67493320060031E-2</v>
      </c>
      <c r="AJ18" s="17">
        <v>3.3678643555312297E-2</v>
      </c>
      <c r="AK18" s="17">
        <v>9.0814479797491701E-3</v>
      </c>
      <c r="AL18" s="17">
        <v>1.6070470090366301E-2</v>
      </c>
      <c r="AM18" s="17"/>
      <c r="AN18" s="17">
        <v>0</v>
      </c>
      <c r="AO18" s="17">
        <v>4.0313826448985401E-2</v>
      </c>
      <c r="AP18" s="17"/>
      <c r="AQ18" s="17">
        <v>2.6699625075481601E-2</v>
      </c>
      <c r="AR18" s="17">
        <v>3.6119457375259498E-2</v>
      </c>
      <c r="AS18" s="17"/>
      <c r="AT18" s="17">
        <v>1.49168637758582E-2</v>
      </c>
      <c r="AU18" s="17">
        <v>2.71696128998704E-2</v>
      </c>
      <c r="AV18" s="17">
        <v>3.4871569880780898E-2</v>
      </c>
      <c r="AW18" s="17"/>
      <c r="AX18" s="17">
        <v>2.29007493690759E-2</v>
      </c>
      <c r="AY18" s="17">
        <v>2.7108115414623699E-2</v>
      </c>
      <c r="AZ18" s="17">
        <v>2.9681111403955001E-2</v>
      </c>
    </row>
    <row r="19" spans="2:52" x14ac:dyDescent="0.35">
      <c r="B19" s="18" t="s">
        <v>111</v>
      </c>
      <c r="C19" s="19">
        <v>1.0986951508665001E-2</v>
      </c>
      <c r="D19" s="19">
        <v>1.0094536971902201E-2</v>
      </c>
      <c r="E19" s="19">
        <v>1.19229845314517E-2</v>
      </c>
      <c r="F19" s="19"/>
      <c r="G19" s="19">
        <v>0</v>
      </c>
      <c r="H19" s="19">
        <v>2.0887321264255802E-2</v>
      </c>
      <c r="I19" s="19">
        <v>5.5304483166262203E-3</v>
      </c>
      <c r="J19" s="19">
        <v>0</v>
      </c>
      <c r="K19" s="19">
        <v>2.36083391426457E-2</v>
      </c>
      <c r="L19" s="19">
        <v>1.2922736499644601E-2</v>
      </c>
      <c r="M19" s="19"/>
      <c r="N19" s="19">
        <v>2.1319640715108001E-2</v>
      </c>
      <c r="O19" s="19">
        <v>2.4096338880562701E-2</v>
      </c>
      <c r="P19" s="19">
        <v>0</v>
      </c>
      <c r="Q19" s="19">
        <v>0</v>
      </c>
      <c r="R19" s="19"/>
      <c r="S19" s="19">
        <v>1.4603169952750799E-2</v>
      </c>
      <c r="T19" s="19">
        <v>4.6621598632190699E-3</v>
      </c>
      <c r="U19" s="19">
        <v>1.5155919492271399E-2</v>
      </c>
      <c r="V19" s="19">
        <v>0</v>
      </c>
      <c r="W19" s="19">
        <v>3.0060246305991498E-2</v>
      </c>
      <c r="X19" s="19"/>
      <c r="Y19" s="19">
        <v>1.02080690958788E-2</v>
      </c>
      <c r="Z19" s="19">
        <v>4.63915907314241E-3</v>
      </c>
      <c r="AA19" s="19">
        <v>0</v>
      </c>
      <c r="AB19" s="19"/>
      <c r="AC19" s="19">
        <v>6.7531360854466401E-3</v>
      </c>
      <c r="AD19" s="19">
        <v>8.9567255122753493E-3</v>
      </c>
      <c r="AE19" s="19">
        <v>4.8516554039472696E-3</v>
      </c>
      <c r="AF19" s="19">
        <v>4.36697380006279E-2</v>
      </c>
      <c r="AG19" s="19">
        <v>0</v>
      </c>
      <c r="AH19" s="19"/>
      <c r="AI19" s="19">
        <v>0</v>
      </c>
      <c r="AJ19" s="19">
        <v>1.9801311608051899E-2</v>
      </c>
      <c r="AK19" s="19">
        <v>9.2747054667223893E-3</v>
      </c>
      <c r="AL19" s="19">
        <v>7.8098743851456303E-3</v>
      </c>
      <c r="AM19" s="19"/>
      <c r="AN19" s="19">
        <v>5.6417379970744403E-3</v>
      </c>
      <c r="AO19" s="19">
        <v>1.25882059696166E-2</v>
      </c>
      <c r="AP19" s="19"/>
      <c r="AQ19" s="19">
        <v>1.3266421425352899E-2</v>
      </c>
      <c r="AR19" s="19">
        <v>9.2749263799415897E-3</v>
      </c>
      <c r="AS19" s="19"/>
      <c r="AT19" s="19">
        <v>6.1078651146664704E-3</v>
      </c>
      <c r="AU19" s="19">
        <v>5.9479702089603502E-3</v>
      </c>
      <c r="AV19" s="19">
        <v>4.0510941904139702E-2</v>
      </c>
      <c r="AW19" s="19"/>
      <c r="AX19" s="19">
        <v>1.9404709627293801E-3</v>
      </c>
      <c r="AY19" s="19">
        <v>1.32769383248483E-2</v>
      </c>
      <c r="AZ19" s="19">
        <v>1.2404104455643499E-2</v>
      </c>
    </row>
    <row r="20" spans="2:52" x14ac:dyDescent="0.35">
      <c r="B20" s="16"/>
    </row>
    <row r="21" spans="2:52" x14ac:dyDescent="0.35">
      <c r="B21" t="s">
        <v>85</v>
      </c>
    </row>
    <row r="22" spans="2:52" x14ac:dyDescent="0.35">
      <c r="B22" t="s">
        <v>86</v>
      </c>
    </row>
    <row r="24" spans="2:52" x14ac:dyDescent="0.35">
      <c r="B24"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Z20"/>
  <sheetViews>
    <sheetView showGridLines="0" workbookViewId="0">
      <pane xSplit="2" topLeftCell="C1" activePane="topRight" state="frozen"/>
      <selection pane="topRight" activeCell="C8" sqref="C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114</v>
      </c>
      <c r="D7" s="10">
        <v>46</v>
      </c>
      <c r="E7" s="10">
        <v>68</v>
      </c>
      <c r="F7" s="10"/>
      <c r="G7" s="10">
        <v>12</v>
      </c>
      <c r="H7" s="10">
        <v>23</v>
      </c>
      <c r="I7" s="10">
        <v>37</v>
      </c>
      <c r="J7" s="10">
        <v>33</v>
      </c>
      <c r="K7" s="10">
        <v>9</v>
      </c>
      <c r="L7" s="10" t="s">
        <v>119</v>
      </c>
      <c r="M7" s="10"/>
      <c r="N7" s="10">
        <v>37</v>
      </c>
      <c r="O7" s="10">
        <v>30</v>
      </c>
      <c r="P7" s="10">
        <v>26</v>
      </c>
      <c r="Q7" s="10">
        <v>20</v>
      </c>
      <c r="R7" s="10"/>
      <c r="S7" s="10">
        <v>25</v>
      </c>
      <c r="T7" s="10">
        <v>58</v>
      </c>
      <c r="U7" s="10">
        <v>6</v>
      </c>
      <c r="V7" s="10">
        <v>1</v>
      </c>
      <c r="W7" s="10">
        <v>9</v>
      </c>
      <c r="X7" s="10"/>
      <c r="Y7" s="10">
        <v>12</v>
      </c>
      <c r="Z7" s="10">
        <v>67</v>
      </c>
      <c r="AA7" s="10">
        <v>3</v>
      </c>
      <c r="AB7" s="10"/>
      <c r="AC7" s="10">
        <v>25</v>
      </c>
      <c r="AD7" s="10">
        <v>32</v>
      </c>
      <c r="AE7" s="10">
        <v>24</v>
      </c>
      <c r="AF7" s="10">
        <v>16</v>
      </c>
      <c r="AG7" s="10">
        <v>3</v>
      </c>
      <c r="AH7" s="10"/>
      <c r="AI7" s="10">
        <v>21</v>
      </c>
      <c r="AJ7" s="10">
        <v>44</v>
      </c>
      <c r="AK7" s="10">
        <v>15</v>
      </c>
      <c r="AL7" s="10">
        <v>27</v>
      </c>
      <c r="AM7" s="10"/>
      <c r="AN7" s="10">
        <v>36</v>
      </c>
      <c r="AO7" s="10">
        <v>76</v>
      </c>
      <c r="AP7" s="10"/>
      <c r="AQ7" s="10">
        <v>114</v>
      </c>
      <c r="AR7" s="10" t="s">
        <v>119</v>
      </c>
      <c r="AS7" s="10"/>
      <c r="AT7" s="10">
        <v>50</v>
      </c>
      <c r="AU7" s="10">
        <v>42</v>
      </c>
      <c r="AV7" s="10">
        <v>5</v>
      </c>
      <c r="AW7" s="10"/>
      <c r="AX7" s="10">
        <v>52</v>
      </c>
      <c r="AY7" s="10">
        <v>11</v>
      </c>
      <c r="AZ7" s="10">
        <v>4</v>
      </c>
    </row>
    <row r="8" spans="2:52" ht="30" customHeight="1" x14ac:dyDescent="0.35">
      <c r="B8" s="11" t="s">
        <v>20</v>
      </c>
      <c r="C8" s="11">
        <v>111</v>
      </c>
      <c r="D8" s="11">
        <v>50</v>
      </c>
      <c r="E8" s="11">
        <v>61</v>
      </c>
      <c r="F8" s="11"/>
      <c r="G8" s="11">
        <v>17</v>
      </c>
      <c r="H8" s="11">
        <v>16</v>
      </c>
      <c r="I8" s="11">
        <v>33</v>
      </c>
      <c r="J8" s="11">
        <v>35</v>
      </c>
      <c r="K8" s="11">
        <v>9</v>
      </c>
      <c r="L8" s="11" t="s">
        <v>119</v>
      </c>
      <c r="M8" s="11"/>
      <c r="N8" s="11">
        <v>20</v>
      </c>
      <c r="O8" s="11">
        <v>25</v>
      </c>
      <c r="P8" s="11">
        <v>33</v>
      </c>
      <c r="Q8" s="11">
        <v>31</v>
      </c>
      <c r="R8" s="11"/>
      <c r="S8" s="11">
        <v>23</v>
      </c>
      <c r="T8" s="11">
        <v>53</v>
      </c>
      <c r="U8" s="11">
        <v>5</v>
      </c>
      <c r="V8" s="11">
        <v>1</v>
      </c>
      <c r="W8" s="11">
        <v>8</v>
      </c>
      <c r="X8" s="11"/>
      <c r="Y8" s="11">
        <v>10</v>
      </c>
      <c r="Z8" s="11">
        <v>63</v>
      </c>
      <c r="AA8" s="11">
        <v>3</v>
      </c>
      <c r="AB8" s="11"/>
      <c r="AC8" s="11">
        <v>31</v>
      </c>
      <c r="AD8" s="11">
        <v>33</v>
      </c>
      <c r="AE8" s="11">
        <v>18</v>
      </c>
      <c r="AF8" s="11">
        <v>14</v>
      </c>
      <c r="AG8" s="11">
        <v>2</v>
      </c>
      <c r="AH8" s="11"/>
      <c r="AI8" s="11">
        <v>23</v>
      </c>
      <c r="AJ8" s="11">
        <v>47</v>
      </c>
      <c r="AK8" s="11">
        <v>13</v>
      </c>
      <c r="AL8" s="11">
        <v>21</v>
      </c>
      <c r="AM8" s="11"/>
      <c r="AN8" s="11">
        <v>36</v>
      </c>
      <c r="AO8" s="11">
        <v>73</v>
      </c>
      <c r="AP8" s="11"/>
      <c r="AQ8" s="11">
        <v>111</v>
      </c>
      <c r="AR8" s="11" t="s">
        <v>119</v>
      </c>
      <c r="AS8" s="11"/>
      <c r="AT8" s="11">
        <v>46</v>
      </c>
      <c r="AU8" s="11">
        <v>46</v>
      </c>
      <c r="AV8" s="11">
        <v>6</v>
      </c>
      <c r="AW8" s="11"/>
      <c r="AX8" s="11">
        <v>50</v>
      </c>
      <c r="AY8" s="11">
        <v>9</v>
      </c>
      <c r="AZ8" s="11">
        <v>5</v>
      </c>
    </row>
    <row r="9" spans="2:52" x14ac:dyDescent="0.35">
      <c r="B9" s="18" t="s">
        <v>113</v>
      </c>
      <c r="C9" s="17">
        <v>0.106067226933047</v>
      </c>
      <c r="D9" s="17">
        <v>8.6764546023839498E-2</v>
      </c>
      <c r="E9" s="17">
        <v>0.121690998807648</v>
      </c>
      <c r="F9" s="17"/>
      <c r="G9" s="17">
        <v>0.147567561515834</v>
      </c>
      <c r="H9" s="17">
        <v>6.39907215489606E-2</v>
      </c>
      <c r="I9" s="17">
        <v>5.2835458546350099E-2</v>
      </c>
      <c r="J9" s="17">
        <v>0.108721071434666</v>
      </c>
      <c r="K9" s="17">
        <v>0.28039005297839698</v>
      </c>
      <c r="L9" s="17" t="s">
        <v>120</v>
      </c>
      <c r="M9" s="17"/>
      <c r="N9" s="17">
        <v>0</v>
      </c>
      <c r="O9" s="17">
        <v>7.2806309016932302E-2</v>
      </c>
      <c r="P9" s="17">
        <v>0.107406392112921</v>
      </c>
      <c r="Q9" s="17">
        <v>0.169474659692369</v>
      </c>
      <c r="R9" s="17"/>
      <c r="S9" s="17">
        <v>4.4990444836660697E-2</v>
      </c>
      <c r="T9" s="17">
        <v>0.17282853646319901</v>
      </c>
      <c r="U9" s="17">
        <v>0</v>
      </c>
      <c r="V9" s="17">
        <v>0</v>
      </c>
      <c r="W9" s="17">
        <v>0</v>
      </c>
      <c r="X9" s="17"/>
      <c r="Y9" s="17">
        <v>0</v>
      </c>
      <c r="Z9" s="17">
        <v>0.13245246672411801</v>
      </c>
      <c r="AA9" s="17">
        <v>0</v>
      </c>
      <c r="AB9" s="17"/>
      <c r="AC9" s="17">
        <v>0.18172858752538701</v>
      </c>
      <c r="AD9" s="17">
        <v>0.122141956344124</v>
      </c>
      <c r="AE9" s="17">
        <v>0</v>
      </c>
      <c r="AF9" s="17">
        <v>7.7231980945899406E-2</v>
      </c>
      <c r="AG9" s="17">
        <v>0</v>
      </c>
      <c r="AH9" s="17"/>
      <c r="AI9" s="17">
        <v>0.157851119303106</v>
      </c>
      <c r="AJ9" s="17">
        <v>8.7338110463349494E-2</v>
      </c>
      <c r="AK9" s="17">
        <v>5.7817577394617299E-2</v>
      </c>
      <c r="AL9" s="17">
        <v>0.15536260007941199</v>
      </c>
      <c r="AM9" s="17"/>
      <c r="AN9" s="17">
        <v>0.19104404840796499</v>
      </c>
      <c r="AO9" s="17">
        <v>6.7952323830345801E-2</v>
      </c>
      <c r="AP9" s="17"/>
      <c r="AQ9" s="17">
        <v>0.106067226933047</v>
      </c>
      <c r="AR9" s="17" t="s">
        <v>120</v>
      </c>
      <c r="AS9" s="17"/>
      <c r="AT9" s="17">
        <v>0.12998886863762801</v>
      </c>
      <c r="AU9" s="17">
        <v>7.3595211804367705E-2</v>
      </c>
      <c r="AV9" s="17">
        <v>0.43507356820637</v>
      </c>
      <c r="AW9" s="17"/>
      <c r="AX9" s="17">
        <v>0.10247721859140101</v>
      </c>
      <c r="AY9" s="17">
        <v>0.115312854448825</v>
      </c>
      <c r="AZ9" s="17">
        <v>0.43343547087584799</v>
      </c>
    </row>
    <row r="10" spans="2:52" ht="29" x14ac:dyDescent="0.35">
      <c r="B10" s="18" t="s">
        <v>114</v>
      </c>
      <c r="C10" s="17">
        <v>0.12758438098639799</v>
      </c>
      <c r="D10" s="17">
        <v>6.4530899745692302E-2</v>
      </c>
      <c r="E10" s="17">
        <v>0.17862046304349599</v>
      </c>
      <c r="F10" s="17"/>
      <c r="G10" s="17">
        <v>0.201392713697154</v>
      </c>
      <c r="H10" s="17">
        <v>4.6255865309272698E-2</v>
      </c>
      <c r="I10" s="17">
        <v>0.119611122783584</v>
      </c>
      <c r="J10" s="17">
        <v>0.137954879534474</v>
      </c>
      <c r="K10" s="17">
        <v>0.123197807296657</v>
      </c>
      <c r="L10" s="17" t="s">
        <v>120</v>
      </c>
      <c r="M10" s="17"/>
      <c r="N10" s="17">
        <v>0.123468010293171</v>
      </c>
      <c r="O10" s="17">
        <v>9.4174109441460305E-2</v>
      </c>
      <c r="P10" s="17">
        <v>0.13146995082067001</v>
      </c>
      <c r="Q10" s="17">
        <v>0.157164861810069</v>
      </c>
      <c r="R10" s="17"/>
      <c r="S10" s="17">
        <v>0.13448311000121699</v>
      </c>
      <c r="T10" s="17">
        <v>0.150826480775199</v>
      </c>
      <c r="U10" s="17">
        <v>0</v>
      </c>
      <c r="V10" s="17">
        <v>0</v>
      </c>
      <c r="W10" s="17">
        <v>0.18760924422696301</v>
      </c>
      <c r="X10" s="17"/>
      <c r="Y10" s="17">
        <v>0.17510156102239899</v>
      </c>
      <c r="Z10" s="17">
        <v>0.12070033610715</v>
      </c>
      <c r="AA10" s="17">
        <v>0</v>
      </c>
      <c r="AB10" s="17"/>
      <c r="AC10" s="17">
        <v>7.5035292902001199E-2</v>
      </c>
      <c r="AD10" s="17">
        <v>0.19590144368930701</v>
      </c>
      <c r="AE10" s="17">
        <v>8.9320012387268596E-2</v>
      </c>
      <c r="AF10" s="17">
        <v>0.14242958604012901</v>
      </c>
      <c r="AG10" s="17">
        <v>0.15902862828942399</v>
      </c>
      <c r="AH10" s="17"/>
      <c r="AI10" s="17">
        <v>0.138326349612374</v>
      </c>
      <c r="AJ10" s="17">
        <v>0.13973613671037599</v>
      </c>
      <c r="AK10" s="17">
        <v>3.8368623835014E-2</v>
      </c>
      <c r="AL10" s="17">
        <v>0.108666659444562</v>
      </c>
      <c r="AM10" s="17"/>
      <c r="AN10" s="17">
        <v>0.27581450963906101</v>
      </c>
      <c r="AO10" s="17">
        <v>5.9142787750216197E-2</v>
      </c>
      <c r="AP10" s="17"/>
      <c r="AQ10" s="17">
        <v>0.12758438098639799</v>
      </c>
      <c r="AR10" s="17" t="s">
        <v>120</v>
      </c>
      <c r="AS10" s="17"/>
      <c r="AT10" s="17">
        <v>0.10626545841414201</v>
      </c>
      <c r="AU10" s="17">
        <v>0.11754926886533699</v>
      </c>
      <c r="AV10" s="17">
        <v>0</v>
      </c>
      <c r="AW10" s="17"/>
      <c r="AX10" s="17">
        <v>0.15222866704344301</v>
      </c>
      <c r="AY10" s="17">
        <v>8.7857394804691194E-2</v>
      </c>
      <c r="AZ10" s="17">
        <v>0</v>
      </c>
    </row>
    <row r="11" spans="2:52" x14ac:dyDescent="0.35">
      <c r="B11" s="18" t="s">
        <v>115</v>
      </c>
      <c r="C11" s="17">
        <v>0.14316494655000001</v>
      </c>
      <c r="D11" s="17">
        <v>0.17939727645457901</v>
      </c>
      <c r="E11" s="17">
        <v>0.11383815720000701</v>
      </c>
      <c r="F11" s="17"/>
      <c r="G11" s="17">
        <v>0.20526614849307401</v>
      </c>
      <c r="H11" s="17">
        <v>9.0804908646745605E-2</v>
      </c>
      <c r="I11" s="17">
        <v>0.24281161934613099</v>
      </c>
      <c r="J11" s="17">
        <v>8.0841371599278497E-2</v>
      </c>
      <c r="K11" s="17">
        <v>0</v>
      </c>
      <c r="L11" s="17" t="s">
        <v>120</v>
      </c>
      <c r="M11" s="17"/>
      <c r="N11" s="17">
        <v>0.14554917622084601</v>
      </c>
      <c r="O11" s="17">
        <v>0.10615146316526</v>
      </c>
      <c r="P11" s="17">
        <v>0.15640647657229501</v>
      </c>
      <c r="Q11" s="17">
        <v>0.162159507299835</v>
      </c>
      <c r="R11" s="17"/>
      <c r="S11" s="17">
        <v>5.0705701107314698E-2</v>
      </c>
      <c r="T11" s="17">
        <v>0.121402246006106</v>
      </c>
      <c r="U11" s="17">
        <v>0.34430918711832598</v>
      </c>
      <c r="V11" s="17">
        <v>0</v>
      </c>
      <c r="W11" s="17">
        <v>8.7485746102987302E-2</v>
      </c>
      <c r="X11" s="17"/>
      <c r="Y11" s="17">
        <v>0</v>
      </c>
      <c r="Z11" s="17">
        <v>0.140418464159179</v>
      </c>
      <c r="AA11" s="17">
        <v>0.53632590295018301</v>
      </c>
      <c r="AB11" s="17"/>
      <c r="AC11" s="17">
        <v>7.2104195341821498E-2</v>
      </c>
      <c r="AD11" s="17">
        <v>0.113304847907015</v>
      </c>
      <c r="AE11" s="17">
        <v>0.28279850406788198</v>
      </c>
      <c r="AF11" s="17">
        <v>9.4952891325677302E-2</v>
      </c>
      <c r="AG11" s="17">
        <v>0</v>
      </c>
      <c r="AH11" s="17"/>
      <c r="AI11" s="17">
        <v>0.18208496962645701</v>
      </c>
      <c r="AJ11" s="17">
        <v>0.16855224241797301</v>
      </c>
      <c r="AK11" s="17">
        <v>0.124733595777866</v>
      </c>
      <c r="AL11" s="17">
        <v>2.9726269347890199E-2</v>
      </c>
      <c r="AM11" s="17"/>
      <c r="AN11" s="17">
        <v>7.2916074118930099E-2</v>
      </c>
      <c r="AO11" s="17">
        <v>0.182533629048581</v>
      </c>
      <c r="AP11" s="17"/>
      <c r="AQ11" s="17">
        <v>0.14316494655000001</v>
      </c>
      <c r="AR11" s="17" t="s">
        <v>120</v>
      </c>
      <c r="AS11" s="17"/>
      <c r="AT11" s="17">
        <v>0.113782764827983</v>
      </c>
      <c r="AU11" s="17">
        <v>0.14947059157831999</v>
      </c>
      <c r="AV11" s="17">
        <v>0.208432448281896</v>
      </c>
      <c r="AW11" s="17"/>
      <c r="AX11" s="17">
        <v>0.100708259755562</v>
      </c>
      <c r="AY11" s="17">
        <v>0</v>
      </c>
      <c r="AZ11" s="17">
        <v>0.37141351634530301</v>
      </c>
    </row>
    <row r="12" spans="2:52" ht="29" x14ac:dyDescent="0.35">
      <c r="B12" s="18" t="s">
        <v>116</v>
      </c>
      <c r="C12" s="17">
        <v>5.4449339507716701E-2</v>
      </c>
      <c r="D12" s="17">
        <v>2.73513694013852E-2</v>
      </c>
      <c r="E12" s="17">
        <v>7.6382691936713196E-2</v>
      </c>
      <c r="F12" s="17"/>
      <c r="G12" s="17">
        <v>0.16992236443974401</v>
      </c>
      <c r="H12" s="17">
        <v>8.1342445068684904E-2</v>
      </c>
      <c r="I12" s="17">
        <v>5.2743188849585801E-2</v>
      </c>
      <c r="J12" s="17">
        <v>0</v>
      </c>
      <c r="K12" s="17">
        <v>0</v>
      </c>
      <c r="L12" s="17" t="s">
        <v>120</v>
      </c>
      <c r="M12" s="17"/>
      <c r="N12" s="17">
        <v>4.9196553243696699E-2</v>
      </c>
      <c r="O12" s="17">
        <v>8.2795930872473306E-2</v>
      </c>
      <c r="P12" s="17">
        <v>8.9850174300076205E-2</v>
      </c>
      <c r="Q12" s="17">
        <v>0</v>
      </c>
      <c r="R12" s="17"/>
      <c r="S12" s="17">
        <v>0.114155917729048</v>
      </c>
      <c r="T12" s="17">
        <v>1.05569461039767E-2</v>
      </c>
      <c r="U12" s="17">
        <v>0</v>
      </c>
      <c r="V12" s="17">
        <v>0</v>
      </c>
      <c r="W12" s="17">
        <v>8.7485746102987302E-2</v>
      </c>
      <c r="X12" s="17"/>
      <c r="Y12" s="17">
        <v>0.21792961046364401</v>
      </c>
      <c r="Z12" s="17">
        <v>1.5502136451198099E-2</v>
      </c>
      <c r="AA12" s="17">
        <v>0</v>
      </c>
      <c r="AB12" s="17"/>
      <c r="AC12" s="17">
        <v>4.7759380353921001E-2</v>
      </c>
      <c r="AD12" s="17">
        <v>1.7152489926162098E-2</v>
      </c>
      <c r="AE12" s="17">
        <v>5.6433960468262198E-2</v>
      </c>
      <c r="AF12" s="17">
        <v>0.16521068951335</v>
      </c>
      <c r="AG12" s="17">
        <v>0</v>
      </c>
      <c r="AH12" s="17"/>
      <c r="AI12" s="17">
        <v>0.159654171659425</v>
      </c>
      <c r="AJ12" s="17">
        <v>2.4185798439788301E-2</v>
      </c>
      <c r="AK12" s="17">
        <v>3.2878309352707899E-2</v>
      </c>
      <c r="AL12" s="17">
        <v>3.7278657006711798E-2</v>
      </c>
      <c r="AM12" s="17"/>
      <c r="AN12" s="17">
        <v>3.6917829728418998E-2</v>
      </c>
      <c r="AO12" s="17">
        <v>6.4911686859122103E-2</v>
      </c>
      <c r="AP12" s="17"/>
      <c r="AQ12" s="17">
        <v>5.4449339507716701E-2</v>
      </c>
      <c r="AR12" s="17" t="s">
        <v>120</v>
      </c>
      <c r="AS12" s="17"/>
      <c r="AT12" s="17">
        <v>2.62790772693378E-2</v>
      </c>
      <c r="AU12" s="17">
        <v>0.10612438784382799</v>
      </c>
      <c r="AV12" s="17">
        <v>0</v>
      </c>
      <c r="AW12" s="17"/>
      <c r="AX12" s="17">
        <v>1.95514747050624E-2</v>
      </c>
      <c r="AY12" s="17">
        <v>0.24455386186566999</v>
      </c>
      <c r="AZ12" s="17">
        <v>0</v>
      </c>
    </row>
    <row r="13" spans="2:52" x14ac:dyDescent="0.35">
      <c r="B13" s="18" t="s">
        <v>117</v>
      </c>
      <c r="C13" s="17">
        <v>1.1321985393240299E-2</v>
      </c>
      <c r="D13" s="17">
        <v>2.5309943810611399E-2</v>
      </c>
      <c r="E13" s="17">
        <v>0</v>
      </c>
      <c r="F13" s="17"/>
      <c r="G13" s="17">
        <v>0</v>
      </c>
      <c r="H13" s="17">
        <v>0</v>
      </c>
      <c r="I13" s="17">
        <v>1.75805978566713E-2</v>
      </c>
      <c r="J13" s="17">
        <v>1.95034278300679E-2</v>
      </c>
      <c r="K13" s="17">
        <v>0</v>
      </c>
      <c r="L13" s="17" t="s">
        <v>120</v>
      </c>
      <c r="M13" s="17"/>
      <c r="N13" s="17">
        <v>6.1800103144505E-2</v>
      </c>
      <c r="O13" s="17">
        <v>0</v>
      </c>
      <c r="P13" s="17">
        <v>0</v>
      </c>
      <c r="Q13" s="17">
        <v>0</v>
      </c>
      <c r="R13" s="17"/>
      <c r="S13" s="17">
        <v>0</v>
      </c>
      <c r="T13" s="17">
        <v>2.3515119611332898E-2</v>
      </c>
      <c r="U13" s="17">
        <v>0</v>
      </c>
      <c r="V13" s="17">
        <v>0</v>
      </c>
      <c r="W13" s="17">
        <v>0</v>
      </c>
      <c r="X13" s="17"/>
      <c r="Y13" s="17">
        <v>0</v>
      </c>
      <c r="Z13" s="17">
        <v>1.97849312716997E-2</v>
      </c>
      <c r="AA13" s="17">
        <v>0</v>
      </c>
      <c r="AB13" s="17"/>
      <c r="AC13" s="17">
        <v>0</v>
      </c>
      <c r="AD13" s="17">
        <v>1.7631098154003599E-2</v>
      </c>
      <c r="AE13" s="17">
        <v>3.8177290313632102E-2</v>
      </c>
      <c r="AF13" s="17">
        <v>0</v>
      </c>
      <c r="AG13" s="17">
        <v>0</v>
      </c>
      <c r="AH13" s="17"/>
      <c r="AI13" s="17">
        <v>0</v>
      </c>
      <c r="AJ13" s="17">
        <v>0</v>
      </c>
      <c r="AK13" s="17">
        <v>0</v>
      </c>
      <c r="AL13" s="17">
        <v>6.0205790246411497E-2</v>
      </c>
      <c r="AM13" s="17"/>
      <c r="AN13" s="17">
        <v>0</v>
      </c>
      <c r="AO13" s="17">
        <v>1.7266904343490701E-2</v>
      </c>
      <c r="AP13" s="17"/>
      <c r="AQ13" s="17">
        <v>1.1321985393240299E-2</v>
      </c>
      <c r="AR13" s="17" t="s">
        <v>120</v>
      </c>
      <c r="AS13" s="17"/>
      <c r="AT13" s="17">
        <v>2.7552648199852099E-2</v>
      </c>
      <c r="AU13" s="17">
        <v>0</v>
      </c>
      <c r="AV13" s="17">
        <v>0</v>
      </c>
      <c r="AW13" s="17"/>
      <c r="AX13" s="17">
        <v>1.15150496158589E-2</v>
      </c>
      <c r="AY13" s="17">
        <v>0</v>
      </c>
      <c r="AZ13" s="17">
        <v>0</v>
      </c>
    </row>
    <row r="14" spans="2:52" x14ac:dyDescent="0.35">
      <c r="B14" s="18" t="s">
        <v>118</v>
      </c>
      <c r="C14" s="17">
        <v>0.557412120629598</v>
      </c>
      <c r="D14" s="17">
        <v>0.61664596456389198</v>
      </c>
      <c r="E14" s="17">
        <v>0.50946768901213602</v>
      </c>
      <c r="F14" s="17"/>
      <c r="G14" s="17">
        <v>0.27585121185419298</v>
      </c>
      <c r="H14" s="17">
        <v>0.71760605942633604</v>
      </c>
      <c r="I14" s="17">
        <v>0.51441801261767806</v>
      </c>
      <c r="J14" s="17">
        <v>0.65297924960151399</v>
      </c>
      <c r="K14" s="17">
        <v>0.596412139724946</v>
      </c>
      <c r="L14" s="17" t="s">
        <v>120</v>
      </c>
      <c r="M14" s="17"/>
      <c r="N14" s="17">
        <v>0.61998615709778104</v>
      </c>
      <c r="O14" s="17">
        <v>0.64407218750387396</v>
      </c>
      <c r="P14" s="17">
        <v>0.51486700619403702</v>
      </c>
      <c r="Q14" s="17">
        <v>0.51120097119772701</v>
      </c>
      <c r="R14" s="17"/>
      <c r="S14" s="17">
        <v>0.65566482632575895</v>
      </c>
      <c r="T14" s="17">
        <v>0.52087067104018703</v>
      </c>
      <c r="U14" s="17">
        <v>0.65569081288167497</v>
      </c>
      <c r="V14" s="17">
        <v>1</v>
      </c>
      <c r="W14" s="17">
        <v>0.63741926356706202</v>
      </c>
      <c r="X14" s="17"/>
      <c r="Y14" s="17">
        <v>0.60696882851395695</v>
      </c>
      <c r="Z14" s="17">
        <v>0.571141665286656</v>
      </c>
      <c r="AA14" s="17">
        <v>0.46367409704981699</v>
      </c>
      <c r="AB14" s="17"/>
      <c r="AC14" s="17">
        <v>0.62337254387687002</v>
      </c>
      <c r="AD14" s="17">
        <v>0.53386816397938797</v>
      </c>
      <c r="AE14" s="17">
        <v>0.53327023276295504</v>
      </c>
      <c r="AF14" s="17">
        <v>0.52017485217494397</v>
      </c>
      <c r="AG14" s="17">
        <v>0.84097137171057601</v>
      </c>
      <c r="AH14" s="17"/>
      <c r="AI14" s="17">
        <v>0.36208338979863802</v>
      </c>
      <c r="AJ14" s="17">
        <v>0.58018771196851304</v>
      </c>
      <c r="AK14" s="17">
        <v>0.74620189363979506</v>
      </c>
      <c r="AL14" s="17">
        <v>0.60876002387501205</v>
      </c>
      <c r="AM14" s="17"/>
      <c r="AN14" s="17">
        <v>0.42330753810562399</v>
      </c>
      <c r="AO14" s="17">
        <v>0.60819266816824402</v>
      </c>
      <c r="AP14" s="17"/>
      <c r="AQ14" s="17">
        <v>0.557412120629598</v>
      </c>
      <c r="AR14" s="17" t="s">
        <v>120</v>
      </c>
      <c r="AS14" s="17"/>
      <c r="AT14" s="17">
        <v>0.59613118265105702</v>
      </c>
      <c r="AU14" s="17">
        <v>0.55326053990814705</v>
      </c>
      <c r="AV14" s="17">
        <v>0.356493983511735</v>
      </c>
      <c r="AW14" s="17"/>
      <c r="AX14" s="17">
        <v>0.613519330288672</v>
      </c>
      <c r="AY14" s="17">
        <v>0.55227588888081403</v>
      </c>
      <c r="AZ14" s="17">
        <v>0.195151012778849</v>
      </c>
    </row>
    <row r="15" spans="2:52" x14ac:dyDescent="0.35">
      <c r="B15" s="18" t="s">
        <v>94</v>
      </c>
      <c r="C15" s="19">
        <v>0</v>
      </c>
      <c r="D15" s="19">
        <v>0</v>
      </c>
      <c r="E15" s="19">
        <v>0</v>
      </c>
      <c r="F15" s="19"/>
      <c r="G15" s="19">
        <v>0</v>
      </c>
      <c r="H15" s="19">
        <v>0</v>
      </c>
      <c r="I15" s="19">
        <v>0</v>
      </c>
      <c r="J15" s="19">
        <v>0</v>
      </c>
      <c r="K15" s="19">
        <v>0</v>
      </c>
      <c r="L15" s="19" t="s">
        <v>120</v>
      </c>
      <c r="M15" s="19"/>
      <c r="N15" s="19">
        <v>0</v>
      </c>
      <c r="O15" s="19">
        <v>0</v>
      </c>
      <c r="P15" s="19">
        <v>0</v>
      </c>
      <c r="Q15" s="19">
        <v>0</v>
      </c>
      <c r="R15" s="19"/>
      <c r="S15" s="19">
        <v>0</v>
      </c>
      <c r="T15" s="19">
        <v>0</v>
      </c>
      <c r="U15" s="19">
        <v>0</v>
      </c>
      <c r="V15" s="19">
        <v>0</v>
      </c>
      <c r="W15" s="19">
        <v>0</v>
      </c>
      <c r="X15" s="19"/>
      <c r="Y15" s="19">
        <v>0</v>
      </c>
      <c r="Z15" s="19">
        <v>0</v>
      </c>
      <c r="AA15" s="19">
        <v>0</v>
      </c>
      <c r="AB15" s="19"/>
      <c r="AC15" s="19">
        <v>0</v>
      </c>
      <c r="AD15" s="19">
        <v>0</v>
      </c>
      <c r="AE15" s="19">
        <v>0</v>
      </c>
      <c r="AF15" s="19">
        <v>0</v>
      </c>
      <c r="AG15" s="19">
        <v>0</v>
      </c>
      <c r="AH15" s="19"/>
      <c r="AI15" s="19">
        <v>0</v>
      </c>
      <c r="AJ15" s="19">
        <v>0</v>
      </c>
      <c r="AK15" s="19">
        <v>0</v>
      </c>
      <c r="AL15" s="19">
        <v>0</v>
      </c>
      <c r="AM15" s="19"/>
      <c r="AN15" s="19">
        <v>0</v>
      </c>
      <c r="AO15" s="19">
        <v>0</v>
      </c>
      <c r="AP15" s="19"/>
      <c r="AQ15" s="19">
        <v>0</v>
      </c>
      <c r="AR15" s="19" t="s">
        <v>120</v>
      </c>
      <c r="AS15" s="19"/>
      <c r="AT15" s="19">
        <v>0</v>
      </c>
      <c r="AU15" s="19">
        <v>0</v>
      </c>
      <c r="AV15" s="19">
        <v>0</v>
      </c>
      <c r="AW15" s="19"/>
      <c r="AX15" s="19">
        <v>0</v>
      </c>
      <c r="AY15" s="19">
        <v>0</v>
      </c>
      <c r="AZ15" s="19">
        <v>0</v>
      </c>
    </row>
    <row r="16" spans="2:52" x14ac:dyDescent="0.35">
      <c r="B16" s="16" t="s">
        <v>122</v>
      </c>
    </row>
    <row r="17" spans="2:2" x14ac:dyDescent="0.35">
      <c r="B17" t="s">
        <v>85</v>
      </c>
    </row>
    <row r="18" spans="2:2" x14ac:dyDescent="0.35">
      <c r="B18" t="s">
        <v>86</v>
      </c>
    </row>
    <row r="20" spans="2:2" x14ac:dyDescent="0.35">
      <c r="B20"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Z20"/>
  <sheetViews>
    <sheetView showGridLines="0" workbookViewId="0">
      <pane xSplit="2" topLeftCell="C1" activePane="topRight" state="frozen"/>
      <selection pane="topRight" activeCell="C9" sqref="C9: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114</v>
      </c>
      <c r="D7" s="10">
        <v>46</v>
      </c>
      <c r="E7" s="10">
        <v>68</v>
      </c>
      <c r="F7" s="10"/>
      <c r="G7" s="10">
        <v>12</v>
      </c>
      <c r="H7" s="10">
        <v>23</v>
      </c>
      <c r="I7" s="10">
        <v>37</v>
      </c>
      <c r="J7" s="10">
        <v>33</v>
      </c>
      <c r="K7" s="10">
        <v>9</v>
      </c>
      <c r="L7" s="10" t="s">
        <v>119</v>
      </c>
      <c r="M7" s="10"/>
      <c r="N7" s="10">
        <v>37</v>
      </c>
      <c r="O7" s="10">
        <v>30</v>
      </c>
      <c r="P7" s="10">
        <v>26</v>
      </c>
      <c r="Q7" s="10">
        <v>20</v>
      </c>
      <c r="R7" s="10"/>
      <c r="S7" s="10">
        <v>25</v>
      </c>
      <c r="T7" s="10">
        <v>58</v>
      </c>
      <c r="U7" s="10">
        <v>6</v>
      </c>
      <c r="V7" s="10">
        <v>1</v>
      </c>
      <c r="W7" s="10">
        <v>9</v>
      </c>
      <c r="X7" s="10"/>
      <c r="Y7" s="10">
        <v>12</v>
      </c>
      <c r="Z7" s="10">
        <v>67</v>
      </c>
      <c r="AA7" s="10">
        <v>3</v>
      </c>
      <c r="AB7" s="10"/>
      <c r="AC7" s="10">
        <v>25</v>
      </c>
      <c r="AD7" s="10">
        <v>32</v>
      </c>
      <c r="AE7" s="10">
        <v>24</v>
      </c>
      <c r="AF7" s="10">
        <v>16</v>
      </c>
      <c r="AG7" s="10">
        <v>3</v>
      </c>
      <c r="AH7" s="10"/>
      <c r="AI7" s="10">
        <v>21</v>
      </c>
      <c r="AJ7" s="10">
        <v>44</v>
      </c>
      <c r="AK7" s="10">
        <v>15</v>
      </c>
      <c r="AL7" s="10">
        <v>27</v>
      </c>
      <c r="AM7" s="10"/>
      <c r="AN7" s="10">
        <v>36</v>
      </c>
      <c r="AO7" s="10">
        <v>76</v>
      </c>
      <c r="AP7" s="10"/>
      <c r="AQ7" s="10">
        <v>114</v>
      </c>
      <c r="AR7" s="10" t="s">
        <v>119</v>
      </c>
      <c r="AS7" s="10"/>
      <c r="AT7" s="10">
        <v>50</v>
      </c>
      <c r="AU7" s="10">
        <v>42</v>
      </c>
      <c r="AV7" s="10">
        <v>5</v>
      </c>
      <c r="AW7" s="10"/>
      <c r="AX7" s="10">
        <v>52</v>
      </c>
      <c r="AY7" s="10">
        <v>11</v>
      </c>
      <c r="AZ7" s="10">
        <v>4</v>
      </c>
    </row>
    <row r="8" spans="2:52" ht="30" customHeight="1" x14ac:dyDescent="0.35">
      <c r="B8" s="11" t="s">
        <v>20</v>
      </c>
      <c r="C8" s="11">
        <v>111</v>
      </c>
      <c r="D8" s="11">
        <v>50</v>
      </c>
      <c r="E8" s="11">
        <v>61</v>
      </c>
      <c r="F8" s="11"/>
      <c r="G8" s="11">
        <v>17</v>
      </c>
      <c r="H8" s="11">
        <v>16</v>
      </c>
      <c r="I8" s="11">
        <v>33</v>
      </c>
      <c r="J8" s="11">
        <v>35</v>
      </c>
      <c r="K8" s="11">
        <v>9</v>
      </c>
      <c r="L8" s="11" t="s">
        <v>119</v>
      </c>
      <c r="M8" s="11"/>
      <c r="N8" s="11">
        <v>20</v>
      </c>
      <c r="O8" s="11">
        <v>25</v>
      </c>
      <c r="P8" s="11">
        <v>33</v>
      </c>
      <c r="Q8" s="11">
        <v>31</v>
      </c>
      <c r="R8" s="11"/>
      <c r="S8" s="11">
        <v>23</v>
      </c>
      <c r="T8" s="11">
        <v>53</v>
      </c>
      <c r="U8" s="11">
        <v>5</v>
      </c>
      <c r="V8" s="11">
        <v>1</v>
      </c>
      <c r="W8" s="11">
        <v>8</v>
      </c>
      <c r="X8" s="11"/>
      <c r="Y8" s="11">
        <v>10</v>
      </c>
      <c r="Z8" s="11">
        <v>63</v>
      </c>
      <c r="AA8" s="11">
        <v>3</v>
      </c>
      <c r="AB8" s="11"/>
      <c r="AC8" s="11">
        <v>31</v>
      </c>
      <c r="AD8" s="11">
        <v>33</v>
      </c>
      <c r="AE8" s="11">
        <v>18</v>
      </c>
      <c r="AF8" s="11">
        <v>14</v>
      </c>
      <c r="AG8" s="11">
        <v>2</v>
      </c>
      <c r="AH8" s="11"/>
      <c r="AI8" s="11">
        <v>23</v>
      </c>
      <c r="AJ8" s="11">
        <v>47</v>
      </c>
      <c r="AK8" s="11">
        <v>13</v>
      </c>
      <c r="AL8" s="11">
        <v>21</v>
      </c>
      <c r="AM8" s="11"/>
      <c r="AN8" s="11">
        <v>36</v>
      </c>
      <c r="AO8" s="11">
        <v>73</v>
      </c>
      <c r="AP8" s="11"/>
      <c r="AQ8" s="11">
        <v>111</v>
      </c>
      <c r="AR8" s="11" t="s">
        <v>119</v>
      </c>
      <c r="AS8" s="11"/>
      <c r="AT8" s="11">
        <v>46</v>
      </c>
      <c r="AU8" s="11">
        <v>46</v>
      </c>
      <c r="AV8" s="11">
        <v>6</v>
      </c>
      <c r="AW8" s="11"/>
      <c r="AX8" s="11">
        <v>50</v>
      </c>
      <c r="AY8" s="11">
        <v>9</v>
      </c>
      <c r="AZ8" s="11">
        <v>5</v>
      </c>
    </row>
    <row r="9" spans="2:52" x14ac:dyDescent="0.35">
      <c r="B9" s="18" t="s">
        <v>113</v>
      </c>
      <c r="C9" s="17">
        <v>6.1202573187123799E-2</v>
      </c>
      <c r="D9" s="17">
        <v>5.2957274290905298E-2</v>
      </c>
      <c r="E9" s="17">
        <v>6.7876395833747799E-2</v>
      </c>
      <c r="F9" s="17"/>
      <c r="G9" s="17">
        <v>8.4961182219872103E-2</v>
      </c>
      <c r="H9" s="17">
        <v>4.6255865309272698E-2</v>
      </c>
      <c r="I9" s="17">
        <v>7.1610810898194002E-2</v>
      </c>
      <c r="J9" s="17">
        <v>6.3024810614371193E-2</v>
      </c>
      <c r="K9" s="17">
        <v>0</v>
      </c>
      <c r="L9" s="17" t="s">
        <v>120</v>
      </c>
      <c r="M9" s="17"/>
      <c r="N9" s="17">
        <v>3.7537293687737901E-2</v>
      </c>
      <c r="O9" s="17">
        <v>0</v>
      </c>
      <c r="P9" s="17">
        <v>7.5368910874877404E-2</v>
      </c>
      <c r="Q9" s="17">
        <v>0.112589567313628</v>
      </c>
      <c r="R9" s="17"/>
      <c r="S9" s="17">
        <v>1.3669009036517899E-2</v>
      </c>
      <c r="T9" s="17">
        <v>6.7978257934376299E-2</v>
      </c>
      <c r="U9" s="17">
        <v>0</v>
      </c>
      <c r="V9" s="17">
        <v>0</v>
      </c>
      <c r="W9" s="17">
        <v>0</v>
      </c>
      <c r="X9" s="17"/>
      <c r="Y9" s="17">
        <v>3.0952235180078901E-2</v>
      </c>
      <c r="Z9" s="17">
        <v>8.0507422081783506E-2</v>
      </c>
      <c r="AA9" s="17">
        <v>0</v>
      </c>
      <c r="AB9" s="17"/>
      <c r="AC9" s="17">
        <v>8.0123884218908703E-2</v>
      </c>
      <c r="AD9" s="17">
        <v>0.107797945140978</v>
      </c>
      <c r="AE9" s="17">
        <v>0</v>
      </c>
      <c r="AF9" s="17">
        <v>3.2362704105960399E-2</v>
      </c>
      <c r="AG9" s="17">
        <v>0.15902862828942399</v>
      </c>
      <c r="AH9" s="17"/>
      <c r="AI9" s="17">
        <v>0.12099124112553</v>
      </c>
      <c r="AJ9" s="17">
        <v>3.1302327419379099E-2</v>
      </c>
      <c r="AK9" s="17">
        <v>0</v>
      </c>
      <c r="AL9" s="17">
        <v>0.12014306715888499</v>
      </c>
      <c r="AM9" s="17"/>
      <c r="AN9" s="17">
        <v>0.190087392845742</v>
      </c>
      <c r="AO9" s="17">
        <v>0</v>
      </c>
      <c r="AP9" s="17"/>
      <c r="AQ9" s="17">
        <v>6.1202573187123799E-2</v>
      </c>
      <c r="AR9" s="17" t="s">
        <v>120</v>
      </c>
      <c r="AS9" s="17"/>
      <c r="AT9" s="17">
        <v>4.79483863965669E-2</v>
      </c>
      <c r="AU9" s="17">
        <v>7.0272815194398399E-3</v>
      </c>
      <c r="AV9" s="17">
        <v>0.43507356820637</v>
      </c>
      <c r="AW9" s="17"/>
      <c r="AX9" s="17">
        <v>4.9326504625497099E-2</v>
      </c>
      <c r="AY9" s="17">
        <v>3.4733640052669802E-2</v>
      </c>
      <c r="AZ9" s="17">
        <v>0.43343547087584799</v>
      </c>
    </row>
    <row r="10" spans="2:52" ht="29" x14ac:dyDescent="0.35">
      <c r="B10" s="18" t="s">
        <v>114</v>
      </c>
      <c r="C10" s="17">
        <v>0.12499012647483</v>
      </c>
      <c r="D10" s="17">
        <v>0.167399931265413</v>
      </c>
      <c r="E10" s="17">
        <v>9.0663230723348698E-2</v>
      </c>
      <c r="F10" s="17"/>
      <c r="G10" s="17">
        <v>0.198055806773028</v>
      </c>
      <c r="H10" s="17">
        <v>0.10815663216646999</v>
      </c>
      <c r="I10" s="17">
        <v>0.16771997490842699</v>
      </c>
      <c r="J10" s="17">
        <v>4.4370833308600997E-2</v>
      </c>
      <c r="K10" s="17">
        <v>0.16682118739422699</v>
      </c>
      <c r="L10" s="17" t="s">
        <v>120</v>
      </c>
      <c r="M10" s="17"/>
      <c r="N10" s="17">
        <v>0.15416358623187701</v>
      </c>
      <c r="O10" s="17">
        <v>0.29033718167403899</v>
      </c>
      <c r="P10" s="17">
        <v>0</v>
      </c>
      <c r="Q10" s="17">
        <v>0.109187191843461</v>
      </c>
      <c r="R10" s="17"/>
      <c r="S10" s="17">
        <v>6.1986754670353299E-2</v>
      </c>
      <c r="T10" s="17">
        <v>0.18645560799869099</v>
      </c>
      <c r="U10" s="17">
        <v>0.34430918711832598</v>
      </c>
      <c r="V10" s="17">
        <v>0</v>
      </c>
      <c r="W10" s="17">
        <v>6.8614795248833294E-2</v>
      </c>
      <c r="X10" s="17"/>
      <c r="Y10" s="17">
        <v>7.5071192435180206E-2</v>
      </c>
      <c r="Z10" s="17">
        <v>0.122130007017356</v>
      </c>
      <c r="AA10" s="17">
        <v>0.53632590295018301</v>
      </c>
      <c r="AB10" s="17"/>
      <c r="AC10" s="17">
        <v>5.0461970718831801E-2</v>
      </c>
      <c r="AD10" s="17">
        <v>7.2805919494805596E-2</v>
      </c>
      <c r="AE10" s="17">
        <v>0.171144279258055</v>
      </c>
      <c r="AF10" s="17">
        <v>0.31601056313028397</v>
      </c>
      <c r="AG10" s="17">
        <v>0.505508344741188</v>
      </c>
      <c r="AH10" s="17"/>
      <c r="AI10" s="17">
        <v>0.143758561099845</v>
      </c>
      <c r="AJ10" s="17">
        <v>8.2042505900752002E-2</v>
      </c>
      <c r="AK10" s="17">
        <v>0.18255117317248301</v>
      </c>
      <c r="AL10" s="17">
        <v>0.20721587412263801</v>
      </c>
      <c r="AM10" s="17"/>
      <c r="AN10" s="17">
        <v>9.4233341441571694E-2</v>
      </c>
      <c r="AO10" s="17">
        <v>0.144348197813088</v>
      </c>
      <c r="AP10" s="17"/>
      <c r="AQ10" s="17">
        <v>0.12499012647483</v>
      </c>
      <c r="AR10" s="17" t="s">
        <v>120</v>
      </c>
      <c r="AS10" s="17"/>
      <c r="AT10" s="17">
        <v>0.12738694606071499</v>
      </c>
      <c r="AU10" s="17">
        <v>0.163911055143068</v>
      </c>
      <c r="AV10" s="17">
        <v>0</v>
      </c>
      <c r="AW10" s="17"/>
      <c r="AX10" s="17">
        <v>0.13703935251468199</v>
      </c>
      <c r="AY10" s="17">
        <v>8.4242567982504096E-2</v>
      </c>
      <c r="AZ10" s="17">
        <v>0.37141351634530301</v>
      </c>
    </row>
    <row r="11" spans="2:52" x14ac:dyDescent="0.35">
      <c r="B11" s="18" t="s">
        <v>115</v>
      </c>
      <c r="C11" s="17">
        <v>8.6252085123191699E-2</v>
      </c>
      <c r="D11" s="17">
        <v>7.4681914578446501E-2</v>
      </c>
      <c r="E11" s="17">
        <v>9.5617090222307799E-2</v>
      </c>
      <c r="F11" s="17"/>
      <c r="G11" s="17">
        <v>3.5601490043358698E-2</v>
      </c>
      <c r="H11" s="17">
        <v>0.130586020744072</v>
      </c>
      <c r="I11" s="17">
        <v>0.14314435747669699</v>
      </c>
      <c r="J11" s="17">
        <v>5.9837258886369503E-2</v>
      </c>
      <c r="K11" s="17">
        <v>0</v>
      </c>
      <c r="L11" s="17" t="s">
        <v>120</v>
      </c>
      <c r="M11" s="17"/>
      <c r="N11" s="17">
        <v>0.111776606336004</v>
      </c>
      <c r="O11" s="17">
        <v>3.0948181844016601E-2</v>
      </c>
      <c r="P11" s="17">
        <v>9.2925128687722305E-2</v>
      </c>
      <c r="Q11" s="17">
        <v>0.109857407835115</v>
      </c>
      <c r="R11" s="17"/>
      <c r="S11" s="17">
        <v>4.6821665114780399E-2</v>
      </c>
      <c r="T11" s="17">
        <v>6.3453263536671495E-2</v>
      </c>
      <c r="U11" s="17">
        <v>0</v>
      </c>
      <c r="V11" s="17">
        <v>0</v>
      </c>
      <c r="W11" s="17">
        <v>0.18760924422696301</v>
      </c>
      <c r="X11" s="17"/>
      <c r="Y11" s="17">
        <v>7.8292477902696098E-2</v>
      </c>
      <c r="Z11" s="17">
        <v>6.7681717479038395E-2</v>
      </c>
      <c r="AA11" s="17">
        <v>0</v>
      </c>
      <c r="AB11" s="17"/>
      <c r="AC11" s="17">
        <v>0</v>
      </c>
      <c r="AD11" s="17">
        <v>0.12573695265766499</v>
      </c>
      <c r="AE11" s="17">
        <v>7.6820171113210503E-2</v>
      </c>
      <c r="AF11" s="17">
        <v>3.0752868858212198E-2</v>
      </c>
      <c r="AG11" s="17">
        <v>0</v>
      </c>
      <c r="AH11" s="17"/>
      <c r="AI11" s="17">
        <v>4.3287530745124703E-2</v>
      </c>
      <c r="AJ11" s="17">
        <v>9.9599678370877395E-2</v>
      </c>
      <c r="AK11" s="17">
        <v>3.8368623835014E-2</v>
      </c>
      <c r="AL11" s="17">
        <v>8.5384910291116306E-2</v>
      </c>
      <c r="AM11" s="17"/>
      <c r="AN11" s="17">
        <v>7.2447961465182897E-2</v>
      </c>
      <c r="AO11" s="17">
        <v>9.5966966303830795E-2</v>
      </c>
      <c r="AP11" s="17"/>
      <c r="AQ11" s="17">
        <v>8.6252085123191699E-2</v>
      </c>
      <c r="AR11" s="17" t="s">
        <v>120</v>
      </c>
      <c r="AS11" s="17"/>
      <c r="AT11" s="17">
        <v>7.2163339933358703E-2</v>
      </c>
      <c r="AU11" s="17">
        <v>6.7301738742013298E-2</v>
      </c>
      <c r="AV11" s="17">
        <v>0</v>
      </c>
      <c r="AW11" s="17"/>
      <c r="AX11" s="17">
        <v>7.7011959893548795E-2</v>
      </c>
      <c r="AY11" s="17">
        <v>8.7857394804691194E-2</v>
      </c>
      <c r="AZ11" s="17">
        <v>0</v>
      </c>
    </row>
    <row r="12" spans="2:52" ht="29" x14ac:dyDescent="0.35">
      <c r="B12" s="18" t="s">
        <v>116</v>
      </c>
      <c r="C12" s="17">
        <v>1.6231089206302299E-2</v>
      </c>
      <c r="D12" s="17">
        <v>0</v>
      </c>
      <c r="E12" s="17">
        <v>2.93686858038101E-2</v>
      </c>
      <c r="F12" s="17"/>
      <c r="G12" s="17">
        <v>8.4961182219872103E-2</v>
      </c>
      <c r="H12" s="17">
        <v>1.9441678211487699E-2</v>
      </c>
      <c r="I12" s="17">
        <v>0</v>
      </c>
      <c r="J12" s="17">
        <v>0</v>
      </c>
      <c r="K12" s="17">
        <v>0</v>
      </c>
      <c r="L12" s="17" t="s">
        <v>120</v>
      </c>
      <c r="M12" s="17"/>
      <c r="N12" s="17">
        <v>1.57771988466252E-2</v>
      </c>
      <c r="O12" s="17">
        <v>0</v>
      </c>
      <c r="P12" s="17">
        <v>4.4925087150038102E-2</v>
      </c>
      <c r="Q12" s="17">
        <v>0</v>
      </c>
      <c r="R12" s="17"/>
      <c r="S12" s="17">
        <v>6.3088594268323403E-2</v>
      </c>
      <c r="T12" s="17">
        <v>6.0032702072142403E-3</v>
      </c>
      <c r="U12" s="17">
        <v>0</v>
      </c>
      <c r="V12" s="17">
        <v>0</v>
      </c>
      <c r="W12" s="17">
        <v>0</v>
      </c>
      <c r="X12" s="17"/>
      <c r="Y12" s="17">
        <v>0.142858418028464</v>
      </c>
      <c r="Z12" s="17">
        <v>5.0509753051791503E-3</v>
      </c>
      <c r="AA12" s="17">
        <v>0</v>
      </c>
      <c r="AB12" s="17"/>
      <c r="AC12" s="17">
        <v>0</v>
      </c>
      <c r="AD12" s="17">
        <v>9.7538654397869105E-3</v>
      </c>
      <c r="AE12" s="17">
        <v>0</v>
      </c>
      <c r="AF12" s="17">
        <v>0.108299820731365</v>
      </c>
      <c r="AG12" s="17">
        <v>0</v>
      </c>
      <c r="AH12" s="17"/>
      <c r="AI12" s="17">
        <v>6.3878181295866407E-2</v>
      </c>
      <c r="AJ12" s="17">
        <v>6.7820784615955504E-3</v>
      </c>
      <c r="AK12" s="17">
        <v>0</v>
      </c>
      <c r="AL12" s="17">
        <v>0</v>
      </c>
      <c r="AM12" s="17"/>
      <c r="AN12" s="17">
        <v>8.9773244580101802E-3</v>
      </c>
      <c r="AO12" s="17">
        <v>2.03455297483554E-2</v>
      </c>
      <c r="AP12" s="17"/>
      <c r="AQ12" s="17">
        <v>1.6231089206302299E-2</v>
      </c>
      <c r="AR12" s="17" t="s">
        <v>120</v>
      </c>
      <c r="AS12" s="17"/>
      <c r="AT12" s="17">
        <v>7.0340272472316596E-3</v>
      </c>
      <c r="AU12" s="17">
        <v>3.2434049271955499E-2</v>
      </c>
      <c r="AV12" s="17">
        <v>0</v>
      </c>
      <c r="AW12" s="17"/>
      <c r="AX12" s="17">
        <v>6.3703487726346503E-3</v>
      </c>
      <c r="AY12" s="17">
        <v>0.16031129388316501</v>
      </c>
      <c r="AZ12" s="17">
        <v>0</v>
      </c>
    </row>
    <row r="13" spans="2:52" x14ac:dyDescent="0.35">
      <c r="B13" s="18" t="s">
        <v>117</v>
      </c>
      <c r="C13" s="17">
        <v>2.80195891351319E-2</v>
      </c>
      <c r="D13" s="17">
        <v>2.1451580905591801E-2</v>
      </c>
      <c r="E13" s="17">
        <v>3.3335796906037801E-2</v>
      </c>
      <c r="F13" s="17"/>
      <c r="G13" s="17">
        <v>8.4961182219872103E-2</v>
      </c>
      <c r="H13" s="17">
        <v>3.4188824085060701E-2</v>
      </c>
      <c r="I13" s="17">
        <v>0</v>
      </c>
      <c r="J13" s="17">
        <v>0</v>
      </c>
      <c r="K13" s="17">
        <v>0.11356886558417</v>
      </c>
      <c r="L13" s="17" t="s">
        <v>120</v>
      </c>
      <c r="M13" s="17"/>
      <c r="N13" s="17">
        <v>0</v>
      </c>
      <c r="O13" s="17">
        <v>2.24390390970188E-2</v>
      </c>
      <c r="P13" s="17">
        <v>4.4925087150038102E-2</v>
      </c>
      <c r="Q13" s="17">
        <v>0</v>
      </c>
      <c r="R13" s="17"/>
      <c r="S13" s="17">
        <v>0</v>
      </c>
      <c r="T13" s="17">
        <v>3.0487313971316099E-2</v>
      </c>
      <c r="U13" s="17">
        <v>0</v>
      </c>
      <c r="V13" s="17">
        <v>0</v>
      </c>
      <c r="W13" s="17">
        <v>0</v>
      </c>
      <c r="X13" s="17"/>
      <c r="Y13" s="17">
        <v>0</v>
      </c>
      <c r="Z13" s="17">
        <v>1.67688263973347E-2</v>
      </c>
      <c r="AA13" s="17">
        <v>0</v>
      </c>
      <c r="AB13" s="17"/>
      <c r="AC13" s="17">
        <v>4.7759380353921001E-2</v>
      </c>
      <c r="AD13" s="17">
        <v>1.7152489926162098E-2</v>
      </c>
      <c r="AE13" s="17">
        <v>0</v>
      </c>
      <c r="AF13" s="17">
        <v>0</v>
      </c>
      <c r="AG13" s="17">
        <v>0</v>
      </c>
      <c r="AH13" s="17"/>
      <c r="AI13" s="17">
        <v>6.3878181295866407E-2</v>
      </c>
      <c r="AJ13" s="17">
        <v>3.4442453579432E-2</v>
      </c>
      <c r="AK13" s="17">
        <v>0</v>
      </c>
      <c r="AL13" s="17">
        <v>0</v>
      </c>
      <c r="AM13" s="17"/>
      <c r="AN13" s="17">
        <v>4.5590902945669101E-2</v>
      </c>
      <c r="AO13" s="17">
        <v>2.03455297483554E-2</v>
      </c>
      <c r="AP13" s="17"/>
      <c r="AQ13" s="17">
        <v>2.80195891351319E-2</v>
      </c>
      <c r="AR13" s="17" t="s">
        <v>120</v>
      </c>
      <c r="AS13" s="17"/>
      <c r="AT13" s="17">
        <v>3.5721963157919701E-2</v>
      </c>
      <c r="AU13" s="17">
        <v>3.2434049271955499E-2</v>
      </c>
      <c r="AV13" s="17">
        <v>0</v>
      </c>
      <c r="AW13" s="17"/>
      <c r="AX13" s="17">
        <v>0</v>
      </c>
      <c r="AY13" s="17">
        <v>0.115312854448825</v>
      </c>
      <c r="AZ13" s="17">
        <v>0</v>
      </c>
    </row>
    <row r="14" spans="2:52" x14ac:dyDescent="0.35">
      <c r="B14" s="18" t="s">
        <v>118</v>
      </c>
      <c r="C14" s="17">
        <v>0.68330453687341997</v>
      </c>
      <c r="D14" s="17">
        <v>0.68350929895964296</v>
      </c>
      <c r="E14" s="17">
        <v>0.68313880051074805</v>
      </c>
      <c r="F14" s="17"/>
      <c r="G14" s="17">
        <v>0.51145915652399698</v>
      </c>
      <c r="H14" s="17">
        <v>0.66137097948363599</v>
      </c>
      <c r="I14" s="17">
        <v>0.617524856716682</v>
      </c>
      <c r="J14" s="17">
        <v>0.832767097190658</v>
      </c>
      <c r="K14" s="17">
        <v>0.71960994702160297</v>
      </c>
      <c r="L14" s="17" t="s">
        <v>120</v>
      </c>
      <c r="M14" s="17"/>
      <c r="N14" s="17">
        <v>0.68074531489775603</v>
      </c>
      <c r="O14" s="17">
        <v>0.65627559738492602</v>
      </c>
      <c r="P14" s="17">
        <v>0.74185578613732395</v>
      </c>
      <c r="Q14" s="17">
        <v>0.66836583300779595</v>
      </c>
      <c r="R14" s="17"/>
      <c r="S14" s="17">
        <v>0.81443397691002495</v>
      </c>
      <c r="T14" s="17">
        <v>0.64562228635173102</v>
      </c>
      <c r="U14" s="17">
        <v>0.65569081288167497</v>
      </c>
      <c r="V14" s="17">
        <v>1</v>
      </c>
      <c r="W14" s="17">
        <v>0.74377596052420403</v>
      </c>
      <c r="X14" s="17"/>
      <c r="Y14" s="17">
        <v>0.67282567645358105</v>
      </c>
      <c r="Z14" s="17">
        <v>0.70786105171930802</v>
      </c>
      <c r="AA14" s="17">
        <v>0.46367409704981699</v>
      </c>
      <c r="AB14" s="17"/>
      <c r="AC14" s="17">
        <v>0.82165476470833898</v>
      </c>
      <c r="AD14" s="17">
        <v>0.66675282734060304</v>
      </c>
      <c r="AE14" s="17">
        <v>0.75203554962873398</v>
      </c>
      <c r="AF14" s="17">
        <v>0.51257404317417798</v>
      </c>
      <c r="AG14" s="17">
        <v>0.33546302696938801</v>
      </c>
      <c r="AH14" s="17"/>
      <c r="AI14" s="17">
        <v>0.56420630443776798</v>
      </c>
      <c r="AJ14" s="17">
        <v>0.74583095626796403</v>
      </c>
      <c r="AK14" s="17">
        <v>0.77908020299250302</v>
      </c>
      <c r="AL14" s="17">
        <v>0.58725614842735996</v>
      </c>
      <c r="AM14" s="17"/>
      <c r="AN14" s="17">
        <v>0.58866307684382302</v>
      </c>
      <c r="AO14" s="17">
        <v>0.71899377638637096</v>
      </c>
      <c r="AP14" s="17"/>
      <c r="AQ14" s="17">
        <v>0.68330453687341997</v>
      </c>
      <c r="AR14" s="17" t="s">
        <v>120</v>
      </c>
      <c r="AS14" s="17"/>
      <c r="AT14" s="17">
        <v>0.70974533720420796</v>
      </c>
      <c r="AU14" s="17">
        <v>0.69689182605156796</v>
      </c>
      <c r="AV14" s="17">
        <v>0.56492643179363</v>
      </c>
      <c r="AW14" s="17"/>
      <c r="AX14" s="17">
        <v>0.73025183419363804</v>
      </c>
      <c r="AY14" s="17">
        <v>0.51754224882814404</v>
      </c>
      <c r="AZ14" s="17">
        <v>0.195151012778849</v>
      </c>
    </row>
    <row r="15" spans="2:52" x14ac:dyDescent="0.35">
      <c r="B15" s="18" t="s">
        <v>94</v>
      </c>
      <c r="C15" s="19">
        <v>0</v>
      </c>
      <c r="D15" s="19">
        <v>0</v>
      </c>
      <c r="E15" s="19">
        <v>0</v>
      </c>
      <c r="F15" s="19"/>
      <c r="G15" s="19">
        <v>0</v>
      </c>
      <c r="H15" s="19">
        <v>0</v>
      </c>
      <c r="I15" s="19">
        <v>0</v>
      </c>
      <c r="J15" s="19">
        <v>0</v>
      </c>
      <c r="K15" s="19">
        <v>0</v>
      </c>
      <c r="L15" s="19" t="s">
        <v>120</v>
      </c>
      <c r="M15" s="19"/>
      <c r="N15" s="19">
        <v>0</v>
      </c>
      <c r="O15" s="19">
        <v>0</v>
      </c>
      <c r="P15" s="19">
        <v>0</v>
      </c>
      <c r="Q15" s="19">
        <v>0</v>
      </c>
      <c r="R15" s="19"/>
      <c r="S15" s="19">
        <v>0</v>
      </c>
      <c r="T15" s="19">
        <v>0</v>
      </c>
      <c r="U15" s="19">
        <v>0</v>
      </c>
      <c r="V15" s="19">
        <v>0</v>
      </c>
      <c r="W15" s="19">
        <v>0</v>
      </c>
      <c r="X15" s="19"/>
      <c r="Y15" s="19">
        <v>0</v>
      </c>
      <c r="Z15" s="19">
        <v>0</v>
      </c>
      <c r="AA15" s="19">
        <v>0</v>
      </c>
      <c r="AB15" s="19"/>
      <c r="AC15" s="19">
        <v>0</v>
      </c>
      <c r="AD15" s="19">
        <v>0</v>
      </c>
      <c r="AE15" s="19">
        <v>0</v>
      </c>
      <c r="AF15" s="19">
        <v>0</v>
      </c>
      <c r="AG15" s="19">
        <v>0</v>
      </c>
      <c r="AH15" s="19"/>
      <c r="AI15" s="19">
        <v>0</v>
      </c>
      <c r="AJ15" s="19">
        <v>0</v>
      </c>
      <c r="AK15" s="19">
        <v>0</v>
      </c>
      <c r="AL15" s="19">
        <v>0</v>
      </c>
      <c r="AM15" s="19"/>
      <c r="AN15" s="19">
        <v>0</v>
      </c>
      <c r="AO15" s="19">
        <v>0</v>
      </c>
      <c r="AP15" s="19"/>
      <c r="AQ15" s="19">
        <v>0</v>
      </c>
      <c r="AR15" s="19" t="s">
        <v>120</v>
      </c>
      <c r="AS15" s="19"/>
      <c r="AT15" s="19">
        <v>0</v>
      </c>
      <c r="AU15" s="19">
        <v>0</v>
      </c>
      <c r="AV15" s="19">
        <v>0</v>
      </c>
      <c r="AW15" s="19"/>
      <c r="AX15" s="19">
        <v>0</v>
      </c>
      <c r="AY15" s="19">
        <v>0</v>
      </c>
      <c r="AZ15" s="19">
        <v>0</v>
      </c>
    </row>
    <row r="16" spans="2:52" x14ac:dyDescent="0.35">
      <c r="B16" s="16" t="s">
        <v>122</v>
      </c>
    </row>
    <row r="17" spans="2:2" x14ac:dyDescent="0.35">
      <c r="B17" t="s">
        <v>85</v>
      </c>
    </row>
    <row r="18" spans="2:2" x14ac:dyDescent="0.35">
      <c r="B18" t="s">
        <v>86</v>
      </c>
    </row>
    <row r="20" spans="2:2" x14ac:dyDescent="0.35">
      <c r="B20"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G16"/>
  <sheetViews>
    <sheetView showGridLines="0" workbookViewId="0">
      <pane xSplit="2" topLeftCell="C1" activePane="topRight" state="frozen"/>
      <selection pane="topRight" activeCell="C7" sqref="C7:F7"/>
    </sheetView>
  </sheetViews>
  <sheetFormatPr defaultColWidth="10.90625" defaultRowHeight="14.5" x14ac:dyDescent="0.35"/>
  <cols>
    <col min="2" max="2" width="25.7265625" customWidth="1"/>
    <col min="3" max="7" width="20.7265625" customWidth="1"/>
  </cols>
  <sheetData>
    <row r="2" spans="2:7" ht="40" customHeight="1" x14ac:dyDescent="0.35">
      <c r="D2" s="30" t="s">
        <v>130</v>
      </c>
      <c r="E2" s="26"/>
      <c r="F2" s="26"/>
      <c r="G2" s="26"/>
    </row>
    <row r="6" spans="2:7" ht="50" customHeight="1" x14ac:dyDescent="0.35">
      <c r="B6" s="20" t="s">
        <v>15</v>
      </c>
      <c r="C6" s="20" t="s">
        <v>124</v>
      </c>
      <c r="D6" s="20" t="s">
        <v>125</v>
      </c>
      <c r="E6" s="20" t="s">
        <v>126</v>
      </c>
      <c r="F6" s="20" t="s">
        <v>127</v>
      </c>
    </row>
    <row r="7" spans="2:7" ht="43.5" x14ac:dyDescent="0.35">
      <c r="B7" s="18" t="s">
        <v>128</v>
      </c>
      <c r="C7" s="17">
        <v>0.74176707561729105</v>
      </c>
      <c r="D7" s="17">
        <v>0.79219775965740802</v>
      </c>
      <c r="E7" s="17">
        <v>0.88487070794785905</v>
      </c>
      <c r="F7" s="17">
        <v>0.630305487519777</v>
      </c>
    </row>
    <row r="8" spans="2:7" ht="29" x14ac:dyDescent="0.35">
      <c r="B8" s="18" t="s">
        <v>129</v>
      </c>
      <c r="C8" s="17">
        <v>0.15594344456901099</v>
      </c>
      <c r="D8" s="17">
        <v>0.14541530960068899</v>
      </c>
      <c r="E8" s="17">
        <v>7.5158427715222895E-2</v>
      </c>
      <c r="F8" s="17">
        <v>0.24209702105266401</v>
      </c>
    </row>
    <row r="9" spans="2:7" x14ac:dyDescent="0.35">
      <c r="B9" s="18" t="s">
        <v>79</v>
      </c>
      <c r="C9" s="17">
        <v>0.102289479813699</v>
      </c>
      <c r="D9" s="17">
        <v>6.2386930741903497E-2</v>
      </c>
      <c r="E9" s="17">
        <v>3.9970864336917697E-2</v>
      </c>
      <c r="F9" s="17">
        <v>0.127597491427558</v>
      </c>
    </row>
    <row r="10" spans="2:7" x14ac:dyDescent="0.35">
      <c r="B10" s="16"/>
      <c r="C10" s="16"/>
      <c r="D10" s="16"/>
      <c r="E10" s="16"/>
      <c r="F10" s="16"/>
    </row>
    <row r="11" spans="2:7" x14ac:dyDescent="0.35">
      <c r="B11" t="s">
        <v>85</v>
      </c>
    </row>
    <row r="12" spans="2:7" x14ac:dyDescent="0.35">
      <c r="B12" t="s">
        <v>86</v>
      </c>
    </row>
    <row r="16" spans="2:7" x14ac:dyDescent="0.35">
      <c r="B16" s="8" t="str">
        <f>HYPERLINK("#'Contents'!A1", "Return to Contents")</f>
        <v>Return to Contents</v>
      </c>
    </row>
  </sheetData>
  <mergeCells count="1">
    <mergeCell ref="D2:G2"/>
  </mergeCells>
  <pageMargins left="0.7" right="0.7" top="0.75" bottom="0.75" header="0.3" footer="0.3"/>
  <pageSetup paperSize="9"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Z16"/>
  <sheetViews>
    <sheetView showGridLines="0" workbookViewId="0">
      <pane xSplit="2" topLeftCell="AC1" activePane="topRight" state="frozen"/>
      <selection pane="topRight" activeCell="D2" sqref="D2:AQ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ht="43.5" x14ac:dyDescent="0.35">
      <c r="B9" s="18" t="s">
        <v>128</v>
      </c>
      <c r="C9" s="17">
        <v>0.74176707561729105</v>
      </c>
      <c r="D9" s="17">
        <v>0.74405833628187201</v>
      </c>
      <c r="E9" s="17">
        <v>0.74244946372647702</v>
      </c>
      <c r="F9" s="17"/>
      <c r="G9" s="17">
        <v>0.78958444002777395</v>
      </c>
      <c r="H9" s="17">
        <v>0.83492575020822302</v>
      </c>
      <c r="I9" s="17">
        <v>0.81490665839625698</v>
      </c>
      <c r="J9" s="17">
        <v>0.68086624059943202</v>
      </c>
      <c r="K9" s="17">
        <v>0.62578510387892095</v>
      </c>
      <c r="L9" s="17">
        <v>0.72043463131199104</v>
      </c>
      <c r="M9" s="17"/>
      <c r="N9" s="17">
        <v>0.71985582223392097</v>
      </c>
      <c r="O9" s="17">
        <v>0.80205805509413297</v>
      </c>
      <c r="P9" s="17">
        <v>0.72426269946857402</v>
      </c>
      <c r="Q9" s="17">
        <v>0.71446790943247096</v>
      </c>
      <c r="R9" s="17"/>
      <c r="S9" s="17">
        <v>0.65063803357513605</v>
      </c>
      <c r="T9" s="17">
        <v>0.79725488142724399</v>
      </c>
      <c r="U9" s="17">
        <v>0.84899432341616399</v>
      </c>
      <c r="V9" s="17">
        <v>0.23650735446024601</v>
      </c>
      <c r="W9" s="17">
        <v>0.62164298917629601</v>
      </c>
      <c r="X9" s="17"/>
      <c r="Y9" s="17">
        <v>0.65182053566685405</v>
      </c>
      <c r="Z9" s="17">
        <v>0.81172202012637995</v>
      </c>
      <c r="AA9" s="17">
        <v>0.808410138507895</v>
      </c>
      <c r="AB9" s="17"/>
      <c r="AC9" s="17">
        <v>0.68562344006430598</v>
      </c>
      <c r="AD9" s="17">
        <v>0.77815417072204496</v>
      </c>
      <c r="AE9" s="17">
        <v>0.83550534108969599</v>
      </c>
      <c r="AF9" s="17">
        <v>0.76233664436824899</v>
      </c>
      <c r="AG9" s="17">
        <v>0.92187471183450498</v>
      </c>
      <c r="AH9" s="17"/>
      <c r="AI9" s="17">
        <v>0.74244481274415297</v>
      </c>
      <c r="AJ9" s="17">
        <v>0.74237192011838604</v>
      </c>
      <c r="AK9" s="17">
        <v>0.74031807980189701</v>
      </c>
      <c r="AL9" s="17">
        <v>0.85563164636365596</v>
      </c>
      <c r="AM9" s="17"/>
      <c r="AN9" s="17">
        <v>0.80963432165814098</v>
      </c>
      <c r="AO9" s="17">
        <v>0.71884467609223102</v>
      </c>
      <c r="AP9" s="17"/>
      <c r="AQ9" s="17">
        <v>0.75277296773470204</v>
      </c>
      <c r="AR9" s="17">
        <v>0.72857185690250204</v>
      </c>
      <c r="AS9" s="17"/>
      <c r="AT9" s="17">
        <v>0.81567980455996103</v>
      </c>
      <c r="AU9" s="17">
        <v>0.71145363948492202</v>
      </c>
      <c r="AV9" s="17">
        <v>0.53006854461177</v>
      </c>
      <c r="AW9" s="17"/>
      <c r="AX9" s="17">
        <v>0.84074662517743703</v>
      </c>
      <c r="AY9" s="17">
        <v>0.57806404312069803</v>
      </c>
      <c r="AZ9" s="17">
        <v>0.82400270633417105</v>
      </c>
    </row>
    <row r="10" spans="2:52" ht="29" x14ac:dyDescent="0.35">
      <c r="B10" s="18" t="s">
        <v>129</v>
      </c>
      <c r="C10" s="17">
        <v>0.15594344456901099</v>
      </c>
      <c r="D10" s="17">
        <v>0.17192031920237799</v>
      </c>
      <c r="E10" s="17">
        <v>0.13659141786328699</v>
      </c>
      <c r="F10" s="17"/>
      <c r="G10" s="17">
        <v>7.3284848516147194E-2</v>
      </c>
      <c r="H10" s="17">
        <v>0.104423114129693</v>
      </c>
      <c r="I10" s="17">
        <v>0.12436895185895901</v>
      </c>
      <c r="J10" s="17">
        <v>0.171008373061076</v>
      </c>
      <c r="K10" s="17">
        <v>0.26521243945584599</v>
      </c>
      <c r="L10" s="17">
        <v>0.17674087474449901</v>
      </c>
      <c r="M10" s="17"/>
      <c r="N10" s="17">
        <v>0.20170843811848899</v>
      </c>
      <c r="O10" s="17">
        <v>0.12773689191979101</v>
      </c>
      <c r="P10" s="17">
        <v>0.165159982844024</v>
      </c>
      <c r="Q10" s="17">
        <v>0.15786066726776601</v>
      </c>
      <c r="R10" s="17"/>
      <c r="S10" s="17">
        <v>0.29244790423773898</v>
      </c>
      <c r="T10" s="17">
        <v>0.11923760833709</v>
      </c>
      <c r="U10" s="17">
        <v>7.6650455211728794E-2</v>
      </c>
      <c r="V10" s="17">
        <v>0.57285005871377803</v>
      </c>
      <c r="W10" s="17">
        <v>4.8985709455798498E-2</v>
      </c>
      <c r="X10" s="17"/>
      <c r="Y10" s="17">
        <v>0.339301126801137</v>
      </c>
      <c r="Z10" s="17">
        <v>0.112185696296554</v>
      </c>
      <c r="AA10" s="17">
        <v>0.115869396785099</v>
      </c>
      <c r="AB10" s="17"/>
      <c r="AC10" s="17">
        <v>0.18392479816078799</v>
      </c>
      <c r="AD10" s="17">
        <v>0.162407745051934</v>
      </c>
      <c r="AE10" s="17">
        <v>8.0238905931670004E-2</v>
      </c>
      <c r="AF10" s="17">
        <v>0.19402854642856601</v>
      </c>
      <c r="AG10" s="17">
        <v>7.8125288165495202E-2</v>
      </c>
      <c r="AH10" s="17"/>
      <c r="AI10" s="17">
        <v>0.139686665605326</v>
      </c>
      <c r="AJ10" s="17">
        <v>0.14898186432428001</v>
      </c>
      <c r="AK10" s="17">
        <v>0.18047519518930399</v>
      </c>
      <c r="AL10" s="17">
        <v>0.108645291792031</v>
      </c>
      <c r="AM10" s="17"/>
      <c r="AN10" s="17">
        <v>0.122584555317958</v>
      </c>
      <c r="AO10" s="17">
        <v>0.16784379953150699</v>
      </c>
      <c r="AP10" s="17"/>
      <c r="AQ10" s="17">
        <v>0.13963529411292999</v>
      </c>
      <c r="AR10" s="17">
        <v>0.171905935856558</v>
      </c>
      <c r="AS10" s="17"/>
      <c r="AT10" s="17">
        <v>0.12736147677128201</v>
      </c>
      <c r="AU10" s="17">
        <v>0.158527332763294</v>
      </c>
      <c r="AV10" s="17">
        <v>0.33945770830522698</v>
      </c>
      <c r="AW10" s="17"/>
      <c r="AX10" s="17">
        <v>9.6882067848911305E-2</v>
      </c>
      <c r="AY10" s="17">
        <v>0.38547680005686902</v>
      </c>
      <c r="AZ10" s="17">
        <v>0.13769114589697401</v>
      </c>
    </row>
    <row r="11" spans="2:52" x14ac:dyDescent="0.35">
      <c r="B11" s="18" t="s">
        <v>79</v>
      </c>
      <c r="C11" s="19">
        <v>0.102289479813699</v>
      </c>
      <c r="D11" s="19">
        <v>8.4021344515749996E-2</v>
      </c>
      <c r="E11" s="19">
        <v>0.120959118410236</v>
      </c>
      <c r="F11" s="19"/>
      <c r="G11" s="19">
        <v>0.137130711456079</v>
      </c>
      <c r="H11" s="19">
        <v>6.0651135662083702E-2</v>
      </c>
      <c r="I11" s="19">
        <v>6.0724389744784397E-2</v>
      </c>
      <c r="J11" s="19">
        <v>0.14812538633949099</v>
      </c>
      <c r="K11" s="19">
        <v>0.10900245666523301</v>
      </c>
      <c r="L11" s="19">
        <v>0.10282449394351</v>
      </c>
      <c r="M11" s="19"/>
      <c r="N11" s="19">
        <v>7.8435739647589695E-2</v>
      </c>
      <c r="O11" s="19">
        <v>7.0205052986076794E-2</v>
      </c>
      <c r="P11" s="19">
        <v>0.11057731768740101</v>
      </c>
      <c r="Q11" s="19">
        <v>0.127671423299763</v>
      </c>
      <c r="R11" s="19"/>
      <c r="S11" s="19">
        <v>5.6914062187124699E-2</v>
      </c>
      <c r="T11" s="19">
        <v>8.3507510235666396E-2</v>
      </c>
      <c r="U11" s="19">
        <v>7.4355221372107594E-2</v>
      </c>
      <c r="V11" s="19">
        <v>0.19064258682597601</v>
      </c>
      <c r="W11" s="19">
        <v>0.32937130136790599</v>
      </c>
      <c r="X11" s="19"/>
      <c r="Y11" s="19">
        <v>8.8783375320096395E-3</v>
      </c>
      <c r="Z11" s="19">
        <v>7.6092283577065697E-2</v>
      </c>
      <c r="AA11" s="19">
        <v>7.5720464707005497E-2</v>
      </c>
      <c r="AB11" s="19"/>
      <c r="AC11" s="19">
        <v>0.130451761774907</v>
      </c>
      <c r="AD11" s="19">
        <v>5.9438084226021301E-2</v>
      </c>
      <c r="AE11" s="19">
        <v>8.4255752978634094E-2</v>
      </c>
      <c r="AF11" s="19">
        <v>4.36348092031855E-2</v>
      </c>
      <c r="AG11" s="19">
        <v>0</v>
      </c>
      <c r="AH11" s="19"/>
      <c r="AI11" s="19">
        <v>0.117868521650521</v>
      </c>
      <c r="AJ11" s="19">
        <v>0.108646215557334</v>
      </c>
      <c r="AK11" s="19">
        <v>7.9206725008798995E-2</v>
      </c>
      <c r="AL11" s="19">
        <v>3.5723061844312502E-2</v>
      </c>
      <c r="AM11" s="19"/>
      <c r="AN11" s="19">
        <v>6.7781123023900894E-2</v>
      </c>
      <c r="AO11" s="19">
        <v>0.113311524376262</v>
      </c>
      <c r="AP11" s="19"/>
      <c r="AQ11" s="19">
        <v>0.107591738152368</v>
      </c>
      <c r="AR11" s="19">
        <v>9.9522207240939894E-2</v>
      </c>
      <c r="AS11" s="19"/>
      <c r="AT11" s="19">
        <v>5.69587186687577E-2</v>
      </c>
      <c r="AU11" s="19">
        <v>0.13001902775178301</v>
      </c>
      <c r="AV11" s="19">
        <v>0.13047374708300299</v>
      </c>
      <c r="AW11" s="19"/>
      <c r="AX11" s="19">
        <v>6.2371306973652001E-2</v>
      </c>
      <c r="AY11" s="19">
        <v>3.6459156822432899E-2</v>
      </c>
      <c r="AZ11" s="19">
        <v>3.8306147768855103E-2</v>
      </c>
    </row>
    <row r="12" spans="2:52" x14ac:dyDescent="0.35">
      <c r="B12" s="16"/>
    </row>
    <row r="13" spans="2:52" x14ac:dyDescent="0.35">
      <c r="B13" t="s">
        <v>85</v>
      </c>
    </row>
    <row r="14" spans="2:52" x14ac:dyDescent="0.35">
      <c r="B14" t="s">
        <v>86</v>
      </c>
    </row>
    <row r="16" spans="2:52" x14ac:dyDescent="0.35">
      <c r="B16"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Z16"/>
  <sheetViews>
    <sheetView showGridLines="0" workbookViewId="0">
      <pane xSplit="2" topLeftCell="AC1" activePane="topRight" state="frozen"/>
      <selection pane="topRight" activeCell="AX9" sqref="AX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ht="43.5" x14ac:dyDescent="0.35">
      <c r="B9" s="18" t="s">
        <v>128</v>
      </c>
      <c r="C9" s="17">
        <v>0.79219775965740802</v>
      </c>
      <c r="D9" s="17">
        <v>0.779504684237597</v>
      </c>
      <c r="E9" s="17">
        <v>0.80405223040638196</v>
      </c>
      <c r="F9" s="17"/>
      <c r="G9" s="17">
        <v>0.83545136239988604</v>
      </c>
      <c r="H9" s="17">
        <v>0.83354174221629995</v>
      </c>
      <c r="I9" s="17">
        <v>0.89847459519106498</v>
      </c>
      <c r="J9" s="17">
        <v>0.80979075259668998</v>
      </c>
      <c r="K9" s="17">
        <v>0.64605383584063603</v>
      </c>
      <c r="L9" s="17">
        <v>0.75602924119224602</v>
      </c>
      <c r="M9" s="17"/>
      <c r="N9" s="17">
        <v>0.81741643518214102</v>
      </c>
      <c r="O9" s="17">
        <v>0.82011068261147202</v>
      </c>
      <c r="P9" s="17">
        <v>0.744997939863281</v>
      </c>
      <c r="Q9" s="17">
        <v>0.78388379812158504</v>
      </c>
      <c r="R9" s="17"/>
      <c r="S9" s="17">
        <v>0.65684282471317001</v>
      </c>
      <c r="T9" s="17">
        <v>0.89600278078729101</v>
      </c>
      <c r="U9" s="17">
        <v>0.78876751749042895</v>
      </c>
      <c r="V9" s="17">
        <v>0.50014849354746405</v>
      </c>
      <c r="W9" s="17">
        <v>0.67740069093415101</v>
      </c>
      <c r="X9" s="17"/>
      <c r="Y9" s="17">
        <v>0.61152234471032896</v>
      </c>
      <c r="Z9" s="17">
        <v>0.90364834115975901</v>
      </c>
      <c r="AA9" s="17">
        <v>0.80299398594905702</v>
      </c>
      <c r="AB9" s="17"/>
      <c r="AC9" s="17">
        <v>0.70073434714562599</v>
      </c>
      <c r="AD9" s="17">
        <v>0.79835225792564202</v>
      </c>
      <c r="AE9" s="17">
        <v>0.86649205561364995</v>
      </c>
      <c r="AF9" s="17">
        <v>0.78966914965791901</v>
      </c>
      <c r="AG9" s="17">
        <v>0.92187471183450498</v>
      </c>
      <c r="AH9" s="17"/>
      <c r="AI9" s="17">
        <v>0.780376046945778</v>
      </c>
      <c r="AJ9" s="17">
        <v>0.81032109248689299</v>
      </c>
      <c r="AK9" s="17">
        <v>0.72987680211101902</v>
      </c>
      <c r="AL9" s="17">
        <v>0.90228754422204505</v>
      </c>
      <c r="AM9" s="17"/>
      <c r="AN9" s="17">
        <v>0.83709916462513401</v>
      </c>
      <c r="AO9" s="17">
        <v>0.78412829698765096</v>
      </c>
      <c r="AP9" s="17"/>
      <c r="AQ9" s="17">
        <v>0.798247021080287</v>
      </c>
      <c r="AR9" s="17">
        <v>0.78791503496750104</v>
      </c>
      <c r="AS9" s="17"/>
      <c r="AT9" s="17">
        <v>0.89207753746241003</v>
      </c>
      <c r="AU9" s="17">
        <v>0.71496422691425598</v>
      </c>
      <c r="AV9" s="17">
        <v>0.60416444650951096</v>
      </c>
      <c r="AW9" s="17"/>
      <c r="AX9" s="17">
        <v>0.90121222967244696</v>
      </c>
      <c r="AY9" s="17">
        <v>0.62303102250903297</v>
      </c>
      <c r="AZ9" s="17">
        <v>0.83822993027370296</v>
      </c>
    </row>
    <row r="10" spans="2:52" ht="29" x14ac:dyDescent="0.35">
      <c r="B10" s="18" t="s">
        <v>129</v>
      </c>
      <c r="C10" s="17">
        <v>0.14541530960068899</v>
      </c>
      <c r="D10" s="17">
        <v>0.16321443772203501</v>
      </c>
      <c r="E10" s="17">
        <v>0.12820712621632499</v>
      </c>
      <c r="F10" s="17"/>
      <c r="G10" s="17">
        <v>0.14448129219372</v>
      </c>
      <c r="H10" s="17">
        <v>0.10445177355101699</v>
      </c>
      <c r="I10" s="17">
        <v>6.8876318612102999E-2</v>
      </c>
      <c r="J10" s="17">
        <v>0.126690025051586</v>
      </c>
      <c r="K10" s="17">
        <v>0.25830887010762699</v>
      </c>
      <c r="L10" s="17">
        <v>0.16086285646943499</v>
      </c>
      <c r="M10" s="17"/>
      <c r="N10" s="17">
        <v>0.134302354711587</v>
      </c>
      <c r="O10" s="17">
        <v>0.12980756779424199</v>
      </c>
      <c r="P10" s="17">
        <v>0.18294321801689101</v>
      </c>
      <c r="Q10" s="17">
        <v>0.147381918596038</v>
      </c>
      <c r="R10" s="17"/>
      <c r="S10" s="17">
        <v>0.28192359364324299</v>
      </c>
      <c r="T10" s="17">
        <v>8.2977349954720003E-2</v>
      </c>
      <c r="U10" s="17">
        <v>0.119098765513411</v>
      </c>
      <c r="V10" s="17">
        <v>0.309208919626559</v>
      </c>
      <c r="W10" s="17">
        <v>6.0264882317204303E-2</v>
      </c>
      <c r="X10" s="17"/>
      <c r="Y10" s="17">
        <v>0.33044790128050799</v>
      </c>
      <c r="Z10" s="17">
        <v>7.9173961843491097E-2</v>
      </c>
      <c r="AA10" s="17">
        <v>0.14257257453280001</v>
      </c>
      <c r="AB10" s="17"/>
      <c r="AC10" s="17">
        <v>0.18981130621377401</v>
      </c>
      <c r="AD10" s="17">
        <v>0.153140452358319</v>
      </c>
      <c r="AE10" s="17">
        <v>9.4911711075575597E-2</v>
      </c>
      <c r="AF10" s="17">
        <v>0.18892623238280001</v>
      </c>
      <c r="AG10" s="17">
        <v>7.8125288165495202E-2</v>
      </c>
      <c r="AH10" s="17"/>
      <c r="AI10" s="17">
        <v>0.17437695351409899</v>
      </c>
      <c r="AJ10" s="17">
        <v>0.12589189539623399</v>
      </c>
      <c r="AK10" s="17">
        <v>0.18668865608696</v>
      </c>
      <c r="AL10" s="17">
        <v>7.6523910845812407E-2</v>
      </c>
      <c r="AM10" s="17"/>
      <c r="AN10" s="17">
        <v>0.131301921640786</v>
      </c>
      <c r="AO10" s="17">
        <v>0.14428125005322301</v>
      </c>
      <c r="AP10" s="17"/>
      <c r="AQ10" s="17">
        <v>0.14825738697063401</v>
      </c>
      <c r="AR10" s="17">
        <v>0.14135357044419899</v>
      </c>
      <c r="AS10" s="17"/>
      <c r="AT10" s="17">
        <v>9.3499559603388696E-2</v>
      </c>
      <c r="AU10" s="17">
        <v>0.205094043245164</v>
      </c>
      <c r="AV10" s="17">
        <v>0.21697521460199701</v>
      </c>
      <c r="AW10" s="17"/>
      <c r="AX10" s="17">
        <v>8.4976505356530202E-2</v>
      </c>
      <c r="AY10" s="17">
        <v>0.35335486568169699</v>
      </c>
      <c r="AZ10" s="17">
        <v>0.14574113483877499</v>
      </c>
    </row>
    <row r="11" spans="2:52" x14ac:dyDescent="0.35">
      <c r="B11" s="18" t="s">
        <v>79</v>
      </c>
      <c r="C11" s="19">
        <v>6.2386930741903497E-2</v>
      </c>
      <c r="D11" s="19">
        <v>5.7280878040368403E-2</v>
      </c>
      <c r="E11" s="19">
        <v>6.7740643377293297E-2</v>
      </c>
      <c r="F11" s="19"/>
      <c r="G11" s="19">
        <v>2.00673454063931E-2</v>
      </c>
      <c r="H11" s="19">
        <v>6.2006484232683103E-2</v>
      </c>
      <c r="I11" s="19">
        <v>3.2649086196832502E-2</v>
      </c>
      <c r="J11" s="19">
        <v>6.35192223517244E-2</v>
      </c>
      <c r="K11" s="19">
        <v>9.5637294051736696E-2</v>
      </c>
      <c r="L11" s="19">
        <v>8.3107902338319301E-2</v>
      </c>
      <c r="M11" s="19"/>
      <c r="N11" s="19">
        <v>4.8281210106271601E-2</v>
      </c>
      <c r="O11" s="19">
        <v>5.0081749594286101E-2</v>
      </c>
      <c r="P11" s="19">
        <v>7.2058842119827798E-2</v>
      </c>
      <c r="Q11" s="19">
        <v>6.8734283282377698E-2</v>
      </c>
      <c r="R11" s="19"/>
      <c r="S11" s="19">
        <v>6.1233581643587401E-2</v>
      </c>
      <c r="T11" s="19">
        <v>2.1019869257988901E-2</v>
      </c>
      <c r="U11" s="19">
        <v>9.2133716996159895E-2</v>
      </c>
      <c r="V11" s="19">
        <v>0.19064258682597601</v>
      </c>
      <c r="W11" s="19">
        <v>0.26233442674864499</v>
      </c>
      <c r="X11" s="19"/>
      <c r="Y11" s="19">
        <v>5.8029754009162597E-2</v>
      </c>
      <c r="Z11" s="19">
        <v>1.71776969967498E-2</v>
      </c>
      <c r="AA11" s="19">
        <v>5.4433439518143403E-2</v>
      </c>
      <c r="AB11" s="19"/>
      <c r="AC11" s="19">
        <v>0.1094543466406</v>
      </c>
      <c r="AD11" s="19">
        <v>4.8507289716039001E-2</v>
      </c>
      <c r="AE11" s="19">
        <v>3.8596233310774802E-2</v>
      </c>
      <c r="AF11" s="19">
        <v>2.1404617959280999E-2</v>
      </c>
      <c r="AG11" s="19">
        <v>0</v>
      </c>
      <c r="AH11" s="19"/>
      <c r="AI11" s="19">
        <v>4.5246999540122901E-2</v>
      </c>
      <c r="AJ11" s="19">
        <v>6.3787012116873598E-2</v>
      </c>
      <c r="AK11" s="19">
        <v>8.3434541802021395E-2</v>
      </c>
      <c r="AL11" s="19">
        <v>2.11885449321422E-2</v>
      </c>
      <c r="AM11" s="19"/>
      <c r="AN11" s="19">
        <v>3.1598913734080102E-2</v>
      </c>
      <c r="AO11" s="19">
        <v>7.1590452959125805E-2</v>
      </c>
      <c r="AP11" s="19"/>
      <c r="AQ11" s="19">
        <v>5.34955919490787E-2</v>
      </c>
      <c r="AR11" s="19">
        <v>7.0731394588300397E-2</v>
      </c>
      <c r="AS11" s="19"/>
      <c r="AT11" s="19">
        <v>1.44229029342012E-2</v>
      </c>
      <c r="AU11" s="19">
        <v>7.9941729840580497E-2</v>
      </c>
      <c r="AV11" s="19">
        <v>0.17886033888849201</v>
      </c>
      <c r="AW11" s="19"/>
      <c r="AX11" s="19">
        <v>1.3811264971022599E-2</v>
      </c>
      <c r="AY11" s="19">
        <v>2.3614111809269901E-2</v>
      </c>
      <c r="AZ11" s="19">
        <v>1.6028934887521801E-2</v>
      </c>
    </row>
    <row r="12" spans="2:52" x14ac:dyDescent="0.35">
      <c r="B12" s="16"/>
    </row>
    <row r="13" spans="2:52" x14ac:dyDescent="0.35">
      <c r="B13" t="s">
        <v>85</v>
      </c>
    </row>
    <row r="14" spans="2:52" x14ac:dyDescent="0.35">
      <c r="B14" t="s">
        <v>86</v>
      </c>
    </row>
    <row r="16" spans="2:52" x14ac:dyDescent="0.35">
      <c r="B16"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Z16"/>
  <sheetViews>
    <sheetView showGridLines="0" workbookViewId="0">
      <pane xSplit="2" topLeftCell="C1" activePane="topRight" state="frozen"/>
      <selection pane="topRight" activeCell="D2" sqref="D2:AQ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ht="43.5" x14ac:dyDescent="0.35">
      <c r="B9" s="18" t="s">
        <v>128</v>
      </c>
      <c r="C9" s="17">
        <v>0.88487070794785905</v>
      </c>
      <c r="D9" s="17">
        <v>0.88549239068868302</v>
      </c>
      <c r="E9" s="17">
        <v>0.88779538516905399</v>
      </c>
      <c r="F9" s="17"/>
      <c r="G9" s="17">
        <v>0.88052527943514802</v>
      </c>
      <c r="H9" s="17">
        <v>0.91076641897452004</v>
      </c>
      <c r="I9" s="17">
        <v>0.90794468986333898</v>
      </c>
      <c r="J9" s="17">
        <v>0.776282857254047</v>
      </c>
      <c r="K9" s="17">
        <v>0.85739504201895</v>
      </c>
      <c r="L9" s="17">
        <v>0.943666376610511</v>
      </c>
      <c r="M9" s="17"/>
      <c r="N9" s="17">
        <v>0.93890622174861005</v>
      </c>
      <c r="O9" s="17">
        <v>0.92687552030086195</v>
      </c>
      <c r="P9" s="17">
        <v>0.81593768822302604</v>
      </c>
      <c r="Q9" s="17">
        <v>0.85518579485091295</v>
      </c>
      <c r="R9" s="17"/>
      <c r="S9" s="17">
        <v>0.88696029601954895</v>
      </c>
      <c r="T9" s="17">
        <v>0.88520385804619806</v>
      </c>
      <c r="U9" s="17">
        <v>0.96536037550268405</v>
      </c>
      <c r="V9" s="17">
        <v>0.30082148759338301</v>
      </c>
      <c r="W9" s="17">
        <v>0.92904295081722699</v>
      </c>
      <c r="X9" s="17"/>
      <c r="Y9" s="17">
        <v>0.87262235955915401</v>
      </c>
      <c r="Z9" s="17">
        <v>0.90387577460191304</v>
      </c>
      <c r="AA9" s="17">
        <v>0.92985820259048602</v>
      </c>
      <c r="AB9" s="17"/>
      <c r="AC9" s="17">
        <v>0.81426699283555004</v>
      </c>
      <c r="AD9" s="17">
        <v>0.92020630368227396</v>
      </c>
      <c r="AE9" s="17">
        <v>0.90139700090598895</v>
      </c>
      <c r="AF9" s="17">
        <v>0.86274859783647595</v>
      </c>
      <c r="AG9" s="17">
        <v>1</v>
      </c>
      <c r="AH9" s="17"/>
      <c r="AI9" s="17">
        <v>0.79631104148183696</v>
      </c>
      <c r="AJ9" s="17">
        <v>0.89963388736980798</v>
      </c>
      <c r="AK9" s="17">
        <v>0.88257431485750604</v>
      </c>
      <c r="AL9" s="17">
        <v>0.961260313346602</v>
      </c>
      <c r="AM9" s="17"/>
      <c r="AN9" s="17">
        <v>0.878778480209079</v>
      </c>
      <c r="AO9" s="17">
        <v>0.89201789794133302</v>
      </c>
      <c r="AP9" s="17"/>
      <c r="AQ9" s="17">
        <v>0.87327054677470395</v>
      </c>
      <c r="AR9" s="17">
        <v>0.895364821057825</v>
      </c>
      <c r="AS9" s="17"/>
      <c r="AT9" s="17">
        <v>0.91133803024906401</v>
      </c>
      <c r="AU9" s="17">
        <v>0.86436578050070301</v>
      </c>
      <c r="AV9" s="17">
        <v>0.80102432779925303</v>
      </c>
      <c r="AW9" s="17"/>
      <c r="AX9" s="17">
        <v>0.89605216351578099</v>
      </c>
      <c r="AY9" s="17">
        <v>0.88167204886438499</v>
      </c>
      <c r="AZ9" s="17">
        <v>0.92059276428688797</v>
      </c>
    </row>
    <row r="10" spans="2:52" ht="29" x14ac:dyDescent="0.35">
      <c r="B10" s="18" t="s">
        <v>129</v>
      </c>
      <c r="C10" s="17">
        <v>7.5158427715222895E-2</v>
      </c>
      <c r="D10" s="17">
        <v>7.8897747482544398E-2</v>
      </c>
      <c r="E10" s="17">
        <v>6.7714576017855896E-2</v>
      </c>
      <c r="F10" s="17"/>
      <c r="G10" s="17">
        <v>6.2778828033583298E-2</v>
      </c>
      <c r="H10" s="17">
        <v>6.07625368339966E-2</v>
      </c>
      <c r="I10" s="17">
        <v>5.5718212112706299E-2</v>
      </c>
      <c r="J10" s="17">
        <v>0.15093445996913299</v>
      </c>
      <c r="K10" s="17">
        <v>0.113994691977108</v>
      </c>
      <c r="L10" s="17">
        <v>2.9716104917721801E-2</v>
      </c>
      <c r="M10" s="17"/>
      <c r="N10" s="17">
        <v>4.38585070095973E-2</v>
      </c>
      <c r="O10" s="17">
        <v>4.4158681676370798E-2</v>
      </c>
      <c r="P10" s="17">
        <v>0.13200688343581701</v>
      </c>
      <c r="Q10" s="17">
        <v>8.8937789778246498E-2</v>
      </c>
      <c r="R10" s="17"/>
      <c r="S10" s="17">
        <v>7.9839816442832695E-2</v>
      </c>
      <c r="T10" s="17">
        <v>8.6864303697033796E-2</v>
      </c>
      <c r="U10" s="17">
        <v>1.9599307695589201E-2</v>
      </c>
      <c r="V10" s="17">
        <v>0.43553737331939901</v>
      </c>
      <c r="W10" s="17">
        <v>0</v>
      </c>
      <c r="X10" s="17"/>
      <c r="Y10" s="17">
        <v>0.113998897184382</v>
      </c>
      <c r="Z10" s="17">
        <v>6.8848831400170493E-2</v>
      </c>
      <c r="AA10" s="17">
        <v>4.69711449660506E-2</v>
      </c>
      <c r="AB10" s="17"/>
      <c r="AC10" s="17">
        <v>0.1180529972316</v>
      </c>
      <c r="AD10" s="17">
        <v>3.4777242623847203E-2</v>
      </c>
      <c r="AE10" s="17">
        <v>6.7235598360645799E-2</v>
      </c>
      <c r="AF10" s="17">
        <v>0.122167449455387</v>
      </c>
      <c r="AG10" s="17">
        <v>0</v>
      </c>
      <c r="AH10" s="17"/>
      <c r="AI10" s="17">
        <v>0.11234517843590799</v>
      </c>
      <c r="AJ10" s="17">
        <v>7.0891311709964794E-2</v>
      </c>
      <c r="AK10" s="17">
        <v>9.7931669306440206E-2</v>
      </c>
      <c r="AL10" s="17">
        <v>2.67947868141802E-2</v>
      </c>
      <c r="AM10" s="17"/>
      <c r="AN10" s="17">
        <v>0.10032279498757</v>
      </c>
      <c r="AO10" s="17">
        <v>6.6350761654386997E-2</v>
      </c>
      <c r="AP10" s="17"/>
      <c r="AQ10" s="17">
        <v>8.8795641370765399E-2</v>
      </c>
      <c r="AR10" s="17">
        <v>6.5065308818442802E-2</v>
      </c>
      <c r="AS10" s="17"/>
      <c r="AT10" s="17">
        <v>7.3404594276476207E-2</v>
      </c>
      <c r="AU10" s="17">
        <v>7.3692620574488193E-2</v>
      </c>
      <c r="AV10" s="17">
        <v>0.128856559351611</v>
      </c>
      <c r="AW10" s="17"/>
      <c r="AX10" s="17">
        <v>7.5901382101708395E-2</v>
      </c>
      <c r="AY10" s="17">
        <v>0.100927133467584</v>
      </c>
      <c r="AZ10" s="17">
        <v>6.3378300825590705E-2</v>
      </c>
    </row>
    <row r="11" spans="2:52" x14ac:dyDescent="0.35">
      <c r="B11" s="18" t="s">
        <v>79</v>
      </c>
      <c r="C11" s="19">
        <v>3.9970864336917697E-2</v>
      </c>
      <c r="D11" s="19">
        <v>3.5609861828772203E-2</v>
      </c>
      <c r="E11" s="19">
        <v>4.4490038813090299E-2</v>
      </c>
      <c r="F11" s="19"/>
      <c r="G11" s="19">
        <v>5.6695892531268798E-2</v>
      </c>
      <c r="H11" s="19">
        <v>2.84710441914835E-2</v>
      </c>
      <c r="I11" s="19">
        <v>3.6337098023954198E-2</v>
      </c>
      <c r="J11" s="19">
        <v>7.2782682776820401E-2</v>
      </c>
      <c r="K11" s="19">
        <v>2.86102660039417E-2</v>
      </c>
      <c r="L11" s="19">
        <v>2.6617518471767399E-2</v>
      </c>
      <c r="M11" s="19"/>
      <c r="N11" s="19">
        <v>1.7235271241792902E-2</v>
      </c>
      <c r="O11" s="19">
        <v>2.8965798022767102E-2</v>
      </c>
      <c r="P11" s="19">
        <v>5.2055428341157103E-2</v>
      </c>
      <c r="Q11" s="19">
        <v>5.5876415370840399E-2</v>
      </c>
      <c r="R11" s="19"/>
      <c r="S11" s="19">
        <v>3.3199887537618003E-2</v>
      </c>
      <c r="T11" s="19">
        <v>2.79318382567681E-2</v>
      </c>
      <c r="U11" s="19">
        <v>1.50403168017266E-2</v>
      </c>
      <c r="V11" s="19">
        <v>0.26364113908721798</v>
      </c>
      <c r="W11" s="19">
        <v>7.0957049182772805E-2</v>
      </c>
      <c r="X11" s="19"/>
      <c r="Y11" s="19">
        <v>1.3378743256464201E-2</v>
      </c>
      <c r="Z11" s="19">
        <v>2.72753939979168E-2</v>
      </c>
      <c r="AA11" s="19">
        <v>2.31706524434637E-2</v>
      </c>
      <c r="AB11" s="19"/>
      <c r="AC11" s="19">
        <v>6.7680009932849602E-2</v>
      </c>
      <c r="AD11" s="19">
        <v>4.5016453693878897E-2</v>
      </c>
      <c r="AE11" s="19">
        <v>3.13674007333654E-2</v>
      </c>
      <c r="AF11" s="19">
        <v>1.5083952708137199E-2</v>
      </c>
      <c r="AG11" s="19">
        <v>0</v>
      </c>
      <c r="AH11" s="19"/>
      <c r="AI11" s="19">
        <v>9.1343780082255105E-2</v>
      </c>
      <c r="AJ11" s="19">
        <v>2.9474800920227199E-2</v>
      </c>
      <c r="AK11" s="19">
        <v>1.9494015836053799E-2</v>
      </c>
      <c r="AL11" s="19">
        <v>1.1944899839217401E-2</v>
      </c>
      <c r="AM11" s="19"/>
      <c r="AN11" s="19">
        <v>2.08987248033514E-2</v>
      </c>
      <c r="AO11" s="19">
        <v>4.1631340404280202E-2</v>
      </c>
      <c r="AP11" s="19"/>
      <c r="AQ11" s="19">
        <v>3.7933811854530597E-2</v>
      </c>
      <c r="AR11" s="19">
        <v>3.95698701237319E-2</v>
      </c>
      <c r="AS11" s="19"/>
      <c r="AT11" s="19">
        <v>1.52573754744601E-2</v>
      </c>
      <c r="AU11" s="19">
        <v>6.1941598924808397E-2</v>
      </c>
      <c r="AV11" s="19">
        <v>7.0119112849135995E-2</v>
      </c>
      <c r="AW11" s="19"/>
      <c r="AX11" s="19">
        <v>2.8046454382510601E-2</v>
      </c>
      <c r="AY11" s="19">
        <v>1.7400817668031501E-2</v>
      </c>
      <c r="AZ11" s="19">
        <v>1.6028934887521801E-2</v>
      </c>
    </row>
    <row r="12" spans="2:52" x14ac:dyDescent="0.35">
      <c r="B12" s="16"/>
    </row>
    <row r="13" spans="2:52" x14ac:dyDescent="0.35">
      <c r="B13" t="s">
        <v>85</v>
      </c>
    </row>
    <row r="14" spans="2:52" x14ac:dyDescent="0.35">
      <c r="B14" t="s">
        <v>86</v>
      </c>
    </row>
    <row r="16" spans="2:52" x14ac:dyDescent="0.35">
      <c r="B16"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Z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ht="43.5" x14ac:dyDescent="0.35">
      <c r="B9" s="18" t="s">
        <v>128</v>
      </c>
      <c r="C9" s="17">
        <v>0.630305487519777</v>
      </c>
      <c r="D9" s="17">
        <v>0.62958160065106406</v>
      </c>
      <c r="E9" s="17">
        <v>0.633554957481134</v>
      </c>
      <c r="F9" s="17"/>
      <c r="G9" s="17">
        <v>0.68392246689685698</v>
      </c>
      <c r="H9" s="17">
        <v>0.78827636587553296</v>
      </c>
      <c r="I9" s="17">
        <v>0.76150921560692797</v>
      </c>
      <c r="J9" s="17">
        <v>0.53618154230662796</v>
      </c>
      <c r="K9" s="17">
        <v>0.50968220041954604</v>
      </c>
      <c r="L9" s="17">
        <v>0.54978008156299596</v>
      </c>
      <c r="M9" s="17"/>
      <c r="N9" s="17">
        <v>0.65277910608672296</v>
      </c>
      <c r="O9" s="17">
        <v>0.67015376276722305</v>
      </c>
      <c r="P9" s="17">
        <v>0.58698624845359304</v>
      </c>
      <c r="Q9" s="17">
        <v>0.61231340888935704</v>
      </c>
      <c r="R9" s="17"/>
      <c r="S9" s="17">
        <v>0.47468483059380501</v>
      </c>
      <c r="T9" s="17">
        <v>0.72385049775791499</v>
      </c>
      <c r="U9" s="17">
        <v>0.62847746433825102</v>
      </c>
      <c r="V9" s="17">
        <v>0.23650735446024601</v>
      </c>
      <c r="W9" s="17">
        <v>0.58134633078916498</v>
      </c>
      <c r="X9" s="17"/>
      <c r="Y9" s="17">
        <v>0.47441814977730301</v>
      </c>
      <c r="Z9" s="17">
        <v>0.713577735225571</v>
      </c>
      <c r="AA9" s="17">
        <v>0.66075211375691101</v>
      </c>
      <c r="AB9" s="17"/>
      <c r="AC9" s="17">
        <v>0.51614910621128696</v>
      </c>
      <c r="AD9" s="17">
        <v>0.660818593746062</v>
      </c>
      <c r="AE9" s="17">
        <v>0.70353029255065302</v>
      </c>
      <c r="AF9" s="17">
        <v>0.74793402960826305</v>
      </c>
      <c r="AG9" s="17">
        <v>0.67132411653582302</v>
      </c>
      <c r="AH9" s="17"/>
      <c r="AI9" s="17">
        <v>0.624689855348596</v>
      </c>
      <c r="AJ9" s="17">
        <v>0.61710578644279102</v>
      </c>
      <c r="AK9" s="17">
        <v>0.60743482527645398</v>
      </c>
      <c r="AL9" s="17">
        <v>0.74874220517666401</v>
      </c>
      <c r="AM9" s="17"/>
      <c r="AN9" s="17">
        <v>0.78148228904422701</v>
      </c>
      <c r="AO9" s="17">
        <v>0.59183935177754898</v>
      </c>
      <c r="AP9" s="17"/>
      <c r="AQ9" s="17">
        <v>0.65167932484154401</v>
      </c>
      <c r="AR9" s="17">
        <v>0.61349922714970395</v>
      </c>
      <c r="AS9" s="17"/>
      <c r="AT9" s="17">
        <v>0.68897995644563004</v>
      </c>
      <c r="AU9" s="17">
        <v>0.59549335079328003</v>
      </c>
      <c r="AV9" s="17">
        <v>0.43729787218847999</v>
      </c>
      <c r="AW9" s="17"/>
      <c r="AX9" s="17">
        <v>0.71573559551169896</v>
      </c>
      <c r="AY9" s="17">
        <v>0.43876378639674402</v>
      </c>
      <c r="AZ9" s="17">
        <v>0.69967199872540597</v>
      </c>
    </row>
    <row r="10" spans="2:52" ht="29" x14ac:dyDescent="0.35">
      <c r="B10" s="18" t="s">
        <v>129</v>
      </c>
      <c r="C10" s="17">
        <v>0.24209702105266401</v>
      </c>
      <c r="D10" s="17">
        <v>0.29513957753230202</v>
      </c>
      <c r="E10" s="17">
        <v>0.186041645397136</v>
      </c>
      <c r="F10" s="17"/>
      <c r="G10" s="17">
        <v>0.15350648441131201</v>
      </c>
      <c r="H10" s="17">
        <v>0.15193207064452199</v>
      </c>
      <c r="I10" s="17">
        <v>0.16037323018410199</v>
      </c>
      <c r="J10" s="17">
        <v>0.27794274269913199</v>
      </c>
      <c r="K10" s="17">
        <v>0.34039467121057099</v>
      </c>
      <c r="L10" s="17">
        <v>0.31772102195127</v>
      </c>
      <c r="M10" s="17"/>
      <c r="N10" s="17">
        <v>0.22787721773934599</v>
      </c>
      <c r="O10" s="17">
        <v>0.20769266219083499</v>
      </c>
      <c r="P10" s="17">
        <v>0.26990928166821798</v>
      </c>
      <c r="Q10" s="17">
        <v>0.26508241205705102</v>
      </c>
      <c r="R10" s="17"/>
      <c r="S10" s="17">
        <v>0.40912487752550702</v>
      </c>
      <c r="T10" s="17">
        <v>0.18242561828897599</v>
      </c>
      <c r="U10" s="17">
        <v>0.24070710386035499</v>
      </c>
      <c r="V10" s="17">
        <v>0.57285005871377803</v>
      </c>
      <c r="W10" s="17">
        <v>8.4364832235964901E-2</v>
      </c>
      <c r="X10" s="17"/>
      <c r="Y10" s="17">
        <v>0.43294370631617901</v>
      </c>
      <c r="Z10" s="17">
        <v>0.19117100719763599</v>
      </c>
      <c r="AA10" s="17">
        <v>0.25752748676661902</v>
      </c>
      <c r="AB10" s="17"/>
      <c r="AC10" s="17">
        <v>0.29843913038846698</v>
      </c>
      <c r="AD10" s="17">
        <v>0.23283478952707701</v>
      </c>
      <c r="AE10" s="17">
        <v>0.20637364109880399</v>
      </c>
      <c r="AF10" s="17">
        <v>0.20843116118855201</v>
      </c>
      <c r="AG10" s="17">
        <v>0</v>
      </c>
      <c r="AH10" s="17"/>
      <c r="AI10" s="17">
        <v>0.23790460172333799</v>
      </c>
      <c r="AJ10" s="17">
        <v>0.23344443793046099</v>
      </c>
      <c r="AK10" s="17">
        <v>0.296416769376176</v>
      </c>
      <c r="AL10" s="17">
        <v>0.2017252288254</v>
      </c>
      <c r="AM10" s="17"/>
      <c r="AN10" s="17">
        <v>0.14867640069207699</v>
      </c>
      <c r="AO10" s="17">
        <v>0.26306741337417899</v>
      </c>
      <c r="AP10" s="17"/>
      <c r="AQ10" s="17">
        <v>0.21815908347648899</v>
      </c>
      <c r="AR10" s="17">
        <v>0.25900428931369901</v>
      </c>
      <c r="AS10" s="17"/>
      <c r="AT10" s="17">
        <v>0.24109354503362601</v>
      </c>
      <c r="AU10" s="17">
        <v>0.23356794279391099</v>
      </c>
      <c r="AV10" s="17">
        <v>0.39671976002273801</v>
      </c>
      <c r="AW10" s="17"/>
      <c r="AX10" s="17">
        <v>0.19714002884437001</v>
      </c>
      <c r="AY10" s="17">
        <v>0.47590966553939301</v>
      </c>
      <c r="AZ10" s="17">
        <v>0.25574282564968098</v>
      </c>
    </row>
    <row r="11" spans="2:52" x14ac:dyDescent="0.35">
      <c r="B11" s="18" t="s">
        <v>79</v>
      </c>
      <c r="C11" s="19">
        <v>0.127597491427558</v>
      </c>
      <c r="D11" s="19">
        <v>7.5278821816633396E-2</v>
      </c>
      <c r="E11" s="19">
        <v>0.18040339712173001</v>
      </c>
      <c r="F11" s="19"/>
      <c r="G11" s="19">
        <v>0.162571048691831</v>
      </c>
      <c r="H11" s="19">
        <v>5.9791563479945402E-2</v>
      </c>
      <c r="I11" s="19">
        <v>7.8117554208969903E-2</v>
      </c>
      <c r="J11" s="19">
        <v>0.18587571499423999</v>
      </c>
      <c r="K11" s="19">
        <v>0.149923128369883</v>
      </c>
      <c r="L11" s="19">
        <v>0.13249889648573401</v>
      </c>
      <c r="M11" s="19"/>
      <c r="N11" s="19">
        <v>0.11934367617393001</v>
      </c>
      <c r="O11" s="19">
        <v>0.12215357504194201</v>
      </c>
      <c r="P11" s="19">
        <v>0.14310446987819</v>
      </c>
      <c r="Q11" s="19">
        <v>0.122604179053592</v>
      </c>
      <c r="R11" s="19"/>
      <c r="S11" s="19">
        <v>0.116190291880688</v>
      </c>
      <c r="T11" s="19">
        <v>9.3723883953108197E-2</v>
      </c>
      <c r="U11" s="19">
        <v>0.13081543180139399</v>
      </c>
      <c r="V11" s="19">
        <v>0.19064258682597601</v>
      </c>
      <c r="W11" s="19">
        <v>0.33428883697487</v>
      </c>
      <c r="X11" s="19"/>
      <c r="Y11" s="19">
        <v>9.2638143906517298E-2</v>
      </c>
      <c r="Z11" s="19">
        <v>9.5251257576793202E-2</v>
      </c>
      <c r="AA11" s="19">
        <v>8.1720399476469405E-2</v>
      </c>
      <c r="AB11" s="19"/>
      <c r="AC11" s="19">
        <v>0.18541176340024601</v>
      </c>
      <c r="AD11" s="19">
        <v>0.10634661672685999</v>
      </c>
      <c r="AE11" s="19">
        <v>9.0096066350543E-2</v>
      </c>
      <c r="AF11" s="19">
        <v>4.36348092031855E-2</v>
      </c>
      <c r="AG11" s="19">
        <v>0.32867588346417698</v>
      </c>
      <c r="AH11" s="19"/>
      <c r="AI11" s="19">
        <v>0.137405542928067</v>
      </c>
      <c r="AJ11" s="19">
        <v>0.14944977562674799</v>
      </c>
      <c r="AK11" s="19">
        <v>9.6148405347370194E-2</v>
      </c>
      <c r="AL11" s="19">
        <v>4.9532565997935901E-2</v>
      </c>
      <c r="AM11" s="19"/>
      <c r="AN11" s="19">
        <v>6.9841310263695305E-2</v>
      </c>
      <c r="AO11" s="19">
        <v>0.145093234848272</v>
      </c>
      <c r="AP11" s="19"/>
      <c r="AQ11" s="19">
        <v>0.130161591681967</v>
      </c>
      <c r="AR11" s="19">
        <v>0.12749648353659601</v>
      </c>
      <c r="AS11" s="19"/>
      <c r="AT11" s="19">
        <v>6.9926498520743993E-2</v>
      </c>
      <c r="AU11" s="19">
        <v>0.17093870641280901</v>
      </c>
      <c r="AV11" s="19">
        <v>0.165982367788783</v>
      </c>
      <c r="AW11" s="19"/>
      <c r="AX11" s="19">
        <v>8.7124375643930593E-2</v>
      </c>
      <c r="AY11" s="19">
        <v>8.5326548063863E-2</v>
      </c>
      <c r="AZ11" s="19">
        <v>4.4585175624912501E-2</v>
      </c>
    </row>
    <row r="12" spans="2:52" x14ac:dyDescent="0.35">
      <c r="B12" s="16"/>
    </row>
    <row r="13" spans="2:52" x14ac:dyDescent="0.35">
      <c r="B13" t="s">
        <v>85</v>
      </c>
    </row>
    <row r="14" spans="2:52" x14ac:dyDescent="0.35">
      <c r="B14" t="s">
        <v>86</v>
      </c>
    </row>
    <row r="16" spans="2:52" x14ac:dyDescent="0.35">
      <c r="B16"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Z22"/>
  <sheetViews>
    <sheetView showGridLines="0" workbookViewId="0">
      <pane xSplit="2" topLeftCell="C1" activePane="topRight" state="frozen"/>
      <selection pane="topRight" activeCell="C15" sqref="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x14ac:dyDescent="0.35">
      <c r="B9" s="18" t="s">
        <v>135</v>
      </c>
      <c r="C9" s="17">
        <v>0.639972729925671</v>
      </c>
      <c r="D9" s="17">
        <v>0.60171359259425095</v>
      </c>
      <c r="E9" s="17">
        <v>0.68077889808338599</v>
      </c>
      <c r="F9" s="17"/>
      <c r="G9" s="17">
        <v>0.72558570271529998</v>
      </c>
      <c r="H9" s="17">
        <v>0.71494247424188495</v>
      </c>
      <c r="I9" s="17">
        <v>0.80774768384685902</v>
      </c>
      <c r="J9" s="17">
        <v>0.68066803633883899</v>
      </c>
      <c r="K9" s="17">
        <v>0.56634201277111296</v>
      </c>
      <c r="L9" s="17">
        <v>0.45602639439972398</v>
      </c>
      <c r="M9" s="17"/>
      <c r="N9" s="17">
        <v>0.56143151353457299</v>
      </c>
      <c r="O9" s="17">
        <v>0.61535069988170099</v>
      </c>
      <c r="P9" s="17">
        <v>0.76190538980122502</v>
      </c>
      <c r="Q9" s="17">
        <v>0.63110275965667495</v>
      </c>
      <c r="R9" s="17"/>
      <c r="S9" s="17">
        <v>0.36974829887303001</v>
      </c>
      <c r="T9" s="17">
        <v>0.78630480487176002</v>
      </c>
      <c r="U9" s="17">
        <v>0.71984824673158099</v>
      </c>
      <c r="V9" s="17">
        <v>0.110178900767406</v>
      </c>
      <c r="W9" s="17">
        <v>0.53561995641995797</v>
      </c>
      <c r="X9" s="17"/>
      <c r="Y9" s="17">
        <v>0.22288518669258001</v>
      </c>
      <c r="Z9" s="17">
        <v>0.75803282632559998</v>
      </c>
      <c r="AA9" s="17">
        <v>0.78240858263080704</v>
      </c>
      <c r="AB9" s="17"/>
      <c r="AC9" s="17">
        <v>0.59246222051985098</v>
      </c>
      <c r="AD9" s="17">
        <v>0.64728892331325305</v>
      </c>
      <c r="AE9" s="17">
        <v>0.67258482195093205</v>
      </c>
      <c r="AF9" s="17">
        <v>0.50119124925338998</v>
      </c>
      <c r="AG9" s="17">
        <v>0.75926695489990703</v>
      </c>
      <c r="AH9" s="17"/>
      <c r="AI9" s="17">
        <v>0.69327130667186898</v>
      </c>
      <c r="AJ9" s="17">
        <v>0.62802476641509997</v>
      </c>
      <c r="AK9" s="17">
        <v>0.55440397672998998</v>
      </c>
      <c r="AL9" s="17">
        <v>0.735485108405598</v>
      </c>
      <c r="AM9" s="17"/>
      <c r="AN9" s="17">
        <v>0.84489054122095297</v>
      </c>
      <c r="AO9" s="17">
        <v>0.58399089618337396</v>
      </c>
      <c r="AP9" s="17"/>
      <c r="AQ9" s="17">
        <v>0.71102816190771001</v>
      </c>
      <c r="AR9" s="17">
        <v>0.582213673106869</v>
      </c>
      <c r="AS9" s="17"/>
      <c r="AT9" s="17">
        <v>0.726712790755633</v>
      </c>
      <c r="AU9" s="17">
        <v>0.58239947935127301</v>
      </c>
      <c r="AV9" s="17">
        <v>0.40849391087747</v>
      </c>
      <c r="AW9" s="17"/>
      <c r="AX9" s="17">
        <v>0.78270511038378698</v>
      </c>
      <c r="AY9" s="17">
        <v>0.37501320785809</v>
      </c>
      <c r="AZ9" s="17">
        <v>0.69845817447665104</v>
      </c>
    </row>
    <row r="10" spans="2:52" x14ac:dyDescent="0.35">
      <c r="B10" s="18" t="s">
        <v>136</v>
      </c>
      <c r="C10" s="17">
        <v>0.259305466830549</v>
      </c>
      <c r="D10" s="17">
        <v>0.28407053103727697</v>
      </c>
      <c r="E10" s="17">
        <v>0.23559096561417101</v>
      </c>
      <c r="F10" s="17"/>
      <c r="G10" s="17">
        <v>0.193104528382777</v>
      </c>
      <c r="H10" s="17">
        <v>0.212317344323493</v>
      </c>
      <c r="I10" s="17">
        <v>0.15234781897063701</v>
      </c>
      <c r="J10" s="17">
        <v>0.182200156741229</v>
      </c>
      <c r="K10" s="17">
        <v>0.26762539851311501</v>
      </c>
      <c r="L10" s="17">
        <v>0.44096037740657801</v>
      </c>
      <c r="M10" s="17"/>
      <c r="N10" s="17">
        <v>0.29237775218310402</v>
      </c>
      <c r="O10" s="17">
        <v>0.27962938661635001</v>
      </c>
      <c r="P10" s="17">
        <v>0.17329884287966699</v>
      </c>
      <c r="Q10" s="17">
        <v>0.27178489540918499</v>
      </c>
      <c r="R10" s="17"/>
      <c r="S10" s="17">
        <v>0.43021273258703902</v>
      </c>
      <c r="T10" s="17">
        <v>0.17955886451632899</v>
      </c>
      <c r="U10" s="17">
        <v>0.21966311835414201</v>
      </c>
      <c r="V10" s="17">
        <v>0.45428372591319499</v>
      </c>
      <c r="W10" s="17">
        <v>0.31231083435782298</v>
      </c>
      <c r="X10" s="17"/>
      <c r="Y10" s="17">
        <v>0.50943253891995599</v>
      </c>
      <c r="Z10" s="17">
        <v>0.21243708966979699</v>
      </c>
      <c r="AA10" s="17">
        <v>0.183531337135315</v>
      </c>
      <c r="AB10" s="17"/>
      <c r="AC10" s="17">
        <v>0.23787043437335401</v>
      </c>
      <c r="AD10" s="17">
        <v>0.28022260775409702</v>
      </c>
      <c r="AE10" s="17">
        <v>0.253275714801032</v>
      </c>
      <c r="AF10" s="17">
        <v>0.42194356741039601</v>
      </c>
      <c r="AG10" s="17">
        <v>7.8125288165495202E-2</v>
      </c>
      <c r="AH10" s="17"/>
      <c r="AI10" s="17">
        <v>0.21278978833057899</v>
      </c>
      <c r="AJ10" s="17">
        <v>0.27117752307399501</v>
      </c>
      <c r="AK10" s="17">
        <v>0.28539439894739799</v>
      </c>
      <c r="AL10" s="17">
        <v>0.186707385116787</v>
      </c>
      <c r="AM10" s="17"/>
      <c r="AN10" s="17">
        <v>0.10590949271993901</v>
      </c>
      <c r="AO10" s="17">
        <v>0.30403577396301101</v>
      </c>
      <c r="AP10" s="17"/>
      <c r="AQ10" s="17">
        <v>0.19498683206647699</v>
      </c>
      <c r="AR10" s="17">
        <v>0.30989566926122702</v>
      </c>
      <c r="AS10" s="17"/>
      <c r="AT10" s="17">
        <v>0.19933964878534999</v>
      </c>
      <c r="AU10" s="17">
        <v>0.30765491443930099</v>
      </c>
      <c r="AV10" s="17">
        <v>0.38610332558281601</v>
      </c>
      <c r="AW10" s="17"/>
      <c r="AX10" s="17">
        <v>0.19178650546510601</v>
      </c>
      <c r="AY10" s="17">
        <v>0.383548575607009</v>
      </c>
      <c r="AZ10" s="17">
        <v>0.23340863258939301</v>
      </c>
    </row>
    <row r="11" spans="2:52" x14ac:dyDescent="0.35">
      <c r="B11" s="18" t="s">
        <v>137</v>
      </c>
      <c r="C11" s="17">
        <v>5.4254194402489901E-2</v>
      </c>
      <c r="D11" s="17">
        <v>5.4285700768023103E-2</v>
      </c>
      <c r="E11" s="17">
        <v>5.0432675210704901E-2</v>
      </c>
      <c r="F11" s="17"/>
      <c r="G11" s="17">
        <v>0</v>
      </c>
      <c r="H11" s="17">
        <v>4.6914526477715199E-2</v>
      </c>
      <c r="I11" s="17">
        <v>0</v>
      </c>
      <c r="J11" s="17">
        <v>0.111063631467669</v>
      </c>
      <c r="K11" s="17">
        <v>8.0247939721621295E-2</v>
      </c>
      <c r="L11" s="17">
        <v>7.0492570286299405E-2</v>
      </c>
      <c r="M11" s="17"/>
      <c r="N11" s="17">
        <v>9.8963521546609798E-2</v>
      </c>
      <c r="O11" s="17">
        <v>6.2833799092558804E-2</v>
      </c>
      <c r="P11" s="17">
        <v>4.1606844501563697E-2</v>
      </c>
      <c r="Q11" s="17">
        <v>3.2109712734859602E-2</v>
      </c>
      <c r="R11" s="17"/>
      <c r="S11" s="17">
        <v>0.13123467685391499</v>
      </c>
      <c r="T11" s="17">
        <v>2.17451891548898E-2</v>
      </c>
      <c r="U11" s="17">
        <v>2.69270567461493E-2</v>
      </c>
      <c r="V11" s="17">
        <v>0.12632845369283899</v>
      </c>
      <c r="W11" s="17">
        <v>9.3253614454159001E-2</v>
      </c>
      <c r="X11" s="17"/>
      <c r="Y11" s="17">
        <v>0.19866398617709799</v>
      </c>
      <c r="Z11" s="17">
        <v>1.4292832813242E-2</v>
      </c>
      <c r="AA11" s="17">
        <v>1.53164734977783E-2</v>
      </c>
      <c r="AB11" s="17"/>
      <c r="AC11" s="17">
        <v>7.5656848040859703E-2</v>
      </c>
      <c r="AD11" s="17">
        <v>5.8330060452725402E-2</v>
      </c>
      <c r="AE11" s="17">
        <v>4.74651756619721E-2</v>
      </c>
      <c r="AF11" s="17">
        <v>1.26413305022876E-2</v>
      </c>
      <c r="AG11" s="17">
        <v>0.162607756934598</v>
      </c>
      <c r="AH11" s="17"/>
      <c r="AI11" s="17">
        <v>4.9920828236610801E-2</v>
      </c>
      <c r="AJ11" s="17">
        <v>5.9997095475274799E-2</v>
      </c>
      <c r="AK11" s="17">
        <v>5.8226832981658698E-2</v>
      </c>
      <c r="AL11" s="17">
        <v>6.5142191575967595E-2</v>
      </c>
      <c r="AM11" s="17"/>
      <c r="AN11" s="17">
        <v>3.8832727256627501E-2</v>
      </c>
      <c r="AO11" s="17">
        <v>5.5296586792683899E-2</v>
      </c>
      <c r="AP11" s="17"/>
      <c r="AQ11" s="17">
        <v>3.9607681216760199E-2</v>
      </c>
      <c r="AR11" s="17">
        <v>6.7231630247600899E-2</v>
      </c>
      <c r="AS11" s="17"/>
      <c r="AT11" s="17">
        <v>3.2451197099660503E-2</v>
      </c>
      <c r="AU11" s="17">
        <v>7.7193482693232202E-2</v>
      </c>
      <c r="AV11" s="17">
        <v>0.105411735474068</v>
      </c>
      <c r="AW11" s="17"/>
      <c r="AX11" s="17">
        <v>8.6817684313173007E-3</v>
      </c>
      <c r="AY11" s="17">
        <v>0.163307045716899</v>
      </c>
      <c r="AZ11" s="17">
        <v>4.6280114909199498E-2</v>
      </c>
    </row>
    <row r="12" spans="2:52" x14ac:dyDescent="0.35">
      <c r="B12" s="18" t="s">
        <v>138</v>
      </c>
      <c r="C12" s="17">
        <v>9.3386765509381707E-3</v>
      </c>
      <c r="D12" s="17">
        <v>4.69641534639438E-3</v>
      </c>
      <c r="E12" s="17">
        <v>1.40162232357001E-2</v>
      </c>
      <c r="F12" s="17"/>
      <c r="G12" s="17">
        <v>0</v>
      </c>
      <c r="H12" s="17">
        <v>0</v>
      </c>
      <c r="I12" s="17">
        <v>1.5255921732647001E-2</v>
      </c>
      <c r="J12" s="17">
        <v>1.1059572057392201E-2</v>
      </c>
      <c r="K12" s="17">
        <v>1.50500427802317E-2</v>
      </c>
      <c r="L12" s="17">
        <v>1.23554401544978E-2</v>
      </c>
      <c r="M12" s="17"/>
      <c r="N12" s="17">
        <v>2.29294015789198E-2</v>
      </c>
      <c r="O12" s="17">
        <v>1.7906687877223701E-2</v>
      </c>
      <c r="P12" s="17">
        <v>0</v>
      </c>
      <c r="Q12" s="17">
        <v>0</v>
      </c>
      <c r="R12" s="17"/>
      <c r="S12" s="17">
        <v>2.23245547327608E-2</v>
      </c>
      <c r="T12" s="17">
        <v>8.6659505533419508E-3</v>
      </c>
      <c r="U12" s="17">
        <v>0</v>
      </c>
      <c r="V12" s="17">
        <v>0</v>
      </c>
      <c r="W12" s="17">
        <v>0</v>
      </c>
      <c r="X12" s="17"/>
      <c r="Y12" s="17">
        <v>1.7893156192681E-2</v>
      </c>
      <c r="Z12" s="17">
        <v>8.6231970409485596E-3</v>
      </c>
      <c r="AA12" s="17">
        <v>0</v>
      </c>
      <c r="AB12" s="17"/>
      <c r="AC12" s="17">
        <v>1.9661764078654501E-2</v>
      </c>
      <c r="AD12" s="17">
        <v>0</v>
      </c>
      <c r="AE12" s="17">
        <v>7.8679554183539394E-3</v>
      </c>
      <c r="AF12" s="17">
        <v>9.7415162550412906E-3</v>
      </c>
      <c r="AG12" s="17">
        <v>0</v>
      </c>
      <c r="AH12" s="17"/>
      <c r="AI12" s="17">
        <v>0</v>
      </c>
      <c r="AJ12" s="17">
        <v>6.3627535154596E-3</v>
      </c>
      <c r="AK12" s="17">
        <v>3.44299692047512E-2</v>
      </c>
      <c r="AL12" s="17">
        <v>1.2665314901647099E-2</v>
      </c>
      <c r="AM12" s="17"/>
      <c r="AN12" s="17">
        <v>0</v>
      </c>
      <c r="AO12" s="17">
        <v>1.19211052277015E-2</v>
      </c>
      <c r="AP12" s="17"/>
      <c r="AQ12" s="17">
        <v>4.0668514111436103E-3</v>
      </c>
      <c r="AR12" s="17">
        <v>1.3848390062804399E-2</v>
      </c>
      <c r="AS12" s="17"/>
      <c r="AT12" s="17">
        <v>1.8669126877063201E-2</v>
      </c>
      <c r="AU12" s="17">
        <v>2.2164610025003999E-3</v>
      </c>
      <c r="AV12" s="17">
        <v>0</v>
      </c>
      <c r="AW12" s="17"/>
      <c r="AX12" s="17">
        <v>1.28137963414067E-2</v>
      </c>
      <c r="AY12" s="17">
        <v>1.16362031338039E-2</v>
      </c>
      <c r="AZ12" s="17">
        <v>9.1850083886050402E-3</v>
      </c>
    </row>
    <row r="13" spans="2:52" x14ac:dyDescent="0.35">
      <c r="B13" s="18" t="s">
        <v>139</v>
      </c>
      <c r="C13" s="17">
        <v>2.4466042910186499E-2</v>
      </c>
      <c r="D13" s="17">
        <v>3.6806591730905502E-2</v>
      </c>
      <c r="E13" s="17">
        <v>1.22292260268462E-2</v>
      </c>
      <c r="F13" s="17"/>
      <c r="G13" s="17">
        <v>4.06548844509615E-2</v>
      </c>
      <c r="H13" s="17">
        <v>2.5825654956907099E-2</v>
      </c>
      <c r="I13" s="17">
        <v>2.4648575449857001E-2</v>
      </c>
      <c r="J13" s="17">
        <v>1.50086033948702E-2</v>
      </c>
      <c r="K13" s="17">
        <v>4.7126267071273202E-2</v>
      </c>
      <c r="L13" s="17">
        <v>5.6802552463883502E-3</v>
      </c>
      <c r="M13" s="17"/>
      <c r="N13" s="17">
        <v>1.6255588200988401E-2</v>
      </c>
      <c r="O13" s="17">
        <v>5.4908809967751399E-3</v>
      </c>
      <c r="P13" s="17">
        <v>2.3188922817543499E-2</v>
      </c>
      <c r="Q13" s="17">
        <v>4.8043254799613903E-2</v>
      </c>
      <c r="R13" s="17"/>
      <c r="S13" s="17">
        <v>3.66157454552693E-2</v>
      </c>
      <c r="T13" s="17">
        <v>0</v>
      </c>
      <c r="U13" s="17">
        <v>1.8405658675856501E-2</v>
      </c>
      <c r="V13" s="17">
        <v>0.309208919626559</v>
      </c>
      <c r="W13" s="17">
        <v>5.8815594768059802E-2</v>
      </c>
      <c r="X13" s="17"/>
      <c r="Y13" s="17">
        <v>5.1125132017684601E-2</v>
      </c>
      <c r="Z13" s="17">
        <v>2.90724149554605E-3</v>
      </c>
      <c r="AA13" s="17">
        <v>1.8743606736099198E-2</v>
      </c>
      <c r="AB13" s="17"/>
      <c r="AC13" s="17">
        <v>3.9364934799189802E-2</v>
      </c>
      <c r="AD13" s="17">
        <v>5.2016829676489401E-3</v>
      </c>
      <c r="AE13" s="17">
        <v>1.30639887629866E-2</v>
      </c>
      <c r="AF13" s="17">
        <v>5.4482336578885397E-2</v>
      </c>
      <c r="AG13" s="17">
        <v>0</v>
      </c>
      <c r="AH13" s="17"/>
      <c r="AI13" s="17">
        <v>1.6396921627875899E-2</v>
      </c>
      <c r="AJ13" s="17">
        <v>2.3898604637955598E-2</v>
      </c>
      <c r="AK13" s="17">
        <v>5.8463374156452301E-2</v>
      </c>
      <c r="AL13" s="17">
        <v>0</v>
      </c>
      <c r="AM13" s="17"/>
      <c r="AN13" s="17">
        <v>1.03672388024811E-2</v>
      </c>
      <c r="AO13" s="17">
        <v>2.85910736185567E-2</v>
      </c>
      <c r="AP13" s="17"/>
      <c r="AQ13" s="17">
        <v>3.27987090260244E-2</v>
      </c>
      <c r="AR13" s="17">
        <v>1.7959125600420699E-2</v>
      </c>
      <c r="AS13" s="17"/>
      <c r="AT13" s="17">
        <v>2.2827236482293501E-2</v>
      </c>
      <c r="AU13" s="17">
        <v>1.13746647272102E-2</v>
      </c>
      <c r="AV13" s="17">
        <v>7.4363473429572197E-2</v>
      </c>
      <c r="AW13" s="17"/>
      <c r="AX13" s="17">
        <v>0</v>
      </c>
      <c r="AY13" s="17">
        <v>6.6494967684198297E-2</v>
      </c>
      <c r="AZ13" s="17">
        <v>1.26680696361518E-2</v>
      </c>
    </row>
    <row r="14" spans="2:52" x14ac:dyDescent="0.35">
      <c r="B14" s="18" t="s">
        <v>94</v>
      </c>
      <c r="C14" s="17">
        <v>1.2662889380165901E-2</v>
      </c>
      <c r="D14" s="17">
        <v>1.8427168523149101E-2</v>
      </c>
      <c r="E14" s="17">
        <v>6.9520118291919999E-3</v>
      </c>
      <c r="F14" s="17"/>
      <c r="G14" s="17">
        <v>4.06548844509615E-2</v>
      </c>
      <c r="H14" s="17">
        <v>0</v>
      </c>
      <c r="I14" s="17">
        <v>0</v>
      </c>
      <c r="J14" s="17">
        <v>0</v>
      </c>
      <c r="K14" s="17">
        <v>2.36083391426457E-2</v>
      </c>
      <c r="L14" s="17">
        <v>1.4484962506512499E-2</v>
      </c>
      <c r="M14" s="17"/>
      <c r="N14" s="17">
        <v>8.0422229558054503E-3</v>
      </c>
      <c r="O14" s="17">
        <v>1.8788545535390701E-2</v>
      </c>
      <c r="P14" s="17">
        <v>0</v>
      </c>
      <c r="Q14" s="17">
        <v>1.6959377399666901E-2</v>
      </c>
      <c r="R14" s="17"/>
      <c r="S14" s="17">
        <v>9.8639914979857003E-3</v>
      </c>
      <c r="T14" s="17">
        <v>3.7251909036786698E-3</v>
      </c>
      <c r="U14" s="17">
        <v>1.5155919492271399E-2</v>
      </c>
      <c r="V14" s="17">
        <v>0</v>
      </c>
      <c r="W14" s="17">
        <v>0</v>
      </c>
      <c r="X14" s="17"/>
      <c r="Y14" s="17">
        <v>0</v>
      </c>
      <c r="Z14" s="17">
        <v>3.70681265486594E-3</v>
      </c>
      <c r="AA14" s="17">
        <v>0</v>
      </c>
      <c r="AB14" s="17"/>
      <c r="AC14" s="17">
        <v>3.49837981880909E-2</v>
      </c>
      <c r="AD14" s="17">
        <v>8.9567255122753493E-3</v>
      </c>
      <c r="AE14" s="17">
        <v>5.7423434047234097E-3</v>
      </c>
      <c r="AF14" s="17">
        <v>0</v>
      </c>
      <c r="AG14" s="17">
        <v>0</v>
      </c>
      <c r="AH14" s="17"/>
      <c r="AI14" s="17">
        <v>2.7621155133065099E-2</v>
      </c>
      <c r="AJ14" s="17">
        <v>1.0539256882215299E-2</v>
      </c>
      <c r="AK14" s="17">
        <v>9.0814479797491701E-3</v>
      </c>
      <c r="AL14" s="17">
        <v>0</v>
      </c>
      <c r="AM14" s="17"/>
      <c r="AN14" s="17">
        <v>0</v>
      </c>
      <c r="AO14" s="17">
        <v>1.6164564214673001E-2</v>
      </c>
      <c r="AP14" s="17"/>
      <c r="AQ14" s="17">
        <v>1.75117643718848E-2</v>
      </c>
      <c r="AR14" s="17">
        <v>8.8515117210771193E-3</v>
      </c>
      <c r="AS14" s="17"/>
      <c r="AT14" s="17">
        <v>0</v>
      </c>
      <c r="AU14" s="17">
        <v>1.91609977864837E-2</v>
      </c>
      <c r="AV14" s="17">
        <v>2.5627554636073999E-2</v>
      </c>
      <c r="AW14" s="17"/>
      <c r="AX14" s="17">
        <v>4.0128193783822803E-3</v>
      </c>
      <c r="AY14" s="17">
        <v>0</v>
      </c>
      <c r="AZ14" s="17">
        <v>0</v>
      </c>
    </row>
    <row r="15" spans="2:52" x14ac:dyDescent="0.35">
      <c r="B15" s="18" t="s">
        <v>140</v>
      </c>
      <c r="C15" s="21">
        <v>0.89927819675621901</v>
      </c>
      <c r="D15" s="21">
        <v>0.88578412363152803</v>
      </c>
      <c r="E15" s="21">
        <v>0.91636986369755702</v>
      </c>
      <c r="F15" s="21"/>
      <c r="G15" s="21">
        <v>0.91869023109807701</v>
      </c>
      <c r="H15" s="21">
        <v>0.92725981856537798</v>
      </c>
      <c r="I15" s="21">
        <v>0.960095502817496</v>
      </c>
      <c r="J15" s="21">
        <v>0.86286819308006801</v>
      </c>
      <c r="K15" s="21">
        <v>0.83396741128422802</v>
      </c>
      <c r="L15" s="21">
        <v>0.89698677180630204</v>
      </c>
      <c r="M15" s="21"/>
      <c r="N15" s="21">
        <v>0.85380926571767701</v>
      </c>
      <c r="O15" s="21">
        <v>0.89498008649805205</v>
      </c>
      <c r="P15" s="21">
        <v>0.93520423268089303</v>
      </c>
      <c r="Q15" s="21">
        <v>0.90288765506586</v>
      </c>
      <c r="R15" s="21"/>
      <c r="S15" s="21">
        <v>0.79996103146006903</v>
      </c>
      <c r="T15" s="21">
        <v>0.96586366938808998</v>
      </c>
      <c r="U15" s="21">
        <v>0.93951136508572297</v>
      </c>
      <c r="V15" s="21">
        <v>0.56446262668060099</v>
      </c>
      <c r="W15" s="21">
        <v>0.847930790777781</v>
      </c>
      <c r="X15" s="21"/>
      <c r="Y15" s="21">
        <v>0.73231772561253705</v>
      </c>
      <c r="Z15" s="21">
        <v>0.970469915995397</v>
      </c>
      <c r="AA15" s="21">
        <v>0.96593991976612303</v>
      </c>
      <c r="AB15" s="21"/>
      <c r="AC15" s="21">
        <v>0.83033265489320496</v>
      </c>
      <c r="AD15" s="21">
        <v>0.92751153106734996</v>
      </c>
      <c r="AE15" s="21">
        <v>0.925860536751964</v>
      </c>
      <c r="AF15" s="21">
        <v>0.92313481666378605</v>
      </c>
      <c r="AG15" s="21">
        <v>0.83739224306540205</v>
      </c>
      <c r="AH15" s="21"/>
      <c r="AI15" s="21">
        <v>0.90606109500244802</v>
      </c>
      <c r="AJ15" s="21">
        <v>0.89920228948909497</v>
      </c>
      <c r="AK15" s="21">
        <v>0.83979837567738902</v>
      </c>
      <c r="AL15" s="21">
        <v>0.92219249352238497</v>
      </c>
      <c r="AM15" s="21"/>
      <c r="AN15" s="21">
        <v>0.95080003394089097</v>
      </c>
      <c r="AO15" s="21">
        <v>0.88802667014638503</v>
      </c>
      <c r="AP15" s="21"/>
      <c r="AQ15" s="21">
        <v>0.90601499397418706</v>
      </c>
      <c r="AR15" s="21">
        <v>0.89210934236809702</v>
      </c>
      <c r="AS15" s="21"/>
      <c r="AT15" s="21">
        <v>0.92605243954098304</v>
      </c>
      <c r="AU15" s="21">
        <v>0.89005439379057405</v>
      </c>
      <c r="AV15" s="21">
        <v>0.79459723646028602</v>
      </c>
      <c r="AW15" s="21"/>
      <c r="AX15" s="21">
        <v>0.97449161584889399</v>
      </c>
      <c r="AY15" s="21">
        <v>0.75856178346509895</v>
      </c>
      <c r="AZ15" s="21">
        <v>0.93186680706604397</v>
      </c>
    </row>
    <row r="16" spans="2:52" x14ac:dyDescent="0.35">
      <c r="B16" s="18" t="s">
        <v>141</v>
      </c>
      <c r="C16" s="21">
        <v>3.3804719461124601E-2</v>
      </c>
      <c r="D16" s="21">
        <v>4.1503007077299897E-2</v>
      </c>
      <c r="E16" s="21">
        <v>2.6245449262546301E-2</v>
      </c>
      <c r="F16" s="21"/>
      <c r="G16" s="21">
        <v>4.06548844509615E-2</v>
      </c>
      <c r="H16" s="21">
        <v>2.5825654956907099E-2</v>
      </c>
      <c r="I16" s="21">
        <v>3.9904497182504002E-2</v>
      </c>
      <c r="J16" s="21">
        <v>2.60681754522624E-2</v>
      </c>
      <c r="K16" s="21">
        <v>6.2176309851504803E-2</v>
      </c>
      <c r="L16" s="21">
        <v>1.80356954008862E-2</v>
      </c>
      <c r="M16" s="21"/>
      <c r="N16" s="21">
        <v>3.9184989779908197E-2</v>
      </c>
      <c r="O16" s="21">
        <v>2.3397568873998902E-2</v>
      </c>
      <c r="P16" s="21">
        <v>2.3188922817543499E-2</v>
      </c>
      <c r="Q16" s="21">
        <v>4.8043254799613903E-2</v>
      </c>
      <c r="R16" s="21"/>
      <c r="S16" s="21">
        <v>5.8940300188030099E-2</v>
      </c>
      <c r="T16" s="21">
        <v>8.6659505533419508E-3</v>
      </c>
      <c r="U16" s="21">
        <v>1.8405658675856501E-2</v>
      </c>
      <c r="V16" s="21">
        <v>0.309208919626559</v>
      </c>
      <c r="W16" s="21">
        <v>5.8815594768059802E-2</v>
      </c>
      <c r="X16" s="21"/>
      <c r="Y16" s="21">
        <v>6.9018288210365694E-2</v>
      </c>
      <c r="Z16" s="21">
        <v>1.1530438536494599E-2</v>
      </c>
      <c r="AA16" s="21">
        <v>1.8743606736099198E-2</v>
      </c>
      <c r="AB16" s="21"/>
      <c r="AC16" s="21">
        <v>5.90266988778443E-2</v>
      </c>
      <c r="AD16" s="21">
        <v>5.2016829676489401E-3</v>
      </c>
      <c r="AE16" s="21">
        <v>2.0931944181340499E-2</v>
      </c>
      <c r="AF16" s="21">
        <v>6.4223852833926703E-2</v>
      </c>
      <c r="AG16" s="21">
        <v>0</v>
      </c>
      <c r="AH16" s="21"/>
      <c r="AI16" s="21">
        <v>1.6396921627875899E-2</v>
      </c>
      <c r="AJ16" s="21">
        <v>3.0261358153415199E-2</v>
      </c>
      <c r="AK16" s="21">
        <v>9.2893343361203404E-2</v>
      </c>
      <c r="AL16" s="21">
        <v>1.2665314901647099E-2</v>
      </c>
      <c r="AM16" s="21"/>
      <c r="AN16" s="21">
        <v>1.03672388024811E-2</v>
      </c>
      <c r="AO16" s="21">
        <v>4.0512178846258198E-2</v>
      </c>
      <c r="AP16" s="21"/>
      <c r="AQ16" s="21">
        <v>3.6865560437168002E-2</v>
      </c>
      <c r="AR16" s="21">
        <v>3.1807515663225101E-2</v>
      </c>
      <c r="AS16" s="21"/>
      <c r="AT16" s="21">
        <v>4.1496363359356699E-2</v>
      </c>
      <c r="AU16" s="21">
        <v>1.35911257297106E-2</v>
      </c>
      <c r="AV16" s="21">
        <v>7.4363473429572197E-2</v>
      </c>
      <c r="AW16" s="21"/>
      <c r="AX16" s="21">
        <v>1.28137963414067E-2</v>
      </c>
      <c r="AY16" s="21">
        <v>7.8131170818002194E-2</v>
      </c>
      <c r="AZ16" s="21">
        <v>2.1853078024756799E-2</v>
      </c>
    </row>
    <row r="17" spans="2:52" x14ac:dyDescent="0.35">
      <c r="B17" s="18" t="s">
        <v>97</v>
      </c>
      <c r="C17" s="22">
        <v>0.86547347729509505</v>
      </c>
      <c r="D17" s="22">
        <v>0.84428111655422799</v>
      </c>
      <c r="E17" s="22">
        <v>0.890124414435011</v>
      </c>
      <c r="F17" s="22"/>
      <c r="G17" s="22">
        <v>0.87803534664711602</v>
      </c>
      <c r="H17" s="22">
        <v>0.90143416360847095</v>
      </c>
      <c r="I17" s="22">
        <v>0.92019100563499201</v>
      </c>
      <c r="J17" s="22">
        <v>0.83680001762780598</v>
      </c>
      <c r="K17" s="22">
        <v>0.771791101432723</v>
      </c>
      <c r="L17" s="22">
        <v>0.87895107640541603</v>
      </c>
      <c r="M17" s="22"/>
      <c r="N17" s="22">
        <v>0.81462427593776798</v>
      </c>
      <c r="O17" s="22">
        <v>0.87158251762405303</v>
      </c>
      <c r="P17" s="22">
        <v>0.912015309863349</v>
      </c>
      <c r="Q17" s="22">
        <v>0.85484440026624597</v>
      </c>
      <c r="R17" s="22"/>
      <c r="S17" s="22">
        <v>0.74102073127203905</v>
      </c>
      <c r="T17" s="22">
        <v>0.95719771883474802</v>
      </c>
      <c r="U17" s="22">
        <v>0.921105706409866</v>
      </c>
      <c r="V17" s="22">
        <v>0.25525370705404199</v>
      </c>
      <c r="W17" s="22">
        <v>0.78911519600972102</v>
      </c>
      <c r="X17" s="22"/>
      <c r="Y17" s="22">
        <v>0.66329943740217101</v>
      </c>
      <c r="Z17" s="22">
        <v>0.95893947745890296</v>
      </c>
      <c r="AA17" s="22">
        <v>0.94719631303002305</v>
      </c>
      <c r="AB17" s="22"/>
      <c r="AC17" s="22">
        <v>0.77130595601536101</v>
      </c>
      <c r="AD17" s="22">
        <v>0.92230984809970096</v>
      </c>
      <c r="AE17" s="22">
        <v>0.90492859257062397</v>
      </c>
      <c r="AF17" s="22">
        <v>0.85891096382985899</v>
      </c>
      <c r="AG17" s="22">
        <v>0.83739224306540205</v>
      </c>
      <c r="AH17" s="22"/>
      <c r="AI17" s="22">
        <v>0.88966417337457204</v>
      </c>
      <c r="AJ17" s="22">
        <v>0.86894093133567896</v>
      </c>
      <c r="AK17" s="22">
        <v>0.74690503231618499</v>
      </c>
      <c r="AL17" s="22">
        <v>0.90952717862073795</v>
      </c>
      <c r="AM17" s="22"/>
      <c r="AN17" s="22">
        <v>0.94043279513841005</v>
      </c>
      <c r="AO17" s="22">
        <v>0.84751449130012702</v>
      </c>
      <c r="AP17" s="22"/>
      <c r="AQ17" s="22">
        <v>0.86914943353701901</v>
      </c>
      <c r="AR17" s="22">
        <v>0.86030182670487199</v>
      </c>
      <c r="AS17" s="22"/>
      <c r="AT17" s="22">
        <v>0.88455607618162602</v>
      </c>
      <c r="AU17" s="22">
        <v>0.87646326806086305</v>
      </c>
      <c r="AV17" s="22">
        <v>0.72023376303071296</v>
      </c>
      <c r="AW17" s="22"/>
      <c r="AX17" s="22">
        <v>0.96167781950748699</v>
      </c>
      <c r="AY17" s="22">
        <v>0.68043061264709703</v>
      </c>
      <c r="AZ17" s="22">
        <v>0.91001372904128697</v>
      </c>
    </row>
    <row r="18" spans="2:52" x14ac:dyDescent="0.35">
      <c r="B18" s="16"/>
    </row>
    <row r="19" spans="2:52" x14ac:dyDescent="0.35">
      <c r="B19" t="s">
        <v>85</v>
      </c>
    </row>
    <row r="20" spans="2:52" x14ac:dyDescent="0.35">
      <c r="B20" t="s">
        <v>86</v>
      </c>
    </row>
    <row r="22" spans="2:52" x14ac:dyDescent="0.35">
      <c r="B22"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Z17"/>
  <sheetViews>
    <sheetView showGridLines="0" workbookViewId="0">
      <pane xSplit="2" topLeftCell="C1" activePane="topRight" state="frozen"/>
      <selection pane="topRight" activeCell="C9" sqref="C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ht="43.5" x14ac:dyDescent="0.35">
      <c r="B9" s="18" t="s">
        <v>143</v>
      </c>
      <c r="C9" s="17">
        <v>0.523239606582938</v>
      </c>
      <c r="D9" s="17">
        <v>0.51464418862410299</v>
      </c>
      <c r="E9" s="17">
        <v>0.53392792008919898</v>
      </c>
      <c r="F9" s="17"/>
      <c r="G9" s="17">
        <v>0.54375020366440696</v>
      </c>
      <c r="H9" s="17">
        <v>0.64235726926543002</v>
      </c>
      <c r="I9" s="17">
        <v>0.68503824725267204</v>
      </c>
      <c r="J9" s="17">
        <v>0.54956271673243295</v>
      </c>
      <c r="K9" s="17">
        <v>0.48573402262123599</v>
      </c>
      <c r="L9" s="17">
        <v>0.33602877728884001</v>
      </c>
      <c r="M9" s="17"/>
      <c r="N9" s="17">
        <v>0.42162403140510601</v>
      </c>
      <c r="O9" s="17">
        <v>0.45558603901066802</v>
      </c>
      <c r="P9" s="17">
        <v>0.67579426134276799</v>
      </c>
      <c r="Q9" s="17">
        <v>0.54429984531202702</v>
      </c>
      <c r="R9" s="17"/>
      <c r="S9" s="17">
        <v>0.34801152614698899</v>
      </c>
      <c r="T9" s="17">
        <v>0.61191431348493597</v>
      </c>
      <c r="U9" s="17">
        <v>0.50693671941458296</v>
      </c>
      <c r="V9" s="17">
        <v>0.19064258682597601</v>
      </c>
      <c r="W9" s="17">
        <v>0.62502379426069199</v>
      </c>
      <c r="X9" s="17"/>
      <c r="Y9" s="17">
        <v>0.32104204999000902</v>
      </c>
      <c r="Z9" s="17">
        <v>0.57955214884387596</v>
      </c>
      <c r="AA9" s="17">
        <v>0.51754067673803095</v>
      </c>
      <c r="AB9" s="17"/>
      <c r="AC9" s="17">
        <v>0.56867291978534495</v>
      </c>
      <c r="AD9" s="17">
        <v>0.49685107710594201</v>
      </c>
      <c r="AE9" s="17">
        <v>0.48440710279685401</v>
      </c>
      <c r="AF9" s="17">
        <v>0.62281350712840899</v>
      </c>
      <c r="AG9" s="17">
        <v>0.83393187347042097</v>
      </c>
      <c r="AH9" s="17"/>
      <c r="AI9" s="17">
        <v>0.59970432004928598</v>
      </c>
      <c r="AJ9" s="17">
        <v>0.50702729119065304</v>
      </c>
      <c r="AK9" s="17">
        <v>0.45120080823394099</v>
      </c>
      <c r="AL9" s="17">
        <v>0.53841500233826201</v>
      </c>
      <c r="AM9" s="17"/>
      <c r="AN9" s="17">
        <v>0.63274525359585099</v>
      </c>
      <c r="AO9" s="17">
        <v>0.49463076219471303</v>
      </c>
      <c r="AP9" s="17"/>
      <c r="AQ9" s="17">
        <v>0.61967300508416201</v>
      </c>
      <c r="AR9" s="17">
        <v>0.442634707524934</v>
      </c>
      <c r="AS9" s="17"/>
      <c r="AT9" s="17">
        <v>0.55794166964807501</v>
      </c>
      <c r="AU9" s="17">
        <v>0.52056096519259198</v>
      </c>
      <c r="AV9" s="17">
        <v>0.36460744170937898</v>
      </c>
      <c r="AW9" s="17"/>
      <c r="AX9" s="17">
        <v>0.63044043671315297</v>
      </c>
      <c r="AY9" s="17">
        <v>0.43646524436076001</v>
      </c>
      <c r="AZ9" s="17">
        <v>0.45213270575372699</v>
      </c>
    </row>
    <row r="10" spans="2:52" ht="43.5" x14ac:dyDescent="0.35">
      <c r="B10" s="18" t="s">
        <v>144</v>
      </c>
      <c r="C10" s="17">
        <v>0.42936741400533601</v>
      </c>
      <c r="D10" s="17">
        <v>0.42380090581892399</v>
      </c>
      <c r="E10" s="17">
        <v>0.43264457705123299</v>
      </c>
      <c r="F10" s="17"/>
      <c r="G10" s="17">
        <v>0.41559491188463099</v>
      </c>
      <c r="H10" s="17">
        <v>0.30037197443461899</v>
      </c>
      <c r="I10" s="17">
        <v>0.26927203387155801</v>
      </c>
      <c r="J10" s="17">
        <v>0.42344815270325997</v>
      </c>
      <c r="K10" s="17">
        <v>0.45527328976592302</v>
      </c>
      <c r="L10" s="17">
        <v>0.61262758242594395</v>
      </c>
      <c r="M10" s="17"/>
      <c r="N10" s="17">
        <v>0.53136504265725004</v>
      </c>
      <c r="O10" s="17">
        <v>0.49727952287501198</v>
      </c>
      <c r="P10" s="17">
        <v>0.27311030117381602</v>
      </c>
      <c r="Q10" s="17">
        <v>0.40888435145899799</v>
      </c>
      <c r="R10" s="17"/>
      <c r="S10" s="17">
        <v>0.60015947674738201</v>
      </c>
      <c r="T10" s="17">
        <v>0.36531249457696802</v>
      </c>
      <c r="U10" s="17">
        <v>0.42101594246191298</v>
      </c>
      <c r="V10" s="17">
        <v>0.50014849354746405</v>
      </c>
      <c r="W10" s="17">
        <v>0.33329584492179898</v>
      </c>
      <c r="X10" s="17"/>
      <c r="Y10" s="17">
        <v>0.62735199674816799</v>
      </c>
      <c r="Z10" s="17">
        <v>0.401493823534466</v>
      </c>
      <c r="AA10" s="17">
        <v>0.42452331584913</v>
      </c>
      <c r="AB10" s="17"/>
      <c r="AC10" s="17">
        <v>0.39111543874117399</v>
      </c>
      <c r="AD10" s="17">
        <v>0.46339152099057002</v>
      </c>
      <c r="AE10" s="17">
        <v>0.45624499808553798</v>
      </c>
      <c r="AF10" s="17">
        <v>0.32270415629270599</v>
      </c>
      <c r="AG10" s="17">
        <v>0.166068126529579</v>
      </c>
      <c r="AH10" s="17"/>
      <c r="AI10" s="17">
        <v>0.38141582392805801</v>
      </c>
      <c r="AJ10" s="17">
        <v>0.43929942793061799</v>
      </c>
      <c r="AK10" s="17">
        <v>0.43882484859457099</v>
      </c>
      <c r="AL10" s="17">
        <v>0.43952765011410799</v>
      </c>
      <c r="AM10" s="17"/>
      <c r="AN10" s="17">
        <v>0.33937582056444399</v>
      </c>
      <c r="AO10" s="17">
        <v>0.45197152538683</v>
      </c>
      <c r="AP10" s="17"/>
      <c r="AQ10" s="17">
        <v>0.33706970558969401</v>
      </c>
      <c r="AR10" s="17">
        <v>0.50580003608677504</v>
      </c>
      <c r="AS10" s="17"/>
      <c r="AT10" s="17">
        <v>0.389325613557718</v>
      </c>
      <c r="AU10" s="17">
        <v>0.45473851603510501</v>
      </c>
      <c r="AV10" s="17">
        <v>0.52578154189269399</v>
      </c>
      <c r="AW10" s="17"/>
      <c r="AX10" s="17">
        <v>0.34904083293268601</v>
      </c>
      <c r="AY10" s="17">
        <v>0.49641441659991697</v>
      </c>
      <c r="AZ10" s="17">
        <v>0.50685181907019805</v>
      </c>
    </row>
    <row r="11" spans="2:52" ht="29" x14ac:dyDescent="0.35">
      <c r="B11" s="18" t="s">
        <v>145</v>
      </c>
      <c r="C11" s="17">
        <v>2.76047247341073E-2</v>
      </c>
      <c r="D11" s="17">
        <v>4.3299400111974501E-2</v>
      </c>
      <c r="E11" s="17">
        <v>1.20279047116025E-2</v>
      </c>
      <c r="F11" s="17"/>
      <c r="G11" s="17">
        <v>4.06548844509615E-2</v>
      </c>
      <c r="H11" s="17">
        <v>5.7270756299950702E-2</v>
      </c>
      <c r="I11" s="17">
        <v>2.4648575449857001E-2</v>
      </c>
      <c r="J11" s="17">
        <v>6.2890914458369499E-3</v>
      </c>
      <c r="K11" s="17">
        <v>3.0382421608900201E-2</v>
      </c>
      <c r="L11" s="17">
        <v>1.4107393830674201E-2</v>
      </c>
      <c r="M11" s="17"/>
      <c r="N11" s="17">
        <v>2.3770938030544999E-2</v>
      </c>
      <c r="O11" s="17">
        <v>2.3734279048759899E-2</v>
      </c>
      <c r="P11" s="17">
        <v>2.1991081787271001E-2</v>
      </c>
      <c r="Q11" s="17">
        <v>3.7220994669427798E-2</v>
      </c>
      <c r="R11" s="17"/>
      <c r="S11" s="17">
        <v>3.8262292474538898E-2</v>
      </c>
      <c r="T11" s="17">
        <v>5.8984151483159296E-3</v>
      </c>
      <c r="U11" s="17">
        <v>5.6891418631233003E-2</v>
      </c>
      <c r="V11" s="17">
        <v>0.309208919626559</v>
      </c>
      <c r="W11" s="17">
        <v>0</v>
      </c>
      <c r="X11" s="17"/>
      <c r="Y11" s="17">
        <v>5.1605953261823101E-2</v>
      </c>
      <c r="Z11" s="17">
        <v>5.8693152863224197E-3</v>
      </c>
      <c r="AA11" s="17">
        <v>5.79360074128396E-2</v>
      </c>
      <c r="AB11" s="17"/>
      <c r="AC11" s="17">
        <v>1.45544072942919E-2</v>
      </c>
      <c r="AD11" s="17">
        <v>2.7438529820963901E-2</v>
      </c>
      <c r="AE11" s="17">
        <v>3.2371212727758801E-2</v>
      </c>
      <c r="AF11" s="17">
        <v>5.4482336578885397E-2</v>
      </c>
      <c r="AG11" s="17">
        <v>0</v>
      </c>
      <c r="AH11" s="17"/>
      <c r="AI11" s="17">
        <v>0</v>
      </c>
      <c r="AJ11" s="17">
        <v>2.8388236468013799E-2</v>
      </c>
      <c r="AK11" s="17">
        <v>9.1618189725016799E-2</v>
      </c>
      <c r="AL11" s="17">
        <v>2.2057347547630099E-2</v>
      </c>
      <c r="AM11" s="17"/>
      <c r="AN11" s="17">
        <v>2.2079765670318299E-2</v>
      </c>
      <c r="AO11" s="17">
        <v>2.96144707563008E-2</v>
      </c>
      <c r="AP11" s="17"/>
      <c r="AQ11" s="17">
        <v>2.6828905313759501E-2</v>
      </c>
      <c r="AR11" s="17">
        <v>2.8683745299981099E-2</v>
      </c>
      <c r="AS11" s="17"/>
      <c r="AT11" s="17">
        <v>3.3204043626771998E-2</v>
      </c>
      <c r="AU11" s="17">
        <v>1.33963275043705E-2</v>
      </c>
      <c r="AV11" s="17">
        <v>5.9480086161506497E-2</v>
      </c>
      <c r="AW11" s="17"/>
      <c r="AX11" s="17">
        <v>6.3538420502240803E-3</v>
      </c>
      <c r="AY11" s="17">
        <v>6.7120339039323795E-2</v>
      </c>
      <c r="AZ11" s="17">
        <v>4.1015475176075102E-2</v>
      </c>
    </row>
    <row r="12" spans="2:52" x14ac:dyDescent="0.35">
      <c r="B12" s="18" t="s">
        <v>79</v>
      </c>
      <c r="C12" s="19">
        <v>1.9788254677619299E-2</v>
      </c>
      <c r="D12" s="19">
        <v>1.8255505444998599E-2</v>
      </c>
      <c r="E12" s="19">
        <v>2.1399598147965201E-2</v>
      </c>
      <c r="F12" s="19"/>
      <c r="G12" s="19">
        <v>0</v>
      </c>
      <c r="H12" s="19">
        <v>0</v>
      </c>
      <c r="I12" s="19">
        <v>2.1041143425913001E-2</v>
      </c>
      <c r="J12" s="19">
        <v>2.0700039118470001E-2</v>
      </c>
      <c r="K12" s="19">
        <v>2.86102660039417E-2</v>
      </c>
      <c r="L12" s="19">
        <v>3.7236246454541599E-2</v>
      </c>
      <c r="M12" s="19"/>
      <c r="N12" s="19">
        <v>2.3239987907099E-2</v>
      </c>
      <c r="O12" s="19">
        <v>2.3400159065560599E-2</v>
      </c>
      <c r="P12" s="19">
        <v>2.9104355696145001E-2</v>
      </c>
      <c r="Q12" s="19">
        <v>9.5948085595475296E-3</v>
      </c>
      <c r="R12" s="19"/>
      <c r="S12" s="19">
        <v>1.3566704631090099E-2</v>
      </c>
      <c r="T12" s="19">
        <v>1.6874776789780201E-2</v>
      </c>
      <c r="U12" s="19">
        <v>1.5155919492271399E-2</v>
      </c>
      <c r="V12" s="19">
        <v>0</v>
      </c>
      <c r="W12" s="19">
        <v>4.1680360817509497E-2</v>
      </c>
      <c r="X12" s="19"/>
      <c r="Y12" s="19">
        <v>0</v>
      </c>
      <c r="Z12" s="19">
        <v>1.30847123353365E-2</v>
      </c>
      <c r="AA12" s="19">
        <v>0</v>
      </c>
      <c r="AB12" s="19"/>
      <c r="AC12" s="19">
        <v>2.5657234179189602E-2</v>
      </c>
      <c r="AD12" s="19">
        <v>1.2318872082523901E-2</v>
      </c>
      <c r="AE12" s="19">
        <v>2.6976686389848899E-2</v>
      </c>
      <c r="AF12" s="19">
        <v>0</v>
      </c>
      <c r="AG12" s="19">
        <v>0</v>
      </c>
      <c r="AH12" s="19"/>
      <c r="AI12" s="19">
        <v>1.8879856022655499E-2</v>
      </c>
      <c r="AJ12" s="19">
        <v>2.5285044410714299E-2</v>
      </c>
      <c r="AK12" s="19">
        <v>1.8356153446471599E-2</v>
      </c>
      <c r="AL12" s="19">
        <v>0</v>
      </c>
      <c r="AM12" s="19"/>
      <c r="AN12" s="19">
        <v>5.7991601693858303E-3</v>
      </c>
      <c r="AO12" s="19">
        <v>2.3783241662156899E-2</v>
      </c>
      <c r="AP12" s="19"/>
      <c r="AQ12" s="19">
        <v>1.64283840123844E-2</v>
      </c>
      <c r="AR12" s="19">
        <v>2.2881511088309998E-2</v>
      </c>
      <c r="AS12" s="19"/>
      <c r="AT12" s="19">
        <v>1.95286731674356E-2</v>
      </c>
      <c r="AU12" s="19">
        <v>1.1304191267931901E-2</v>
      </c>
      <c r="AV12" s="19">
        <v>5.0130930236420797E-2</v>
      </c>
      <c r="AW12" s="19"/>
      <c r="AX12" s="19">
        <v>1.41648883039369E-2</v>
      </c>
      <c r="AY12" s="19">
        <v>0</v>
      </c>
      <c r="AZ12" s="19">
        <v>0</v>
      </c>
    </row>
    <row r="13" spans="2:52" x14ac:dyDescent="0.35">
      <c r="B13" s="16"/>
    </row>
    <row r="14" spans="2:52" x14ac:dyDescent="0.35">
      <c r="B14" t="s">
        <v>85</v>
      </c>
    </row>
    <row r="15" spans="2:52" x14ac:dyDescent="0.35">
      <c r="B15" t="s">
        <v>86</v>
      </c>
    </row>
    <row r="17" spans="2:2" x14ac:dyDescent="0.35">
      <c r="B17"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Z25"/>
  <sheetViews>
    <sheetView showGridLines="0" workbookViewId="0">
      <pane xSplit="2" topLeftCell="C1" activePane="topRight" state="frozen"/>
      <selection pane="topRight" activeCell="M14" sqref="M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x14ac:dyDescent="0.35">
      <c r="B9" s="18" t="s">
        <v>147</v>
      </c>
      <c r="C9" s="17">
        <v>0.67107298417732097</v>
      </c>
      <c r="D9" s="17">
        <v>0.62296884626990701</v>
      </c>
      <c r="E9" s="17">
        <v>0.72184424978103601</v>
      </c>
      <c r="F9" s="17"/>
      <c r="G9" s="17">
        <v>0.73349589253340397</v>
      </c>
      <c r="H9" s="17">
        <v>0.57577905377261296</v>
      </c>
      <c r="I9" s="17">
        <v>0.727346768404183</v>
      </c>
      <c r="J9" s="17">
        <v>0.69840694784364199</v>
      </c>
      <c r="K9" s="17">
        <v>0.71414640683883901</v>
      </c>
      <c r="L9" s="17">
        <v>0.61863102439314599</v>
      </c>
      <c r="M9" s="17"/>
      <c r="N9" s="17">
        <v>0.69808816779966898</v>
      </c>
      <c r="O9" s="17">
        <v>0.63499545588374195</v>
      </c>
      <c r="P9" s="17">
        <v>0.73591061534969204</v>
      </c>
      <c r="Q9" s="17">
        <v>0.66506830228543301</v>
      </c>
      <c r="R9" s="17"/>
      <c r="S9" s="17">
        <v>0.67132871883340905</v>
      </c>
      <c r="T9" s="17">
        <v>0.73846221556131997</v>
      </c>
      <c r="U9" s="17">
        <v>0.35250961230050099</v>
      </c>
      <c r="V9" s="17">
        <v>0.30082148759338301</v>
      </c>
      <c r="W9" s="17">
        <v>0.68645710168527796</v>
      </c>
      <c r="X9" s="17"/>
      <c r="Y9" s="17">
        <v>0.61968100271471804</v>
      </c>
      <c r="Z9" s="17">
        <v>0.73354598886468403</v>
      </c>
      <c r="AA9" s="17">
        <v>0.34660123908165602</v>
      </c>
      <c r="AB9" s="17"/>
      <c r="AC9" s="17">
        <v>0.68536976711377096</v>
      </c>
      <c r="AD9" s="17">
        <v>0.72380605552999699</v>
      </c>
      <c r="AE9" s="17">
        <v>0.67858000363885096</v>
      </c>
      <c r="AF9" s="17">
        <v>0.62677683051781297</v>
      </c>
      <c r="AG9" s="17">
        <v>0.50746774513652204</v>
      </c>
      <c r="AH9" s="17"/>
      <c r="AI9" s="17">
        <v>0.72380454991919196</v>
      </c>
      <c r="AJ9" s="17">
        <v>0.70973204582092198</v>
      </c>
      <c r="AK9" s="17">
        <v>0.60468952392694797</v>
      </c>
      <c r="AL9" s="17">
        <v>0.534015306721213</v>
      </c>
      <c r="AM9" s="17"/>
      <c r="AN9" s="17">
        <v>0.57759343567723198</v>
      </c>
      <c r="AO9" s="17">
        <v>0.689696715525001</v>
      </c>
      <c r="AP9" s="17"/>
      <c r="AQ9" s="17">
        <v>0.69387834883698996</v>
      </c>
      <c r="AR9" s="17">
        <v>0.64971496668108297</v>
      </c>
      <c r="AS9" s="17"/>
      <c r="AT9" s="17">
        <v>0.61404068410157298</v>
      </c>
      <c r="AU9" s="17">
        <v>0.71256543939188799</v>
      </c>
      <c r="AV9" s="17">
        <v>0.62270711704924897</v>
      </c>
      <c r="AW9" s="17"/>
      <c r="AX9" s="17">
        <v>0.72560951685289499</v>
      </c>
      <c r="AY9" s="17">
        <v>0.60658173822434003</v>
      </c>
      <c r="AZ9" s="17">
        <v>0.441675020799632</v>
      </c>
    </row>
    <row r="10" spans="2:52" ht="29" x14ac:dyDescent="0.35">
      <c r="B10" s="18" t="s">
        <v>148</v>
      </c>
      <c r="C10" s="17">
        <v>0.60406478355913595</v>
      </c>
      <c r="D10" s="17">
        <v>0.55510000554311301</v>
      </c>
      <c r="E10" s="17">
        <v>0.655427760863312</v>
      </c>
      <c r="F10" s="17"/>
      <c r="G10" s="17">
        <v>0.51025432897057099</v>
      </c>
      <c r="H10" s="17">
        <v>0.54489785879135</v>
      </c>
      <c r="I10" s="17">
        <v>0.69938275681982898</v>
      </c>
      <c r="J10" s="17">
        <v>0.59359488972027796</v>
      </c>
      <c r="K10" s="17">
        <v>0.65766298499971698</v>
      </c>
      <c r="L10" s="17">
        <v>0.60875882616219301</v>
      </c>
      <c r="M10" s="17"/>
      <c r="N10" s="17">
        <v>0.67180906460859402</v>
      </c>
      <c r="O10" s="17">
        <v>0.59269600411120504</v>
      </c>
      <c r="P10" s="17">
        <v>0.548177437873128</v>
      </c>
      <c r="Q10" s="17">
        <v>0.61848223812745995</v>
      </c>
      <c r="R10" s="17"/>
      <c r="S10" s="17">
        <v>0.62293425430444305</v>
      </c>
      <c r="T10" s="17">
        <v>0.65368311358248099</v>
      </c>
      <c r="U10" s="17">
        <v>0.38572652589822098</v>
      </c>
      <c r="V10" s="17">
        <v>0.56446262668060099</v>
      </c>
      <c r="W10" s="17">
        <v>0.56486665951637605</v>
      </c>
      <c r="X10" s="17"/>
      <c r="Y10" s="17">
        <v>0.54334675996975401</v>
      </c>
      <c r="Z10" s="17">
        <v>0.67831253765973898</v>
      </c>
      <c r="AA10" s="17">
        <v>0.37582173455997703</v>
      </c>
      <c r="AB10" s="17"/>
      <c r="AC10" s="17">
        <v>0.54028563014730102</v>
      </c>
      <c r="AD10" s="17">
        <v>0.68295572911308799</v>
      </c>
      <c r="AE10" s="17">
        <v>0.63075666069954095</v>
      </c>
      <c r="AF10" s="17">
        <v>0.60239696801991305</v>
      </c>
      <c r="AG10" s="17">
        <v>0.75166115983159698</v>
      </c>
      <c r="AH10" s="17"/>
      <c r="AI10" s="17">
        <v>0.55681176563359402</v>
      </c>
      <c r="AJ10" s="17">
        <v>0.64979843816433602</v>
      </c>
      <c r="AK10" s="17">
        <v>0.55535281155620198</v>
      </c>
      <c r="AL10" s="17">
        <v>0.56650344142603604</v>
      </c>
      <c r="AM10" s="17"/>
      <c r="AN10" s="17">
        <v>0.536749352786971</v>
      </c>
      <c r="AO10" s="17">
        <v>0.62067671829693605</v>
      </c>
      <c r="AP10" s="17"/>
      <c r="AQ10" s="17">
        <v>0.55756685783816196</v>
      </c>
      <c r="AR10" s="17">
        <v>0.648088962096105</v>
      </c>
      <c r="AS10" s="17"/>
      <c r="AT10" s="17">
        <v>0.59935317071814298</v>
      </c>
      <c r="AU10" s="17">
        <v>0.60471240413912497</v>
      </c>
      <c r="AV10" s="17">
        <v>0.47024504579697501</v>
      </c>
      <c r="AW10" s="17"/>
      <c r="AX10" s="17">
        <v>0.67842367241003598</v>
      </c>
      <c r="AY10" s="17">
        <v>0.58122211083436703</v>
      </c>
      <c r="AZ10" s="17">
        <v>0.47794815929628298</v>
      </c>
    </row>
    <row r="11" spans="2:52" ht="29" x14ac:dyDescent="0.35">
      <c r="B11" s="18" t="s">
        <v>149</v>
      </c>
      <c r="C11" s="17">
        <v>0.60000219746967598</v>
      </c>
      <c r="D11" s="17">
        <v>0.56256749134483397</v>
      </c>
      <c r="E11" s="17">
        <v>0.63982413441373598</v>
      </c>
      <c r="F11" s="17"/>
      <c r="G11" s="17">
        <v>0.64378680146631095</v>
      </c>
      <c r="H11" s="17">
        <v>0.49382325260023402</v>
      </c>
      <c r="I11" s="17">
        <v>0.71688602800758705</v>
      </c>
      <c r="J11" s="17">
        <v>0.68141064808960305</v>
      </c>
      <c r="K11" s="17">
        <v>0.52476680717465896</v>
      </c>
      <c r="L11" s="17">
        <v>0.56883045560774204</v>
      </c>
      <c r="M11" s="17"/>
      <c r="N11" s="17">
        <v>0.55630721613180001</v>
      </c>
      <c r="O11" s="17">
        <v>0.57281339796080399</v>
      </c>
      <c r="P11" s="17">
        <v>0.635648797213342</v>
      </c>
      <c r="Q11" s="17">
        <v>0.62862784038248798</v>
      </c>
      <c r="R11" s="17"/>
      <c r="S11" s="17">
        <v>0.518724059412492</v>
      </c>
      <c r="T11" s="17">
        <v>0.69080375071994005</v>
      </c>
      <c r="U11" s="17">
        <v>0.38922074136639401</v>
      </c>
      <c r="V11" s="17">
        <v>0.42714994128622202</v>
      </c>
      <c r="W11" s="17">
        <v>0.49597322977716302</v>
      </c>
      <c r="X11" s="17"/>
      <c r="Y11" s="17">
        <v>0.44435865247491002</v>
      </c>
      <c r="Z11" s="17">
        <v>0.67093088006539003</v>
      </c>
      <c r="AA11" s="17">
        <v>0.39724982530131397</v>
      </c>
      <c r="AB11" s="17"/>
      <c r="AC11" s="17">
        <v>0.54237237087724999</v>
      </c>
      <c r="AD11" s="17">
        <v>0.72466648375961595</v>
      </c>
      <c r="AE11" s="17">
        <v>0.62689769746245005</v>
      </c>
      <c r="AF11" s="17">
        <v>0.52862820029899504</v>
      </c>
      <c r="AG11" s="17">
        <v>0.428397396497601</v>
      </c>
      <c r="AH11" s="17"/>
      <c r="AI11" s="17">
        <v>0.61654121459293298</v>
      </c>
      <c r="AJ11" s="17">
        <v>0.63306157337069502</v>
      </c>
      <c r="AK11" s="17">
        <v>0.54378704102031405</v>
      </c>
      <c r="AL11" s="17">
        <v>0.51903791831028601</v>
      </c>
      <c r="AM11" s="17"/>
      <c r="AN11" s="17">
        <v>0.54280835230126301</v>
      </c>
      <c r="AO11" s="17">
        <v>0.611871243718213</v>
      </c>
      <c r="AP11" s="17"/>
      <c r="AQ11" s="17">
        <v>0.56935774413922002</v>
      </c>
      <c r="AR11" s="17">
        <v>0.62303595577076198</v>
      </c>
      <c r="AS11" s="17"/>
      <c r="AT11" s="17">
        <v>0.594817731593971</v>
      </c>
      <c r="AU11" s="17">
        <v>0.56661684111797295</v>
      </c>
      <c r="AV11" s="17">
        <v>0.64121320733810405</v>
      </c>
      <c r="AW11" s="17"/>
      <c r="AX11" s="17">
        <v>0.68730482309418595</v>
      </c>
      <c r="AY11" s="17">
        <v>0.35918575040350997</v>
      </c>
      <c r="AZ11" s="17">
        <v>0.522836198323125</v>
      </c>
    </row>
    <row r="12" spans="2:52" ht="58" x14ac:dyDescent="0.35">
      <c r="B12" s="18" t="s">
        <v>150</v>
      </c>
      <c r="C12" s="17">
        <v>0.57737629210415997</v>
      </c>
      <c r="D12" s="17">
        <v>0.52998742723546999</v>
      </c>
      <c r="E12" s="17">
        <v>0.62705712956819004</v>
      </c>
      <c r="F12" s="17"/>
      <c r="G12" s="17">
        <v>0.52211299789116195</v>
      </c>
      <c r="H12" s="17">
        <v>0.55719631829766902</v>
      </c>
      <c r="I12" s="17">
        <v>0.62427811875602202</v>
      </c>
      <c r="J12" s="17">
        <v>0.505596528034857</v>
      </c>
      <c r="K12" s="17">
        <v>0.64769933407882296</v>
      </c>
      <c r="L12" s="17">
        <v>0.59355119434557202</v>
      </c>
      <c r="M12" s="17"/>
      <c r="N12" s="17">
        <v>0.65462744218462898</v>
      </c>
      <c r="O12" s="17">
        <v>0.51700327141406299</v>
      </c>
      <c r="P12" s="17">
        <v>0.50856563681221501</v>
      </c>
      <c r="Q12" s="17">
        <v>0.64050829280323296</v>
      </c>
      <c r="R12" s="17"/>
      <c r="S12" s="17">
        <v>0.62630202981680005</v>
      </c>
      <c r="T12" s="17">
        <v>0.61153978802443998</v>
      </c>
      <c r="U12" s="17">
        <v>0.45110477978649499</v>
      </c>
      <c r="V12" s="17">
        <v>0.56446262668060099</v>
      </c>
      <c r="W12" s="17">
        <v>0.45353442745135297</v>
      </c>
      <c r="X12" s="17"/>
      <c r="Y12" s="17">
        <v>0.57712966561645596</v>
      </c>
      <c r="Z12" s="17">
        <v>0.61008013245429105</v>
      </c>
      <c r="AA12" s="17">
        <v>0.45700871359322498</v>
      </c>
      <c r="AB12" s="17"/>
      <c r="AC12" s="17">
        <v>0.61343107775452999</v>
      </c>
      <c r="AD12" s="17">
        <v>0.56535622606395297</v>
      </c>
      <c r="AE12" s="17">
        <v>0.63067893547916198</v>
      </c>
      <c r="AF12" s="17">
        <v>0.51904706740398499</v>
      </c>
      <c r="AG12" s="17">
        <v>0.92187471183450498</v>
      </c>
      <c r="AH12" s="17"/>
      <c r="AI12" s="17">
        <v>0.58615576996839702</v>
      </c>
      <c r="AJ12" s="17">
        <v>0.58034735840625895</v>
      </c>
      <c r="AK12" s="17">
        <v>0.484420897527644</v>
      </c>
      <c r="AL12" s="17">
        <v>0.59201275747896098</v>
      </c>
      <c r="AM12" s="17"/>
      <c r="AN12" s="17">
        <v>0.53192825612361905</v>
      </c>
      <c r="AO12" s="17">
        <v>0.58603901104470302</v>
      </c>
      <c r="AP12" s="17"/>
      <c r="AQ12" s="17">
        <v>0.53467298461162505</v>
      </c>
      <c r="AR12" s="17">
        <v>0.61783824542903798</v>
      </c>
      <c r="AS12" s="17"/>
      <c r="AT12" s="17">
        <v>0.60305667127914997</v>
      </c>
      <c r="AU12" s="17">
        <v>0.55930567894068195</v>
      </c>
      <c r="AV12" s="17">
        <v>0.567791217288521</v>
      </c>
      <c r="AW12" s="17"/>
      <c r="AX12" s="17">
        <v>0.63801738023537502</v>
      </c>
      <c r="AY12" s="17">
        <v>0.61810890006863595</v>
      </c>
      <c r="AZ12" s="17">
        <v>0.49630189419277898</v>
      </c>
    </row>
    <row r="13" spans="2:52" ht="29" x14ac:dyDescent="0.35">
      <c r="B13" s="18" t="s">
        <v>151</v>
      </c>
      <c r="C13" s="17">
        <v>0.51047750391368296</v>
      </c>
      <c r="D13" s="17">
        <v>0.46037711902775902</v>
      </c>
      <c r="E13" s="17">
        <v>0.55859307049763496</v>
      </c>
      <c r="F13" s="17"/>
      <c r="G13" s="17">
        <v>0.52835218452065003</v>
      </c>
      <c r="H13" s="17">
        <v>0.45723008959411898</v>
      </c>
      <c r="I13" s="17">
        <v>0.54903571127906303</v>
      </c>
      <c r="J13" s="17">
        <v>0.54160922044738102</v>
      </c>
      <c r="K13" s="17">
        <v>0.473278575316677</v>
      </c>
      <c r="L13" s="17">
        <v>0.51581482393904698</v>
      </c>
      <c r="M13" s="17"/>
      <c r="N13" s="17">
        <v>0.51420128560924006</v>
      </c>
      <c r="O13" s="17">
        <v>0.52642945332221602</v>
      </c>
      <c r="P13" s="17">
        <v>0.57817113063307601</v>
      </c>
      <c r="Q13" s="17">
        <v>0.45470195203735098</v>
      </c>
      <c r="R13" s="17"/>
      <c r="S13" s="17">
        <v>0.42625373765105201</v>
      </c>
      <c r="T13" s="17">
        <v>0.57719469902847298</v>
      </c>
      <c r="U13" s="17">
        <v>0.41123980229134799</v>
      </c>
      <c r="V13" s="17">
        <v>0.38996959278005799</v>
      </c>
      <c r="W13" s="17">
        <v>0.49100580467785199</v>
      </c>
      <c r="X13" s="17"/>
      <c r="Y13" s="17">
        <v>0.37726823213911398</v>
      </c>
      <c r="Z13" s="17">
        <v>0.56572679516296298</v>
      </c>
      <c r="AA13" s="17">
        <v>0.32157806658510901</v>
      </c>
      <c r="AB13" s="17"/>
      <c r="AC13" s="17">
        <v>0.48370668988981103</v>
      </c>
      <c r="AD13" s="17">
        <v>0.63258996528919698</v>
      </c>
      <c r="AE13" s="17">
        <v>0.49030513884799298</v>
      </c>
      <c r="AF13" s="17">
        <v>0.39846365480833901</v>
      </c>
      <c r="AG13" s="17">
        <v>0.67132411653582302</v>
      </c>
      <c r="AH13" s="17"/>
      <c r="AI13" s="17">
        <v>0.45156270999446602</v>
      </c>
      <c r="AJ13" s="17">
        <v>0.57364682969238601</v>
      </c>
      <c r="AK13" s="17">
        <v>0.50809800372184999</v>
      </c>
      <c r="AL13" s="17">
        <v>0.45862171012674902</v>
      </c>
      <c r="AM13" s="17"/>
      <c r="AN13" s="17">
        <v>0.46526291477991899</v>
      </c>
      <c r="AO13" s="17">
        <v>0.52744187774810203</v>
      </c>
      <c r="AP13" s="17"/>
      <c r="AQ13" s="17">
        <v>0.51659238913009498</v>
      </c>
      <c r="AR13" s="17">
        <v>0.50948861221444197</v>
      </c>
      <c r="AS13" s="17"/>
      <c r="AT13" s="17">
        <v>0.53242606743562204</v>
      </c>
      <c r="AU13" s="17">
        <v>0.47233826288619102</v>
      </c>
      <c r="AV13" s="17">
        <v>0.475245251520308</v>
      </c>
      <c r="AW13" s="17"/>
      <c r="AX13" s="17">
        <v>0.57085789519079899</v>
      </c>
      <c r="AY13" s="17">
        <v>0.40674937092164898</v>
      </c>
      <c r="AZ13" s="17">
        <v>0.43259550380228901</v>
      </c>
    </row>
    <row r="14" spans="2:52" ht="58" x14ac:dyDescent="0.35">
      <c r="B14" s="18" t="s">
        <v>152</v>
      </c>
      <c r="C14" s="17">
        <v>0.441305103369248</v>
      </c>
      <c r="D14" s="17">
        <v>0.434123635321983</v>
      </c>
      <c r="E14" s="17">
        <v>0.45025177012013901</v>
      </c>
      <c r="F14" s="17"/>
      <c r="G14" s="17">
        <v>0.390777536893894</v>
      </c>
      <c r="H14" s="17">
        <v>0.46755065166197701</v>
      </c>
      <c r="I14" s="17">
        <v>0.58647014603121805</v>
      </c>
      <c r="J14" s="17">
        <v>0.360291030770307</v>
      </c>
      <c r="K14" s="17">
        <v>0.40739579909045398</v>
      </c>
      <c r="L14" s="17">
        <v>0.43497608108598701</v>
      </c>
      <c r="M14" s="17"/>
      <c r="N14" s="17">
        <v>0.44533092292719401</v>
      </c>
      <c r="O14" s="17">
        <v>0.43663905882928999</v>
      </c>
      <c r="P14" s="17">
        <v>0.42164617427655798</v>
      </c>
      <c r="Q14" s="17">
        <v>0.46126321594206898</v>
      </c>
      <c r="R14" s="17"/>
      <c r="S14" s="17">
        <v>0.32155668852008701</v>
      </c>
      <c r="T14" s="17">
        <v>0.54485013883712397</v>
      </c>
      <c r="U14" s="17">
        <v>0.36982204558071502</v>
      </c>
      <c r="V14" s="17">
        <v>0.69079108037344095</v>
      </c>
      <c r="W14" s="17">
        <v>0.33478852184060298</v>
      </c>
      <c r="X14" s="17"/>
      <c r="Y14" s="17">
        <v>0.28763210923802801</v>
      </c>
      <c r="Z14" s="17">
        <v>0.54425270703443496</v>
      </c>
      <c r="AA14" s="17">
        <v>0.38641546910687202</v>
      </c>
      <c r="AB14" s="17"/>
      <c r="AC14" s="17">
        <v>0.40965234311194298</v>
      </c>
      <c r="AD14" s="17">
        <v>0.46685500175190497</v>
      </c>
      <c r="AE14" s="17">
        <v>0.49552855869944201</v>
      </c>
      <c r="AF14" s="17">
        <v>0.48622668050082601</v>
      </c>
      <c r="AG14" s="17">
        <v>0.57920839857070905</v>
      </c>
      <c r="AH14" s="17"/>
      <c r="AI14" s="17">
        <v>0.41702498030061202</v>
      </c>
      <c r="AJ14" s="17">
        <v>0.49589863930226902</v>
      </c>
      <c r="AK14" s="17">
        <v>0.37154245769684902</v>
      </c>
      <c r="AL14" s="17">
        <v>0.48473306438973002</v>
      </c>
      <c r="AM14" s="17"/>
      <c r="AN14" s="17">
        <v>0.412768688532202</v>
      </c>
      <c r="AO14" s="17">
        <v>0.45251168265405101</v>
      </c>
      <c r="AP14" s="17"/>
      <c r="AQ14" s="17">
        <v>0.43787140020525001</v>
      </c>
      <c r="AR14" s="17">
        <v>0.44712124573099199</v>
      </c>
      <c r="AS14" s="17"/>
      <c r="AT14" s="17">
        <v>0.52105676358350295</v>
      </c>
      <c r="AU14" s="17">
        <v>0.34759335961662502</v>
      </c>
      <c r="AV14" s="17">
        <v>0.47830093647196498</v>
      </c>
      <c r="AW14" s="17"/>
      <c r="AX14" s="17">
        <v>0.55572795073254899</v>
      </c>
      <c r="AY14" s="17">
        <v>0.259121365926412</v>
      </c>
      <c r="AZ14" s="17">
        <v>0.45422539097352899</v>
      </c>
    </row>
    <row r="15" spans="2:52" x14ac:dyDescent="0.35">
      <c r="B15" s="18" t="s">
        <v>153</v>
      </c>
      <c r="C15" s="17">
        <v>0.40791003189987601</v>
      </c>
      <c r="D15" s="17">
        <v>0.38845212851933902</v>
      </c>
      <c r="E15" s="17">
        <v>0.428993648965449</v>
      </c>
      <c r="F15" s="17"/>
      <c r="G15" s="17">
        <v>0.354013386531423</v>
      </c>
      <c r="H15" s="17">
        <v>0.38332282255787697</v>
      </c>
      <c r="I15" s="17">
        <v>0.47776548041612499</v>
      </c>
      <c r="J15" s="17">
        <v>0.468020379323702</v>
      </c>
      <c r="K15" s="17">
        <v>0.37976074132042797</v>
      </c>
      <c r="L15" s="17">
        <v>0.390034192381844</v>
      </c>
      <c r="M15" s="17"/>
      <c r="N15" s="17">
        <v>0.412657339253171</v>
      </c>
      <c r="O15" s="17">
        <v>0.41471024051620298</v>
      </c>
      <c r="P15" s="17">
        <v>0.395657136667664</v>
      </c>
      <c r="Q15" s="17">
        <v>0.41141592200201099</v>
      </c>
      <c r="R15" s="17"/>
      <c r="S15" s="17">
        <v>0.34266715235328898</v>
      </c>
      <c r="T15" s="17">
        <v>0.51894920927590904</v>
      </c>
      <c r="U15" s="17">
        <v>0.220639311300697</v>
      </c>
      <c r="V15" s="17">
        <v>0</v>
      </c>
      <c r="W15" s="17">
        <v>0.34131296523138999</v>
      </c>
      <c r="X15" s="17"/>
      <c r="Y15" s="17">
        <v>0.24862092032328401</v>
      </c>
      <c r="Z15" s="17">
        <v>0.50892701983424904</v>
      </c>
      <c r="AA15" s="17">
        <v>0.242264264438077</v>
      </c>
      <c r="AB15" s="17"/>
      <c r="AC15" s="17">
        <v>0.38416976766063798</v>
      </c>
      <c r="AD15" s="17">
        <v>0.45713628901854803</v>
      </c>
      <c r="AE15" s="17">
        <v>0.41997392803079903</v>
      </c>
      <c r="AF15" s="17">
        <v>0.30757932918535302</v>
      </c>
      <c r="AG15" s="17">
        <v>0.49126556020662498</v>
      </c>
      <c r="AH15" s="17"/>
      <c r="AI15" s="17">
        <v>0.40070711472194398</v>
      </c>
      <c r="AJ15" s="17">
        <v>0.44955527994852601</v>
      </c>
      <c r="AK15" s="17">
        <v>0.406411847866961</v>
      </c>
      <c r="AL15" s="17">
        <v>0.32946258922537602</v>
      </c>
      <c r="AM15" s="17"/>
      <c r="AN15" s="17">
        <v>0.350146469432702</v>
      </c>
      <c r="AO15" s="17">
        <v>0.42741234999625599</v>
      </c>
      <c r="AP15" s="17"/>
      <c r="AQ15" s="17">
        <v>0.38472023103962899</v>
      </c>
      <c r="AR15" s="17">
        <v>0.42954329333035102</v>
      </c>
      <c r="AS15" s="17"/>
      <c r="AT15" s="17">
        <v>0.47447827319971397</v>
      </c>
      <c r="AU15" s="17">
        <v>0.35886016005122001</v>
      </c>
      <c r="AV15" s="17">
        <v>0.39169809978139403</v>
      </c>
      <c r="AW15" s="17"/>
      <c r="AX15" s="17">
        <v>0.53430972817670896</v>
      </c>
      <c r="AY15" s="17">
        <v>0.12752622437555999</v>
      </c>
      <c r="AZ15" s="17">
        <v>0.33205919076190299</v>
      </c>
    </row>
    <row r="16" spans="2:52" ht="29" x14ac:dyDescent="0.35">
      <c r="B16" s="18" t="s">
        <v>154</v>
      </c>
      <c r="C16" s="17">
        <v>0.390468712887869</v>
      </c>
      <c r="D16" s="17">
        <v>0.36998711606907497</v>
      </c>
      <c r="E16" s="17">
        <v>0.41250565657291699</v>
      </c>
      <c r="F16" s="17"/>
      <c r="G16" s="17">
        <v>0.47990912675969999</v>
      </c>
      <c r="H16" s="17">
        <v>0.32704260594615597</v>
      </c>
      <c r="I16" s="17">
        <v>0.41078425278135899</v>
      </c>
      <c r="J16" s="17">
        <v>0.31358144514470898</v>
      </c>
      <c r="K16" s="17">
        <v>0.38767364592137199</v>
      </c>
      <c r="L16" s="17">
        <v>0.42152078212738098</v>
      </c>
      <c r="M16" s="17"/>
      <c r="N16" s="17">
        <v>0.43608028566475099</v>
      </c>
      <c r="O16" s="17">
        <v>0.302508159747232</v>
      </c>
      <c r="P16" s="17">
        <v>0.41078831270085098</v>
      </c>
      <c r="Q16" s="17">
        <v>0.44196936832241601</v>
      </c>
      <c r="R16" s="17"/>
      <c r="S16" s="17">
        <v>0.456859652023</v>
      </c>
      <c r="T16" s="17">
        <v>0.38482769479357798</v>
      </c>
      <c r="U16" s="17">
        <v>0.235463078345959</v>
      </c>
      <c r="V16" s="17">
        <v>0.23650735446024601</v>
      </c>
      <c r="W16" s="17">
        <v>0.35806419484852398</v>
      </c>
      <c r="X16" s="17"/>
      <c r="Y16" s="17">
        <v>0.409512720553661</v>
      </c>
      <c r="Z16" s="17">
        <v>0.38583693339679498</v>
      </c>
      <c r="AA16" s="17">
        <v>0.319307955558078</v>
      </c>
      <c r="AB16" s="17"/>
      <c r="AC16" s="17">
        <v>0.34254781813618401</v>
      </c>
      <c r="AD16" s="17">
        <v>0.38469802605706599</v>
      </c>
      <c r="AE16" s="17">
        <v>0.43217322415254</v>
      </c>
      <c r="AF16" s="17">
        <v>0.41853235032049002</v>
      </c>
      <c r="AG16" s="17">
        <v>0</v>
      </c>
      <c r="AH16" s="17"/>
      <c r="AI16" s="17">
        <v>0.34029005662596801</v>
      </c>
      <c r="AJ16" s="17">
        <v>0.42584621695183</v>
      </c>
      <c r="AK16" s="17">
        <v>0.43953183971370602</v>
      </c>
      <c r="AL16" s="17">
        <v>0.33463571965809202</v>
      </c>
      <c r="AM16" s="17"/>
      <c r="AN16" s="17">
        <v>0.32353694062247401</v>
      </c>
      <c r="AO16" s="17">
        <v>0.40822227831889302</v>
      </c>
      <c r="AP16" s="17"/>
      <c r="AQ16" s="17">
        <v>0.360286302947116</v>
      </c>
      <c r="AR16" s="17">
        <v>0.41761138246428298</v>
      </c>
      <c r="AS16" s="17"/>
      <c r="AT16" s="17">
        <v>0.40020584261934999</v>
      </c>
      <c r="AU16" s="17">
        <v>0.37337460819545798</v>
      </c>
      <c r="AV16" s="17">
        <v>0.47641340784508501</v>
      </c>
      <c r="AW16" s="17"/>
      <c r="AX16" s="17">
        <v>0.40016621798934698</v>
      </c>
      <c r="AY16" s="17">
        <v>0.34242740935904098</v>
      </c>
      <c r="AZ16" s="17">
        <v>0.433508686078034</v>
      </c>
    </row>
    <row r="17" spans="2:52" ht="43.5" x14ac:dyDescent="0.35">
      <c r="B17" s="18" t="s">
        <v>155</v>
      </c>
      <c r="C17" s="17">
        <v>0.243369559183407</v>
      </c>
      <c r="D17" s="17">
        <v>0.23031449884230801</v>
      </c>
      <c r="E17" s="17">
        <v>0.25338644748685302</v>
      </c>
      <c r="F17" s="17"/>
      <c r="G17" s="17">
        <v>0.22017917399447401</v>
      </c>
      <c r="H17" s="17">
        <v>0.35474589588460498</v>
      </c>
      <c r="I17" s="17">
        <v>0.21847613937819399</v>
      </c>
      <c r="J17" s="17">
        <v>0.19588988449143499</v>
      </c>
      <c r="K17" s="17">
        <v>0.27001273097753298</v>
      </c>
      <c r="L17" s="17">
        <v>0.210641276277024</v>
      </c>
      <c r="M17" s="17"/>
      <c r="N17" s="17">
        <v>0.25815345670051998</v>
      </c>
      <c r="O17" s="17">
        <v>0.26077406803253</v>
      </c>
      <c r="P17" s="17">
        <v>0.20150853436702301</v>
      </c>
      <c r="Q17" s="17">
        <v>0.24338589429739799</v>
      </c>
      <c r="R17" s="17"/>
      <c r="S17" s="17">
        <v>0.19860281550053099</v>
      </c>
      <c r="T17" s="17">
        <v>0.25230853199713699</v>
      </c>
      <c r="U17" s="17">
        <v>0.24246541265570701</v>
      </c>
      <c r="V17" s="17">
        <v>0.23650735446024601</v>
      </c>
      <c r="W17" s="17">
        <v>0.289931914904347</v>
      </c>
      <c r="X17" s="17"/>
      <c r="Y17" s="17">
        <v>0.17688760968937101</v>
      </c>
      <c r="Z17" s="17">
        <v>0.25580157781796897</v>
      </c>
      <c r="AA17" s="17">
        <v>0.33067861558716699</v>
      </c>
      <c r="AB17" s="17"/>
      <c r="AC17" s="17">
        <v>0.17757814373592001</v>
      </c>
      <c r="AD17" s="17">
        <v>0.25422235685446898</v>
      </c>
      <c r="AE17" s="17">
        <v>0.34260889548012202</v>
      </c>
      <c r="AF17" s="17">
        <v>0.27923565397762501</v>
      </c>
      <c r="AG17" s="17">
        <v>0.24833884016840299</v>
      </c>
      <c r="AH17" s="17"/>
      <c r="AI17" s="17">
        <v>0.17064169155849301</v>
      </c>
      <c r="AJ17" s="17">
        <v>0.284721534398927</v>
      </c>
      <c r="AK17" s="17">
        <v>0.27490037241823201</v>
      </c>
      <c r="AL17" s="17">
        <v>0.274166513764246</v>
      </c>
      <c r="AM17" s="17"/>
      <c r="AN17" s="17">
        <v>0.246475326415559</v>
      </c>
      <c r="AO17" s="17">
        <v>0.24789044099759</v>
      </c>
      <c r="AP17" s="17"/>
      <c r="AQ17" s="17">
        <v>0.24041946173779399</v>
      </c>
      <c r="AR17" s="17">
        <v>0.249664162922307</v>
      </c>
      <c r="AS17" s="17"/>
      <c r="AT17" s="17">
        <v>0.28200494231569001</v>
      </c>
      <c r="AU17" s="17">
        <v>0.19070898251000501</v>
      </c>
      <c r="AV17" s="17">
        <v>0.31034077147572497</v>
      </c>
      <c r="AW17" s="17"/>
      <c r="AX17" s="17">
        <v>0.27317926660556402</v>
      </c>
      <c r="AY17" s="17">
        <v>0.20919293376013701</v>
      </c>
      <c r="AZ17" s="17">
        <v>0.26428937732951602</v>
      </c>
    </row>
    <row r="18" spans="2:52" x14ac:dyDescent="0.35">
      <c r="B18" s="18" t="s">
        <v>79</v>
      </c>
      <c r="C18" s="17">
        <v>1.4326286345426899E-2</v>
      </c>
      <c r="D18" s="17">
        <v>1.9008248926916601E-2</v>
      </c>
      <c r="E18" s="17">
        <v>9.70389268828796E-3</v>
      </c>
      <c r="F18" s="17"/>
      <c r="G18" s="17">
        <v>0</v>
      </c>
      <c r="H18" s="17">
        <v>0</v>
      </c>
      <c r="I18" s="17">
        <v>0</v>
      </c>
      <c r="J18" s="17">
        <v>1.1059572057392201E-2</v>
      </c>
      <c r="K18" s="17">
        <v>2.86102660039417E-2</v>
      </c>
      <c r="L18" s="17">
        <v>3.4024763450508297E-2</v>
      </c>
      <c r="M18" s="17"/>
      <c r="N18" s="17">
        <v>1.6255588200988401E-2</v>
      </c>
      <c r="O18" s="17">
        <v>1.32992015558127E-2</v>
      </c>
      <c r="P18" s="17">
        <v>0</v>
      </c>
      <c r="Q18" s="17">
        <v>2.3109689553532799E-2</v>
      </c>
      <c r="R18" s="17"/>
      <c r="S18" s="17">
        <v>1.0073901879312201E-2</v>
      </c>
      <c r="T18" s="17">
        <v>0</v>
      </c>
      <c r="U18" s="17">
        <v>5.3452002190925801E-2</v>
      </c>
      <c r="V18" s="17">
        <v>0</v>
      </c>
      <c r="W18" s="17">
        <v>4.1680360817509497E-2</v>
      </c>
      <c r="X18" s="17"/>
      <c r="Y18" s="17">
        <v>2.16989268141453E-2</v>
      </c>
      <c r="Z18" s="17">
        <v>0</v>
      </c>
      <c r="AA18" s="17">
        <v>5.4433439518143403E-2</v>
      </c>
      <c r="AB18" s="17"/>
      <c r="AC18" s="17">
        <v>1.8852588140718302E-2</v>
      </c>
      <c r="AD18" s="17">
        <v>9.1473288464431098E-3</v>
      </c>
      <c r="AE18" s="17">
        <v>5.7423434047234097E-3</v>
      </c>
      <c r="AF18" s="17">
        <v>0</v>
      </c>
      <c r="AG18" s="17">
        <v>0</v>
      </c>
      <c r="AH18" s="17"/>
      <c r="AI18" s="17">
        <v>1.6745855836932201E-2</v>
      </c>
      <c r="AJ18" s="17">
        <v>8.06788896393725E-3</v>
      </c>
      <c r="AK18" s="17">
        <v>3.4666024960297998E-2</v>
      </c>
      <c r="AL18" s="17">
        <v>1.1944899839217401E-2</v>
      </c>
      <c r="AM18" s="17"/>
      <c r="AN18" s="17">
        <v>0</v>
      </c>
      <c r="AO18" s="17">
        <v>1.8287941135391301E-2</v>
      </c>
      <c r="AP18" s="17"/>
      <c r="AQ18" s="17">
        <v>9.9856417010852298E-3</v>
      </c>
      <c r="AR18" s="17">
        <v>1.8144532083365601E-2</v>
      </c>
      <c r="AS18" s="17"/>
      <c r="AT18" s="17">
        <v>0</v>
      </c>
      <c r="AU18" s="17">
        <v>3.0734234032390999E-2</v>
      </c>
      <c r="AV18" s="17">
        <v>1.48833872680657E-2</v>
      </c>
      <c r="AW18" s="17"/>
      <c r="AX18" s="17">
        <v>0</v>
      </c>
      <c r="AY18" s="17">
        <v>2.8222312204284901E-2</v>
      </c>
      <c r="AZ18" s="17">
        <v>1.6028934887521801E-2</v>
      </c>
    </row>
    <row r="19" spans="2:52" ht="43.5" x14ac:dyDescent="0.35">
      <c r="B19" s="18" t="s">
        <v>156</v>
      </c>
      <c r="C19" s="17">
        <v>1.2935409807856299E-2</v>
      </c>
      <c r="D19" s="17">
        <v>1.6414659728279199E-2</v>
      </c>
      <c r="E19" s="17">
        <v>9.5096008323362503E-3</v>
      </c>
      <c r="F19" s="17"/>
      <c r="G19" s="17">
        <v>0</v>
      </c>
      <c r="H19" s="17">
        <v>2.5825654956907099E-2</v>
      </c>
      <c r="I19" s="17">
        <v>2.4648575449857001E-2</v>
      </c>
      <c r="J19" s="17">
        <v>6.2890914458369499E-3</v>
      </c>
      <c r="K19" s="17">
        <v>2.5962105403474801E-2</v>
      </c>
      <c r="L19" s="17">
        <v>0</v>
      </c>
      <c r="M19" s="17"/>
      <c r="N19" s="17">
        <v>5.9096933455614897E-3</v>
      </c>
      <c r="O19" s="17">
        <v>1.30639674750918E-2</v>
      </c>
      <c r="P19" s="17">
        <v>1.09955408936355E-2</v>
      </c>
      <c r="Q19" s="17">
        <v>1.7850606635743199E-2</v>
      </c>
      <c r="R19" s="17"/>
      <c r="S19" s="17">
        <v>1.1273745957271999E-2</v>
      </c>
      <c r="T19" s="17">
        <v>4.44155406817579E-3</v>
      </c>
      <c r="U19" s="17">
        <v>1.8405658675856501E-2</v>
      </c>
      <c r="V19" s="17">
        <v>0.309208919626559</v>
      </c>
      <c r="W19" s="17">
        <v>0</v>
      </c>
      <c r="X19" s="17"/>
      <c r="Y19" s="17">
        <v>8.8783375320096395E-3</v>
      </c>
      <c r="Z19" s="17">
        <v>4.4196416379431403E-3</v>
      </c>
      <c r="AA19" s="17">
        <v>1.8743606736099198E-2</v>
      </c>
      <c r="AB19" s="17"/>
      <c r="AC19" s="17">
        <v>2.2606187680537401E-2</v>
      </c>
      <c r="AD19" s="17">
        <v>3.7427230254571098E-3</v>
      </c>
      <c r="AE19" s="17">
        <v>7.3216453582631404E-3</v>
      </c>
      <c r="AF19" s="17">
        <v>2.3134644487589499E-2</v>
      </c>
      <c r="AG19" s="17">
        <v>0</v>
      </c>
      <c r="AH19" s="17"/>
      <c r="AI19" s="17">
        <v>7.8779404584006507E-3</v>
      </c>
      <c r="AJ19" s="17">
        <v>2.1164401626865101E-2</v>
      </c>
      <c r="AK19" s="17">
        <v>1.8252445799599198E-2</v>
      </c>
      <c r="AL19" s="17">
        <v>0</v>
      </c>
      <c r="AM19" s="17"/>
      <c r="AN19" s="17">
        <v>1.03672388024811E-2</v>
      </c>
      <c r="AO19" s="17">
        <v>1.38718690497801E-2</v>
      </c>
      <c r="AP19" s="17"/>
      <c r="AQ19" s="17">
        <v>1.6702676717624598E-2</v>
      </c>
      <c r="AR19" s="17">
        <v>1.0023255311928001E-2</v>
      </c>
      <c r="AS19" s="17"/>
      <c r="AT19" s="17">
        <v>1.0962035651447001E-2</v>
      </c>
      <c r="AU19" s="17">
        <v>2.5865855064993301E-3</v>
      </c>
      <c r="AV19" s="17">
        <v>5.9480086161506497E-2</v>
      </c>
      <c r="AW19" s="17"/>
      <c r="AX19" s="17">
        <v>0</v>
      </c>
      <c r="AY19" s="17">
        <v>1.1547447292188401E-2</v>
      </c>
      <c r="AZ19" s="17">
        <v>0</v>
      </c>
    </row>
    <row r="20" spans="2:52" x14ac:dyDescent="0.35">
      <c r="B20" s="18" t="s">
        <v>157</v>
      </c>
      <c r="C20" s="19">
        <v>2.3745789310531699E-3</v>
      </c>
      <c r="D20" s="19">
        <v>4.75977277065658E-3</v>
      </c>
      <c r="E20" s="19">
        <v>0</v>
      </c>
      <c r="F20" s="19"/>
      <c r="G20" s="19">
        <v>0</v>
      </c>
      <c r="H20" s="19">
        <v>0</v>
      </c>
      <c r="I20" s="19">
        <v>0</v>
      </c>
      <c r="J20" s="19">
        <v>1.5253489495218601E-2</v>
      </c>
      <c r="K20" s="19">
        <v>0</v>
      </c>
      <c r="L20" s="19">
        <v>0</v>
      </c>
      <c r="M20" s="19"/>
      <c r="N20" s="19">
        <v>0</v>
      </c>
      <c r="O20" s="19">
        <v>7.6752518997267004E-3</v>
      </c>
      <c r="P20" s="19">
        <v>0</v>
      </c>
      <c r="Q20" s="19">
        <v>0</v>
      </c>
      <c r="R20" s="19"/>
      <c r="S20" s="19">
        <v>0</v>
      </c>
      <c r="T20" s="19">
        <v>0</v>
      </c>
      <c r="U20" s="19">
        <v>2.0743778615426301E-2</v>
      </c>
      <c r="V20" s="19">
        <v>0</v>
      </c>
      <c r="W20" s="19">
        <v>0</v>
      </c>
      <c r="X20" s="19"/>
      <c r="Y20" s="19">
        <v>0</v>
      </c>
      <c r="Z20" s="19">
        <v>5.07348307838468E-3</v>
      </c>
      <c r="AA20" s="19">
        <v>0</v>
      </c>
      <c r="AB20" s="19"/>
      <c r="AC20" s="19">
        <v>0</v>
      </c>
      <c r="AD20" s="19">
        <v>0</v>
      </c>
      <c r="AE20" s="19">
        <v>0</v>
      </c>
      <c r="AF20" s="19">
        <v>0</v>
      </c>
      <c r="AG20" s="19">
        <v>0</v>
      </c>
      <c r="AH20" s="19"/>
      <c r="AI20" s="19">
        <v>0</v>
      </c>
      <c r="AJ20" s="19">
        <v>6.1370594479787603E-3</v>
      </c>
      <c r="AK20" s="19">
        <v>0</v>
      </c>
      <c r="AL20" s="19">
        <v>0</v>
      </c>
      <c r="AM20" s="19"/>
      <c r="AN20" s="19">
        <v>0</v>
      </c>
      <c r="AO20" s="19">
        <v>3.03122237440849E-3</v>
      </c>
      <c r="AP20" s="19"/>
      <c r="AQ20" s="19">
        <v>5.2900004621237997E-3</v>
      </c>
      <c r="AR20" s="19">
        <v>0</v>
      </c>
      <c r="AS20" s="19"/>
      <c r="AT20" s="19">
        <v>0</v>
      </c>
      <c r="AU20" s="19">
        <v>6.2734745060813498E-3</v>
      </c>
      <c r="AV20" s="19">
        <v>0</v>
      </c>
      <c r="AW20" s="19"/>
      <c r="AX20" s="19">
        <v>5.4923118885200099E-3</v>
      </c>
      <c r="AY20" s="19">
        <v>0</v>
      </c>
      <c r="AZ20" s="19">
        <v>0</v>
      </c>
    </row>
    <row r="21" spans="2:52" x14ac:dyDescent="0.35">
      <c r="B21" s="16"/>
    </row>
    <row r="22" spans="2:52" x14ac:dyDescent="0.35">
      <c r="B22" t="s">
        <v>85</v>
      </c>
    </row>
    <row r="23" spans="2:52" x14ac:dyDescent="0.35">
      <c r="B23" t="s">
        <v>86</v>
      </c>
    </row>
    <row r="25" spans="2:52" x14ac:dyDescent="0.35">
      <c r="B25"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Z24"/>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ht="43.5" x14ac:dyDescent="0.35">
      <c r="B9" s="18" t="s">
        <v>159</v>
      </c>
      <c r="C9" s="17">
        <v>0.38686022349608201</v>
      </c>
      <c r="D9" s="17">
        <v>0.38120950388129798</v>
      </c>
      <c r="E9" s="17">
        <v>0.39405866202412998</v>
      </c>
      <c r="F9" s="17"/>
      <c r="G9" s="17">
        <v>0.54183538399577802</v>
      </c>
      <c r="H9" s="17">
        <v>0.306406812563563</v>
      </c>
      <c r="I9" s="17">
        <v>0.360131448899429</v>
      </c>
      <c r="J9" s="17">
        <v>0.40827533781499398</v>
      </c>
      <c r="K9" s="17">
        <v>0.36103376199812498</v>
      </c>
      <c r="L9" s="17">
        <v>0.37315042628218198</v>
      </c>
      <c r="M9" s="17"/>
      <c r="N9" s="17">
        <v>0.35938156465996002</v>
      </c>
      <c r="O9" s="17">
        <v>0.35449028768453</v>
      </c>
      <c r="P9" s="17">
        <v>0.41904453595802899</v>
      </c>
      <c r="Q9" s="17">
        <v>0.41733517131471198</v>
      </c>
      <c r="R9" s="17"/>
      <c r="S9" s="17">
        <v>0.38818874815000598</v>
      </c>
      <c r="T9" s="17">
        <v>0.39589037611788702</v>
      </c>
      <c r="U9" s="17">
        <v>0.31800940613121498</v>
      </c>
      <c r="V9" s="17">
        <v>0.19064258682597601</v>
      </c>
      <c r="W9" s="17">
        <v>0.290258648314558</v>
      </c>
      <c r="X9" s="17"/>
      <c r="Y9" s="17">
        <v>0.46373888244603301</v>
      </c>
      <c r="Z9" s="17">
        <v>0.39706774206997097</v>
      </c>
      <c r="AA9" s="17">
        <v>0.32605124340625502</v>
      </c>
      <c r="AB9" s="17"/>
      <c r="AC9" s="17">
        <v>0.349344985948565</v>
      </c>
      <c r="AD9" s="17">
        <v>0.43734094802040702</v>
      </c>
      <c r="AE9" s="17">
        <v>0.38306839411622901</v>
      </c>
      <c r="AF9" s="17">
        <v>0.44122124848244099</v>
      </c>
      <c r="AG9" s="17">
        <v>0.244193414695075</v>
      </c>
      <c r="AH9" s="17"/>
      <c r="AI9" s="17">
        <v>0.395168205276693</v>
      </c>
      <c r="AJ9" s="17">
        <v>0.35918727692621499</v>
      </c>
      <c r="AK9" s="17">
        <v>0.43603022714388601</v>
      </c>
      <c r="AL9" s="17">
        <v>0.38641234504246802</v>
      </c>
      <c r="AM9" s="17"/>
      <c r="AN9" s="17">
        <v>0.38021802703292101</v>
      </c>
      <c r="AO9" s="17">
        <v>0.38726325528682898</v>
      </c>
      <c r="AP9" s="17"/>
      <c r="AQ9" s="17">
        <v>0.41345904254268401</v>
      </c>
      <c r="AR9" s="17">
        <v>0.366965735743494</v>
      </c>
      <c r="AS9" s="17"/>
      <c r="AT9" s="17">
        <v>0.38706824663401301</v>
      </c>
      <c r="AU9" s="17">
        <v>0.361693894311507</v>
      </c>
      <c r="AV9" s="17">
        <v>0.43101424970031499</v>
      </c>
      <c r="AW9" s="17"/>
      <c r="AX9" s="17">
        <v>0.40052399155505197</v>
      </c>
      <c r="AY9" s="17">
        <v>0.33684645737149999</v>
      </c>
      <c r="AZ9" s="17">
        <v>0.41642093348448</v>
      </c>
    </row>
    <row r="10" spans="2:52" ht="58" x14ac:dyDescent="0.35">
      <c r="B10" s="18" t="s">
        <v>160</v>
      </c>
      <c r="C10" s="17">
        <v>0.33653300460874802</v>
      </c>
      <c r="D10" s="17">
        <v>0.32489605723659498</v>
      </c>
      <c r="E10" s="17">
        <v>0.34951322919588801</v>
      </c>
      <c r="F10" s="17"/>
      <c r="G10" s="17">
        <v>0.206023107775507</v>
      </c>
      <c r="H10" s="17">
        <v>0.32611243632328601</v>
      </c>
      <c r="I10" s="17">
        <v>0.25872950293757302</v>
      </c>
      <c r="J10" s="17">
        <v>0.27607214730823898</v>
      </c>
      <c r="K10" s="17">
        <v>0.33371910070984401</v>
      </c>
      <c r="L10" s="17">
        <v>0.50789946711227096</v>
      </c>
      <c r="M10" s="17"/>
      <c r="N10" s="17">
        <v>0.38710254661961102</v>
      </c>
      <c r="O10" s="17">
        <v>0.32292950009511101</v>
      </c>
      <c r="P10" s="17">
        <v>0.36958783743813201</v>
      </c>
      <c r="Q10" s="17">
        <v>0.31250931920706898</v>
      </c>
      <c r="R10" s="17"/>
      <c r="S10" s="17">
        <v>0.46094079692491802</v>
      </c>
      <c r="T10" s="17">
        <v>0.27097819497950798</v>
      </c>
      <c r="U10" s="17">
        <v>0.25233600040493998</v>
      </c>
      <c r="V10" s="17">
        <v>0.57285005871377803</v>
      </c>
      <c r="W10" s="17">
        <v>0.43821610583808102</v>
      </c>
      <c r="X10" s="17"/>
      <c r="Y10" s="17">
        <v>0.40360241881333597</v>
      </c>
      <c r="Z10" s="17">
        <v>0.27247588757067998</v>
      </c>
      <c r="AA10" s="17">
        <v>0.323145433888895</v>
      </c>
      <c r="AB10" s="17"/>
      <c r="AC10" s="17">
        <v>0.31482021382108899</v>
      </c>
      <c r="AD10" s="17">
        <v>0.30115713829962298</v>
      </c>
      <c r="AE10" s="17">
        <v>0.30765534757694302</v>
      </c>
      <c r="AF10" s="17">
        <v>0.36120732312739701</v>
      </c>
      <c r="AG10" s="17">
        <v>0.428397396497601</v>
      </c>
      <c r="AH10" s="17"/>
      <c r="AI10" s="17">
        <v>0.32451922301242098</v>
      </c>
      <c r="AJ10" s="17">
        <v>0.34292863431788401</v>
      </c>
      <c r="AK10" s="17">
        <v>0.32491310473191998</v>
      </c>
      <c r="AL10" s="17">
        <v>0.28496406730831503</v>
      </c>
      <c r="AM10" s="17"/>
      <c r="AN10" s="17">
        <v>0.26887190918855802</v>
      </c>
      <c r="AO10" s="17">
        <v>0.35704222207172098</v>
      </c>
      <c r="AP10" s="17"/>
      <c r="AQ10" s="17">
        <v>0.27936786589380702</v>
      </c>
      <c r="AR10" s="17">
        <v>0.38514675062568898</v>
      </c>
      <c r="AS10" s="17"/>
      <c r="AT10" s="17">
        <v>0.321870491752899</v>
      </c>
      <c r="AU10" s="17">
        <v>0.28352725843688598</v>
      </c>
      <c r="AV10" s="17">
        <v>0.53361889313090205</v>
      </c>
      <c r="AW10" s="17"/>
      <c r="AX10" s="17">
        <v>0.27528708808546298</v>
      </c>
      <c r="AY10" s="17">
        <v>0.41968261845576399</v>
      </c>
      <c r="AZ10" s="17">
        <v>0.32738361403855398</v>
      </c>
    </row>
    <row r="11" spans="2:52" ht="29" x14ac:dyDescent="0.35">
      <c r="B11" s="18" t="s">
        <v>161</v>
      </c>
      <c r="C11" s="17">
        <v>0.27573702121010002</v>
      </c>
      <c r="D11" s="17">
        <v>0.30789718905879498</v>
      </c>
      <c r="E11" s="17">
        <v>0.24068922381056199</v>
      </c>
      <c r="F11" s="17"/>
      <c r="G11" s="17">
        <v>0.45803829948594599</v>
      </c>
      <c r="H11" s="17">
        <v>0.30186081742767201</v>
      </c>
      <c r="I11" s="17">
        <v>0.27644760593129197</v>
      </c>
      <c r="J11" s="17">
        <v>0.27394000411547997</v>
      </c>
      <c r="K11" s="17">
        <v>0.21555843878315301</v>
      </c>
      <c r="L11" s="17">
        <v>0.19464565576856499</v>
      </c>
      <c r="M11" s="17"/>
      <c r="N11" s="17">
        <v>0.23207688109767599</v>
      </c>
      <c r="O11" s="17">
        <v>0.25070691887256702</v>
      </c>
      <c r="P11" s="17">
        <v>0.34428329476700997</v>
      </c>
      <c r="Q11" s="17">
        <v>0.26842627820652498</v>
      </c>
      <c r="R11" s="17"/>
      <c r="S11" s="17">
        <v>0.23964010421011001</v>
      </c>
      <c r="T11" s="17">
        <v>0.286027850476955</v>
      </c>
      <c r="U11" s="17">
        <v>0.322042267996698</v>
      </c>
      <c r="V11" s="17">
        <v>0.45428372591319499</v>
      </c>
      <c r="W11" s="17">
        <v>0.21838178198681199</v>
      </c>
      <c r="X11" s="17"/>
      <c r="Y11" s="17">
        <v>0.26737546791842398</v>
      </c>
      <c r="Z11" s="17">
        <v>0.29017828679114399</v>
      </c>
      <c r="AA11" s="17">
        <v>0.30959911519532501</v>
      </c>
      <c r="AB11" s="17"/>
      <c r="AC11" s="17">
        <v>0.235722126121652</v>
      </c>
      <c r="AD11" s="17">
        <v>0.30834605065945497</v>
      </c>
      <c r="AE11" s="17">
        <v>0.34905829045104703</v>
      </c>
      <c r="AF11" s="17">
        <v>0.291955658280736</v>
      </c>
      <c r="AG11" s="17">
        <v>0.18005855632919801</v>
      </c>
      <c r="AH11" s="17"/>
      <c r="AI11" s="17">
        <v>0.28011074501125899</v>
      </c>
      <c r="AJ11" s="17">
        <v>0.26531948605067002</v>
      </c>
      <c r="AK11" s="17">
        <v>0.28538792016102299</v>
      </c>
      <c r="AL11" s="17">
        <v>0.262285919273269</v>
      </c>
      <c r="AM11" s="17"/>
      <c r="AN11" s="17">
        <v>0.30728426588713098</v>
      </c>
      <c r="AO11" s="17">
        <v>0.26988720346350997</v>
      </c>
      <c r="AP11" s="17"/>
      <c r="AQ11" s="17">
        <v>0.269301765885054</v>
      </c>
      <c r="AR11" s="17">
        <v>0.26959283047924498</v>
      </c>
      <c r="AS11" s="17"/>
      <c r="AT11" s="17">
        <v>0.25348165682889601</v>
      </c>
      <c r="AU11" s="17">
        <v>0.27489528680557601</v>
      </c>
      <c r="AV11" s="17">
        <v>0.33507635404111402</v>
      </c>
      <c r="AW11" s="17"/>
      <c r="AX11" s="17">
        <v>0.297622054174771</v>
      </c>
      <c r="AY11" s="17">
        <v>0.30107273948421998</v>
      </c>
      <c r="AZ11" s="17">
        <v>0.36399510860407502</v>
      </c>
    </row>
    <row r="12" spans="2:52" ht="43.5" x14ac:dyDescent="0.35">
      <c r="B12" s="18" t="s">
        <v>162</v>
      </c>
      <c r="C12" s="17">
        <v>0.218394949585062</v>
      </c>
      <c r="D12" s="17">
        <v>0.17664542874403699</v>
      </c>
      <c r="E12" s="17">
        <v>0.26100044203905198</v>
      </c>
      <c r="F12" s="17"/>
      <c r="G12" s="17">
        <v>5.5186542755236101E-2</v>
      </c>
      <c r="H12" s="17">
        <v>0.237660919421574</v>
      </c>
      <c r="I12" s="17">
        <v>0.248779089911496</v>
      </c>
      <c r="J12" s="17">
        <v>0.23776203426888901</v>
      </c>
      <c r="K12" s="17">
        <v>0.27618514313650699</v>
      </c>
      <c r="L12" s="17">
        <v>0.228476544268606</v>
      </c>
      <c r="M12" s="17"/>
      <c r="N12" s="17">
        <v>0.25394329351987599</v>
      </c>
      <c r="O12" s="17">
        <v>0.201827372838151</v>
      </c>
      <c r="P12" s="17">
        <v>0.213009671888057</v>
      </c>
      <c r="Q12" s="17">
        <v>0.22457917232392399</v>
      </c>
      <c r="R12" s="17"/>
      <c r="S12" s="17">
        <v>0.19023931311074499</v>
      </c>
      <c r="T12" s="17">
        <v>0.286995383724576</v>
      </c>
      <c r="U12" s="17">
        <v>9.1695315738216807E-2</v>
      </c>
      <c r="V12" s="17">
        <v>0.110178900767406</v>
      </c>
      <c r="W12" s="17">
        <v>0.19935865108341799</v>
      </c>
      <c r="X12" s="17"/>
      <c r="Y12" s="17">
        <v>0.160259437405323</v>
      </c>
      <c r="Z12" s="17">
        <v>0.26563121408510099</v>
      </c>
      <c r="AA12" s="17">
        <v>7.0928899658011801E-2</v>
      </c>
      <c r="AB12" s="17"/>
      <c r="AC12" s="17">
        <v>0.25793991019712698</v>
      </c>
      <c r="AD12" s="17">
        <v>0.24389807948814701</v>
      </c>
      <c r="AE12" s="17">
        <v>0.19004373082123999</v>
      </c>
      <c r="AF12" s="17">
        <v>0.17562583405141599</v>
      </c>
      <c r="AG12" s="17">
        <v>0.327409188807324</v>
      </c>
      <c r="AH12" s="17"/>
      <c r="AI12" s="17">
        <v>0.15651553585891401</v>
      </c>
      <c r="AJ12" s="17">
        <v>0.31005041649682002</v>
      </c>
      <c r="AK12" s="17">
        <v>0.146106724123124</v>
      </c>
      <c r="AL12" s="17">
        <v>0.191637724963481</v>
      </c>
      <c r="AM12" s="17"/>
      <c r="AN12" s="17">
        <v>0.16049075709920499</v>
      </c>
      <c r="AO12" s="17">
        <v>0.23571239922922199</v>
      </c>
      <c r="AP12" s="17"/>
      <c r="AQ12" s="17">
        <v>0.220126025760389</v>
      </c>
      <c r="AR12" s="17">
        <v>0.220420943379525</v>
      </c>
      <c r="AS12" s="17"/>
      <c r="AT12" s="17">
        <v>0.231328262838257</v>
      </c>
      <c r="AU12" s="17">
        <v>0.23820541593769001</v>
      </c>
      <c r="AV12" s="17">
        <v>0.17953967519661199</v>
      </c>
      <c r="AW12" s="17"/>
      <c r="AX12" s="17">
        <v>0.26806175770455198</v>
      </c>
      <c r="AY12" s="17">
        <v>0.12674529107409899</v>
      </c>
      <c r="AZ12" s="17">
        <v>8.1773675398513199E-2</v>
      </c>
    </row>
    <row r="13" spans="2:52" ht="43.5" x14ac:dyDescent="0.35">
      <c r="B13" s="18" t="s">
        <v>163</v>
      </c>
      <c r="C13" s="17">
        <v>0.17661627816391701</v>
      </c>
      <c r="D13" s="17">
        <v>0.221085875997454</v>
      </c>
      <c r="E13" s="17">
        <v>0.132874948951345</v>
      </c>
      <c r="F13" s="17"/>
      <c r="G13" s="17">
        <v>8.7940652308808501E-2</v>
      </c>
      <c r="H13" s="17">
        <v>0.14163996978636401</v>
      </c>
      <c r="I13" s="17">
        <v>0.101233737415014</v>
      </c>
      <c r="J13" s="17">
        <v>0.165023877084468</v>
      </c>
      <c r="K13" s="17">
        <v>0.14574481808155701</v>
      </c>
      <c r="L13" s="17">
        <v>0.32579733452148402</v>
      </c>
      <c r="M13" s="17"/>
      <c r="N13" s="17">
        <v>0.15070805597724499</v>
      </c>
      <c r="O13" s="17">
        <v>0.186594587400013</v>
      </c>
      <c r="P13" s="17">
        <v>0.110978897628297</v>
      </c>
      <c r="Q13" s="17">
        <v>0.216779999169945</v>
      </c>
      <c r="R13" s="17"/>
      <c r="S13" s="17">
        <v>0.28759894562521099</v>
      </c>
      <c r="T13" s="17">
        <v>9.2807113219824003E-2</v>
      </c>
      <c r="U13" s="17">
        <v>0.26609857743661702</v>
      </c>
      <c r="V13" s="17">
        <v>0.69917851240661699</v>
      </c>
      <c r="W13" s="17">
        <v>0.18366364177786201</v>
      </c>
      <c r="X13" s="17"/>
      <c r="Y13" s="17">
        <v>0.34076729236549502</v>
      </c>
      <c r="Z13" s="17">
        <v>9.6713885279317305E-2</v>
      </c>
      <c r="AA13" s="17">
        <v>0.25873541689518997</v>
      </c>
      <c r="AB13" s="17"/>
      <c r="AC13" s="17">
        <v>0.16967995270498901</v>
      </c>
      <c r="AD13" s="17">
        <v>0.18899397259218101</v>
      </c>
      <c r="AE13" s="17">
        <v>0.15785165587039199</v>
      </c>
      <c r="AF13" s="17">
        <v>0.19771063243182299</v>
      </c>
      <c r="AG13" s="17">
        <v>0.24833884016840299</v>
      </c>
      <c r="AH13" s="17"/>
      <c r="AI13" s="17">
        <v>0.15869985917138801</v>
      </c>
      <c r="AJ13" s="17">
        <v>0.13982617735990799</v>
      </c>
      <c r="AK13" s="17">
        <v>0.24578532534089401</v>
      </c>
      <c r="AL13" s="17">
        <v>0.18417858820962299</v>
      </c>
      <c r="AM13" s="17"/>
      <c r="AN13" s="17">
        <v>0.20226638492205401</v>
      </c>
      <c r="AO13" s="17">
        <v>0.16986833154483</v>
      </c>
      <c r="AP13" s="17"/>
      <c r="AQ13" s="17">
        <v>0.13769773949867101</v>
      </c>
      <c r="AR13" s="17">
        <v>0.21161364969937599</v>
      </c>
      <c r="AS13" s="17"/>
      <c r="AT13" s="17">
        <v>0.19095995139852201</v>
      </c>
      <c r="AU13" s="17">
        <v>0.16632340894473599</v>
      </c>
      <c r="AV13" s="17">
        <v>0.28059309780689701</v>
      </c>
      <c r="AW13" s="17"/>
      <c r="AX13" s="17">
        <v>9.7513825618947003E-2</v>
      </c>
      <c r="AY13" s="17">
        <v>0.29419100995403302</v>
      </c>
      <c r="AZ13" s="17">
        <v>0.23936632637128899</v>
      </c>
    </row>
    <row r="14" spans="2:52" ht="29" x14ac:dyDescent="0.35">
      <c r="B14" s="18" t="s">
        <v>164</v>
      </c>
      <c r="C14" s="17">
        <v>0.14043045302990101</v>
      </c>
      <c r="D14" s="17">
        <v>0.14223600643821599</v>
      </c>
      <c r="E14" s="17">
        <v>0.139188499244639</v>
      </c>
      <c r="F14" s="17"/>
      <c r="G14" s="17">
        <v>0.232911326143139</v>
      </c>
      <c r="H14" s="17">
        <v>0.11532315879211701</v>
      </c>
      <c r="I14" s="17">
        <v>0.15915943745349201</v>
      </c>
      <c r="J14" s="17">
        <v>0.13171395261598901</v>
      </c>
      <c r="K14" s="17">
        <v>0.13732427454551399</v>
      </c>
      <c r="L14" s="17">
        <v>0.100802208934396</v>
      </c>
      <c r="M14" s="17"/>
      <c r="N14" s="17">
        <v>0.14719614229719599</v>
      </c>
      <c r="O14" s="17">
        <v>9.1401630084720603E-2</v>
      </c>
      <c r="P14" s="17">
        <v>0.25169130094193898</v>
      </c>
      <c r="Q14" s="17">
        <v>0.11015735482438201</v>
      </c>
      <c r="R14" s="17"/>
      <c r="S14" s="17">
        <v>0.177971141703684</v>
      </c>
      <c r="T14" s="17">
        <v>0.147553782419028</v>
      </c>
      <c r="U14" s="17">
        <v>0.12848367905783201</v>
      </c>
      <c r="V14" s="17">
        <v>0.31697104051881603</v>
      </c>
      <c r="W14" s="17">
        <v>1.7789418533221898E-2</v>
      </c>
      <c r="X14" s="17"/>
      <c r="Y14" s="17">
        <v>0.17985776536786999</v>
      </c>
      <c r="Z14" s="17">
        <v>0.135770647739198</v>
      </c>
      <c r="AA14" s="17">
        <v>0.165232368020198</v>
      </c>
      <c r="AB14" s="17"/>
      <c r="AC14" s="17">
        <v>0.102092943014139</v>
      </c>
      <c r="AD14" s="17">
        <v>0.13513324607624699</v>
      </c>
      <c r="AE14" s="17">
        <v>0.16633856676783301</v>
      </c>
      <c r="AF14" s="17">
        <v>0.185257165843279</v>
      </c>
      <c r="AG14" s="17">
        <v>0.18005855632919801</v>
      </c>
      <c r="AH14" s="17"/>
      <c r="AI14" s="17">
        <v>0.165775843786899</v>
      </c>
      <c r="AJ14" s="17">
        <v>0.122109427412833</v>
      </c>
      <c r="AK14" s="17">
        <v>0.15534140930100299</v>
      </c>
      <c r="AL14" s="17">
        <v>0.15245165028923299</v>
      </c>
      <c r="AM14" s="17"/>
      <c r="AN14" s="17">
        <v>0.21466716702117</v>
      </c>
      <c r="AO14" s="17">
        <v>0.118893245148083</v>
      </c>
      <c r="AP14" s="17"/>
      <c r="AQ14" s="17">
        <v>0.13239632948763799</v>
      </c>
      <c r="AR14" s="17">
        <v>0.14930148018046899</v>
      </c>
      <c r="AS14" s="17"/>
      <c r="AT14" s="17">
        <v>0.150446684617767</v>
      </c>
      <c r="AU14" s="17">
        <v>8.3215567551576497E-2</v>
      </c>
      <c r="AV14" s="17">
        <v>0.18015072029413601</v>
      </c>
      <c r="AW14" s="17"/>
      <c r="AX14" s="17">
        <v>0.13966818750930299</v>
      </c>
      <c r="AY14" s="17">
        <v>0.15409545333666899</v>
      </c>
      <c r="AZ14" s="17">
        <v>0.22719063923959601</v>
      </c>
    </row>
    <row r="15" spans="2:52" ht="58" x14ac:dyDescent="0.35">
      <c r="B15" s="18" t="s">
        <v>165</v>
      </c>
      <c r="C15" s="17">
        <v>0.13085311654499501</v>
      </c>
      <c r="D15" s="17">
        <v>0.16104413415772301</v>
      </c>
      <c r="E15" s="17">
        <v>0.101200395625688</v>
      </c>
      <c r="F15" s="17"/>
      <c r="G15" s="17">
        <v>0.140757229089741</v>
      </c>
      <c r="H15" s="17">
        <v>0.22616213227823401</v>
      </c>
      <c r="I15" s="17">
        <v>0.18686738097157701</v>
      </c>
      <c r="J15" s="17">
        <v>8.25054836901669E-2</v>
      </c>
      <c r="K15" s="17">
        <v>0.107466781279924</v>
      </c>
      <c r="L15" s="17">
        <v>7.2060402460695394E-2</v>
      </c>
      <c r="M15" s="17"/>
      <c r="N15" s="17">
        <v>0.13310106414559</v>
      </c>
      <c r="O15" s="17">
        <v>0.12212822936730899</v>
      </c>
      <c r="P15" s="17">
        <v>0.136013722455713</v>
      </c>
      <c r="Q15" s="17">
        <v>0.13817687213053401</v>
      </c>
      <c r="R15" s="17"/>
      <c r="S15" s="17">
        <v>0.128490553357409</v>
      </c>
      <c r="T15" s="17">
        <v>8.8404039756856706E-2</v>
      </c>
      <c r="U15" s="17">
        <v>0.27931853025022202</v>
      </c>
      <c r="V15" s="17">
        <v>0.309208919626559</v>
      </c>
      <c r="W15" s="17">
        <v>7.5295005470200099E-2</v>
      </c>
      <c r="X15" s="17"/>
      <c r="Y15" s="17">
        <v>0.115343224287941</v>
      </c>
      <c r="Z15" s="17">
        <v>0.102440859468461</v>
      </c>
      <c r="AA15" s="17">
        <v>0.28256122111385801</v>
      </c>
      <c r="AB15" s="17"/>
      <c r="AC15" s="17">
        <v>8.1711446768598095E-2</v>
      </c>
      <c r="AD15" s="17">
        <v>0.106946522038046</v>
      </c>
      <c r="AE15" s="17">
        <v>0.18508363292143901</v>
      </c>
      <c r="AF15" s="17">
        <v>0.17088763109230301</v>
      </c>
      <c r="AG15" s="17">
        <v>0.32646412833389898</v>
      </c>
      <c r="AH15" s="17"/>
      <c r="AI15" s="17">
        <v>6.2510972865265801E-2</v>
      </c>
      <c r="AJ15" s="17">
        <v>0.112908671254034</v>
      </c>
      <c r="AK15" s="17">
        <v>0.17584504307664001</v>
      </c>
      <c r="AL15" s="17">
        <v>0.23930167262306201</v>
      </c>
      <c r="AM15" s="17"/>
      <c r="AN15" s="17">
        <v>0.199300953145778</v>
      </c>
      <c r="AO15" s="17">
        <v>0.116275268077966</v>
      </c>
      <c r="AP15" s="17"/>
      <c r="AQ15" s="17">
        <v>0.13422777948592399</v>
      </c>
      <c r="AR15" s="17">
        <v>0.126120132419617</v>
      </c>
      <c r="AS15" s="17"/>
      <c r="AT15" s="17">
        <v>0.175328542114704</v>
      </c>
      <c r="AU15" s="17">
        <v>0.10252299547804899</v>
      </c>
      <c r="AV15" s="17">
        <v>8.9361036346514197E-2</v>
      </c>
      <c r="AW15" s="17"/>
      <c r="AX15" s="17">
        <v>9.4642147426680506E-2</v>
      </c>
      <c r="AY15" s="17">
        <v>0.101856107579605</v>
      </c>
      <c r="AZ15" s="17">
        <v>0.28665995793437798</v>
      </c>
    </row>
    <row r="16" spans="2:52" ht="43.5" x14ac:dyDescent="0.35">
      <c r="B16" s="18" t="s">
        <v>166</v>
      </c>
      <c r="C16" s="17">
        <v>8.3020556077208596E-2</v>
      </c>
      <c r="D16" s="17">
        <v>9.9622166431801204E-2</v>
      </c>
      <c r="E16" s="17">
        <v>6.2751846779060802E-2</v>
      </c>
      <c r="F16" s="17"/>
      <c r="G16" s="17">
        <v>8.7709199663400794E-2</v>
      </c>
      <c r="H16" s="17">
        <v>0.174644773722476</v>
      </c>
      <c r="I16" s="17">
        <v>4.7612735168452297E-2</v>
      </c>
      <c r="J16" s="17">
        <v>0.115490661478845</v>
      </c>
      <c r="K16" s="17">
        <v>4.3418688905149397E-2</v>
      </c>
      <c r="L16" s="17">
        <v>4.5581569010215699E-2</v>
      </c>
      <c r="M16" s="17"/>
      <c r="N16" s="17">
        <v>7.1494462754732202E-2</v>
      </c>
      <c r="O16" s="17">
        <v>0.10877343233216299</v>
      </c>
      <c r="P16" s="17">
        <v>5.11646747855369E-2</v>
      </c>
      <c r="Q16" s="17">
        <v>7.2028700383575797E-2</v>
      </c>
      <c r="R16" s="17"/>
      <c r="S16" s="17">
        <v>4.2562202709572297E-2</v>
      </c>
      <c r="T16" s="17">
        <v>8.6276520979970697E-2</v>
      </c>
      <c r="U16" s="17">
        <v>0.16578592178475801</v>
      </c>
      <c r="V16" s="17">
        <v>0.12632845369283899</v>
      </c>
      <c r="W16" s="17">
        <v>8.7276206345902399E-2</v>
      </c>
      <c r="X16" s="17"/>
      <c r="Y16" s="17">
        <v>8.7362560840233597E-2</v>
      </c>
      <c r="Z16" s="17">
        <v>9.1873726488531704E-2</v>
      </c>
      <c r="AA16" s="17">
        <v>0.17546854618130101</v>
      </c>
      <c r="AB16" s="17"/>
      <c r="AC16" s="17">
        <v>8.5854651722191505E-2</v>
      </c>
      <c r="AD16" s="17">
        <v>7.2125323485699597E-2</v>
      </c>
      <c r="AE16" s="17">
        <v>0.102403407393337</v>
      </c>
      <c r="AF16" s="17">
        <v>7.9353769098894397E-2</v>
      </c>
      <c r="AG16" s="17">
        <v>0.32646412833389898</v>
      </c>
      <c r="AH16" s="17"/>
      <c r="AI16" s="17">
        <v>6.9373386735687395E-2</v>
      </c>
      <c r="AJ16" s="17">
        <v>9.2322216823592707E-2</v>
      </c>
      <c r="AK16" s="17">
        <v>2.65305192674293E-2</v>
      </c>
      <c r="AL16" s="17">
        <v>0.15393808701246001</v>
      </c>
      <c r="AM16" s="17"/>
      <c r="AN16" s="17">
        <v>0.18556797480392601</v>
      </c>
      <c r="AO16" s="17">
        <v>5.2886881130885501E-2</v>
      </c>
      <c r="AP16" s="17"/>
      <c r="AQ16" s="17">
        <v>0.100835946552552</v>
      </c>
      <c r="AR16" s="17">
        <v>6.9594966492649193E-2</v>
      </c>
      <c r="AS16" s="17"/>
      <c r="AT16" s="17">
        <v>9.6372112171047505E-2</v>
      </c>
      <c r="AU16" s="17">
        <v>7.86062969988858E-2</v>
      </c>
      <c r="AV16" s="17">
        <v>7.7885735197167599E-2</v>
      </c>
      <c r="AW16" s="17"/>
      <c r="AX16" s="17">
        <v>6.8302984254338006E-2</v>
      </c>
      <c r="AY16" s="17">
        <v>8.5913455783889106E-2</v>
      </c>
      <c r="AZ16" s="17">
        <v>0.19511427333949199</v>
      </c>
    </row>
    <row r="17" spans="2:52" x14ac:dyDescent="0.35">
      <c r="B17" s="18" t="s">
        <v>167</v>
      </c>
      <c r="C17" s="17">
        <v>4.6176463978357597E-2</v>
      </c>
      <c r="D17" s="17">
        <v>7.4011886740802196E-2</v>
      </c>
      <c r="E17" s="17">
        <v>1.8538915339427999E-2</v>
      </c>
      <c r="F17" s="17"/>
      <c r="G17" s="17">
        <v>2.2123943582621899E-2</v>
      </c>
      <c r="H17" s="17">
        <v>9.3921606171762997E-2</v>
      </c>
      <c r="I17" s="17">
        <v>5.3317377058540602E-2</v>
      </c>
      <c r="J17" s="17">
        <v>3.4318852531883701E-2</v>
      </c>
      <c r="K17" s="17">
        <v>9.3512320344715502E-2</v>
      </c>
      <c r="L17" s="17">
        <v>0</v>
      </c>
      <c r="M17" s="17"/>
      <c r="N17" s="17">
        <v>4.0977669373820101E-2</v>
      </c>
      <c r="O17" s="17">
        <v>4.4873811202363403E-2</v>
      </c>
      <c r="P17" s="17">
        <v>5.7552359255444198E-2</v>
      </c>
      <c r="Q17" s="17">
        <v>4.4495672823565202E-2</v>
      </c>
      <c r="R17" s="17"/>
      <c r="S17" s="17">
        <v>4.67477657495061E-2</v>
      </c>
      <c r="T17" s="17">
        <v>4.3917408461690503E-2</v>
      </c>
      <c r="U17" s="17">
        <v>4.5531261642882098E-2</v>
      </c>
      <c r="V17" s="17">
        <v>0.43553737331939901</v>
      </c>
      <c r="W17" s="17">
        <v>8.5469689478808505E-3</v>
      </c>
      <c r="X17" s="17"/>
      <c r="Y17" s="17">
        <v>8.3736500562043195E-2</v>
      </c>
      <c r="Z17" s="17">
        <v>3.8275008054066799E-2</v>
      </c>
      <c r="AA17" s="17">
        <v>4.6367265494936499E-2</v>
      </c>
      <c r="AB17" s="17"/>
      <c r="AC17" s="17">
        <v>4.2005975590431302E-2</v>
      </c>
      <c r="AD17" s="17">
        <v>5.12919551267733E-2</v>
      </c>
      <c r="AE17" s="17">
        <v>3.5546176538369501E-2</v>
      </c>
      <c r="AF17" s="17">
        <v>9.4576845942090801E-2</v>
      </c>
      <c r="AG17" s="17">
        <v>0.24833884016840299</v>
      </c>
      <c r="AH17" s="17"/>
      <c r="AI17" s="17">
        <v>2.5925791650275601E-2</v>
      </c>
      <c r="AJ17" s="17">
        <v>5.51642158910036E-2</v>
      </c>
      <c r="AK17" s="17">
        <v>1.15790952858281E-2</v>
      </c>
      <c r="AL17" s="17">
        <v>0.113266531711809</v>
      </c>
      <c r="AM17" s="17"/>
      <c r="AN17" s="17">
        <v>6.1061655307978503E-2</v>
      </c>
      <c r="AO17" s="17">
        <v>4.3393023933147798E-2</v>
      </c>
      <c r="AP17" s="17"/>
      <c r="AQ17" s="17">
        <v>5.8843844542789597E-2</v>
      </c>
      <c r="AR17" s="17">
        <v>3.6426845236533799E-2</v>
      </c>
      <c r="AS17" s="17"/>
      <c r="AT17" s="17">
        <v>5.9688100712436798E-2</v>
      </c>
      <c r="AU17" s="17">
        <v>2.9011070527098299E-2</v>
      </c>
      <c r="AV17" s="17">
        <v>5.9480086161506497E-2</v>
      </c>
      <c r="AW17" s="17"/>
      <c r="AX17" s="17">
        <v>2.6338818565730698E-2</v>
      </c>
      <c r="AY17" s="17">
        <v>0.13594421130553699</v>
      </c>
      <c r="AZ17" s="17">
        <v>8.3755132294766804E-2</v>
      </c>
    </row>
    <row r="18" spans="2:52" x14ac:dyDescent="0.35">
      <c r="B18" s="18" t="s">
        <v>79</v>
      </c>
      <c r="C18" s="17">
        <v>3.6653757050079297E-2</v>
      </c>
      <c r="D18" s="17">
        <v>4.23077751035566E-2</v>
      </c>
      <c r="E18" s="17">
        <v>3.11492319489798E-2</v>
      </c>
      <c r="F18" s="17"/>
      <c r="G18" s="17">
        <v>4.06548844509615E-2</v>
      </c>
      <c r="H18" s="17">
        <v>1.27941571434767E-2</v>
      </c>
      <c r="I18" s="17">
        <v>7.6276581827705303E-3</v>
      </c>
      <c r="J18" s="17">
        <v>3.5331635877358401E-2</v>
      </c>
      <c r="K18" s="17">
        <v>7.6318143731085406E-2</v>
      </c>
      <c r="L18" s="17">
        <v>4.3953670103146401E-2</v>
      </c>
      <c r="M18" s="17"/>
      <c r="N18" s="17">
        <v>1.5026622661915999E-2</v>
      </c>
      <c r="O18" s="17">
        <v>5.6077295285370402E-3</v>
      </c>
      <c r="P18" s="17">
        <v>1.2193381923908101E-2</v>
      </c>
      <c r="Q18" s="17">
        <v>9.2494232267069196E-2</v>
      </c>
      <c r="R18" s="17"/>
      <c r="S18" s="17">
        <v>4.1894952931922198E-2</v>
      </c>
      <c r="T18" s="17">
        <v>2.6679471493793998E-2</v>
      </c>
      <c r="U18" s="17">
        <v>3.7611299240511598E-2</v>
      </c>
      <c r="V18" s="17">
        <v>0</v>
      </c>
      <c r="W18" s="17">
        <v>4.1680360817509497E-2</v>
      </c>
      <c r="X18" s="17"/>
      <c r="Y18" s="17">
        <v>5.0366781281639697E-2</v>
      </c>
      <c r="Z18" s="17">
        <v>2.6547848181597802E-2</v>
      </c>
      <c r="AA18" s="17">
        <v>3.8301883905009999E-2</v>
      </c>
      <c r="AB18" s="17"/>
      <c r="AC18" s="17">
        <v>7.7507037297483802E-2</v>
      </c>
      <c r="AD18" s="17">
        <v>1.6809100778000598E-2</v>
      </c>
      <c r="AE18" s="17">
        <v>1.07293752003769E-2</v>
      </c>
      <c r="AF18" s="17">
        <v>0</v>
      </c>
      <c r="AG18" s="17">
        <v>0</v>
      </c>
      <c r="AH18" s="17"/>
      <c r="AI18" s="17">
        <v>8.9938027197562095E-2</v>
      </c>
      <c r="AJ18" s="17">
        <v>1.10583845929988E-2</v>
      </c>
      <c r="AK18" s="17">
        <v>3.8427906664594703E-2</v>
      </c>
      <c r="AL18" s="17">
        <v>0</v>
      </c>
      <c r="AM18" s="17"/>
      <c r="AN18" s="17">
        <v>1.03672388024811E-2</v>
      </c>
      <c r="AO18" s="17">
        <v>4.4149062157329999E-2</v>
      </c>
      <c r="AP18" s="17"/>
      <c r="AQ18" s="17">
        <v>5.0230582926370497E-2</v>
      </c>
      <c r="AR18" s="17">
        <v>2.6000884481659499E-2</v>
      </c>
      <c r="AS18" s="17"/>
      <c r="AT18" s="17">
        <v>8.0153011392727607E-3</v>
      </c>
      <c r="AU18" s="17">
        <v>5.8758090693306703E-2</v>
      </c>
      <c r="AV18" s="17">
        <v>0</v>
      </c>
      <c r="AW18" s="17"/>
      <c r="AX18" s="17">
        <v>2.39549457431197E-2</v>
      </c>
      <c r="AY18" s="17">
        <v>6.5508632672502801E-2</v>
      </c>
      <c r="AZ18" s="17">
        <v>4.0083535108253097E-2</v>
      </c>
    </row>
    <row r="19" spans="2:52" x14ac:dyDescent="0.35">
      <c r="B19" s="18" t="s">
        <v>157</v>
      </c>
      <c r="C19" s="19">
        <v>7.2485715856976203E-3</v>
      </c>
      <c r="D19" s="19">
        <v>1.01656104684063E-2</v>
      </c>
      <c r="E19" s="19">
        <v>4.3619249163454601E-3</v>
      </c>
      <c r="F19" s="19"/>
      <c r="G19" s="19">
        <v>1.6041008080307301E-2</v>
      </c>
      <c r="H19" s="19">
        <v>0</v>
      </c>
      <c r="I19" s="19">
        <v>2.4648575449857001E-2</v>
      </c>
      <c r="J19" s="19">
        <v>0</v>
      </c>
      <c r="K19" s="19">
        <v>8.5582963624140206E-3</v>
      </c>
      <c r="L19" s="19">
        <v>0</v>
      </c>
      <c r="M19" s="19"/>
      <c r="N19" s="19">
        <v>8.0422229558054503E-3</v>
      </c>
      <c r="O19" s="19">
        <v>7.03695441136636E-3</v>
      </c>
      <c r="P19" s="19">
        <v>0</v>
      </c>
      <c r="Q19" s="19">
        <v>1.1492649848717E-2</v>
      </c>
      <c r="R19" s="19"/>
      <c r="S19" s="19">
        <v>0</v>
      </c>
      <c r="T19" s="19">
        <v>0</v>
      </c>
      <c r="U19" s="19">
        <v>0</v>
      </c>
      <c r="V19" s="19">
        <v>0.309208919626559</v>
      </c>
      <c r="W19" s="19">
        <v>0</v>
      </c>
      <c r="X19" s="19"/>
      <c r="Y19" s="19">
        <v>0</v>
      </c>
      <c r="Z19" s="19">
        <v>4.6515566649614299E-3</v>
      </c>
      <c r="AA19" s="19">
        <v>0</v>
      </c>
      <c r="AB19" s="19"/>
      <c r="AC19" s="19">
        <v>1.45544072942919E-2</v>
      </c>
      <c r="AD19" s="19">
        <v>8.3226395585824006E-3</v>
      </c>
      <c r="AE19" s="19">
        <v>5.7423434047234097E-3</v>
      </c>
      <c r="AF19" s="19">
        <v>0</v>
      </c>
      <c r="AG19" s="19">
        <v>0</v>
      </c>
      <c r="AH19" s="19"/>
      <c r="AI19" s="19">
        <v>0</v>
      </c>
      <c r="AJ19" s="19">
        <v>9.6637074419368592E-3</v>
      </c>
      <c r="AK19" s="19">
        <v>0</v>
      </c>
      <c r="AL19" s="19">
        <v>9.2436450929248102E-3</v>
      </c>
      <c r="AM19" s="19"/>
      <c r="AN19" s="19">
        <v>0</v>
      </c>
      <c r="AO19" s="19">
        <v>9.2530225404313E-3</v>
      </c>
      <c r="AP19" s="19"/>
      <c r="AQ19" s="19">
        <v>2.96814815756244E-3</v>
      </c>
      <c r="AR19" s="19">
        <v>1.0904916185704E-2</v>
      </c>
      <c r="AS19" s="19"/>
      <c r="AT19" s="19">
        <v>3.3106912310995602E-3</v>
      </c>
      <c r="AU19" s="19">
        <v>5.7517531250975001E-3</v>
      </c>
      <c r="AV19" s="19">
        <v>4.0898778111223402E-2</v>
      </c>
      <c r="AW19" s="19"/>
      <c r="AX19" s="19">
        <v>5.0355543866771402E-3</v>
      </c>
      <c r="AY19" s="19">
        <v>0</v>
      </c>
      <c r="AZ19" s="19">
        <v>0</v>
      </c>
    </row>
    <row r="20" spans="2:52" x14ac:dyDescent="0.35">
      <c r="B20" s="16"/>
    </row>
    <row r="21" spans="2:52" x14ac:dyDescent="0.35">
      <c r="B21" t="s">
        <v>85</v>
      </c>
    </row>
    <row r="22" spans="2:52" x14ac:dyDescent="0.35">
      <c r="B22" t="s">
        <v>86</v>
      </c>
    </row>
    <row r="24" spans="2:52" x14ac:dyDescent="0.35">
      <c r="B24"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Z22"/>
  <sheetViews>
    <sheetView showGridLines="0" topLeftCell="A5" workbookViewId="0">
      <pane xSplit="2" topLeftCell="J1" activePane="topRight" state="frozen"/>
      <selection pane="topRight" activeCell="A13" sqref="A13:XFD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ht="29" x14ac:dyDescent="0.35">
      <c r="B9" s="18" t="s">
        <v>169</v>
      </c>
      <c r="C9" s="17">
        <v>0.44206961748690599</v>
      </c>
      <c r="D9" s="17">
        <v>0.34133626998620098</v>
      </c>
      <c r="E9" s="17">
        <v>0.54452812622233204</v>
      </c>
      <c r="F9" s="17"/>
      <c r="G9" s="17">
        <v>0.51347296966610301</v>
      </c>
      <c r="H9" s="17">
        <v>0.51645821179623796</v>
      </c>
      <c r="I9" s="17">
        <v>0.475385673479441</v>
      </c>
      <c r="J9" s="17">
        <v>0.47881500509123898</v>
      </c>
      <c r="K9" s="17">
        <v>0.36151214730571801</v>
      </c>
      <c r="L9" s="17">
        <v>0.35878269812230601</v>
      </c>
      <c r="M9" s="17"/>
      <c r="N9" s="17">
        <v>0.38141921040431298</v>
      </c>
      <c r="O9" s="17">
        <v>0.42963172282901402</v>
      </c>
      <c r="P9" s="17">
        <v>0.49696011520087602</v>
      </c>
      <c r="Q9" s="17">
        <v>0.44713189850814999</v>
      </c>
      <c r="R9" s="17"/>
      <c r="S9" s="17">
        <v>0.29605772207304198</v>
      </c>
      <c r="T9" s="17">
        <v>0.51277671113221801</v>
      </c>
      <c r="U9" s="17">
        <v>0.30884279549938598</v>
      </c>
      <c r="V9" s="17">
        <v>0</v>
      </c>
      <c r="W9" s="17">
        <v>0.66807093024056996</v>
      </c>
      <c r="X9" s="17"/>
      <c r="Y9" s="17">
        <v>0.36722476054485498</v>
      </c>
      <c r="Z9" s="17">
        <v>0.49322545749083402</v>
      </c>
      <c r="AA9" s="17">
        <v>0.27932188511886402</v>
      </c>
      <c r="AB9" s="17"/>
      <c r="AC9" s="17">
        <v>0.42122366311734699</v>
      </c>
      <c r="AD9" s="17">
        <v>0.49190714244831701</v>
      </c>
      <c r="AE9" s="17">
        <v>0.47633145091038198</v>
      </c>
      <c r="AF9" s="17">
        <v>0.49302402315037902</v>
      </c>
      <c r="AG9" s="17">
        <v>0.164801431872727</v>
      </c>
      <c r="AH9" s="17"/>
      <c r="AI9" s="17">
        <v>0.51949767545887904</v>
      </c>
      <c r="AJ9" s="17">
        <v>0.463280685614336</v>
      </c>
      <c r="AK9" s="17">
        <v>0.36159707470381097</v>
      </c>
      <c r="AL9" s="17">
        <v>0.33807494188277798</v>
      </c>
      <c r="AM9" s="17"/>
      <c r="AN9" s="17">
        <v>0.47296096030906898</v>
      </c>
      <c r="AO9" s="17">
        <v>0.43404003918044198</v>
      </c>
      <c r="AP9" s="17"/>
      <c r="AQ9" s="17">
        <v>0.42291994339190597</v>
      </c>
      <c r="AR9" s="17">
        <v>0.45581126316178899</v>
      </c>
      <c r="AS9" s="17"/>
      <c r="AT9" s="17">
        <v>0.41752273385146199</v>
      </c>
      <c r="AU9" s="17">
        <v>0.46441443570887903</v>
      </c>
      <c r="AV9" s="17">
        <v>0.19941263080187299</v>
      </c>
      <c r="AW9" s="17"/>
      <c r="AX9" s="17">
        <v>0.50742573610678299</v>
      </c>
      <c r="AY9" s="17">
        <v>0.40762882387854699</v>
      </c>
      <c r="AZ9" s="17">
        <v>0.263527324789956</v>
      </c>
    </row>
    <row r="10" spans="2:52" ht="43.5" x14ac:dyDescent="0.35">
      <c r="B10" s="18" t="s">
        <v>170</v>
      </c>
      <c r="C10" s="17">
        <v>0.43578521068974002</v>
      </c>
      <c r="D10" s="17">
        <v>0.408538885109406</v>
      </c>
      <c r="E10" s="17">
        <v>0.46476537000894702</v>
      </c>
      <c r="F10" s="17"/>
      <c r="G10" s="17">
        <v>0.349729899716271</v>
      </c>
      <c r="H10" s="17">
        <v>0.43817483300987597</v>
      </c>
      <c r="I10" s="17">
        <v>0.44747695529317599</v>
      </c>
      <c r="J10" s="17">
        <v>0.49900498343070598</v>
      </c>
      <c r="K10" s="17">
        <v>0.40292470926585899</v>
      </c>
      <c r="L10" s="17">
        <v>0.45579587371707098</v>
      </c>
      <c r="M10" s="17"/>
      <c r="N10" s="17">
        <v>0.459684819677602</v>
      </c>
      <c r="O10" s="17">
        <v>0.44558923717700299</v>
      </c>
      <c r="P10" s="17">
        <v>0.44133199877323198</v>
      </c>
      <c r="Q10" s="17">
        <v>0.412083203465474</v>
      </c>
      <c r="R10" s="17"/>
      <c r="S10" s="17">
        <v>0.39657592625398003</v>
      </c>
      <c r="T10" s="17">
        <v>0.458749655043801</v>
      </c>
      <c r="U10" s="17">
        <v>0.36428220293053498</v>
      </c>
      <c r="V10" s="17">
        <v>0.50014849354746405</v>
      </c>
      <c r="W10" s="17">
        <v>0.45286454233018197</v>
      </c>
      <c r="X10" s="17"/>
      <c r="Y10" s="17">
        <v>0.35957246486414701</v>
      </c>
      <c r="Z10" s="17">
        <v>0.45936387528498801</v>
      </c>
      <c r="AA10" s="17">
        <v>0.37687308658551999</v>
      </c>
      <c r="AB10" s="17"/>
      <c r="AC10" s="17">
        <v>0.37793263852967601</v>
      </c>
      <c r="AD10" s="17">
        <v>0.48798005985464299</v>
      </c>
      <c r="AE10" s="17">
        <v>0.45890621247623198</v>
      </c>
      <c r="AF10" s="17">
        <v>0.30403186661046699</v>
      </c>
      <c r="AG10" s="17">
        <v>0.59100515343219895</v>
      </c>
      <c r="AH10" s="17"/>
      <c r="AI10" s="17">
        <v>0.38003771196699498</v>
      </c>
      <c r="AJ10" s="17">
        <v>0.48256889873994602</v>
      </c>
      <c r="AK10" s="17">
        <v>0.42293272231576301</v>
      </c>
      <c r="AL10" s="17">
        <v>0.4000967805333</v>
      </c>
      <c r="AM10" s="17"/>
      <c r="AN10" s="17">
        <v>0.38931218256204297</v>
      </c>
      <c r="AO10" s="17">
        <v>0.44341553210925999</v>
      </c>
      <c r="AP10" s="17"/>
      <c r="AQ10" s="17">
        <v>0.47020350866896998</v>
      </c>
      <c r="AR10" s="17">
        <v>0.41420859491128698</v>
      </c>
      <c r="AS10" s="17"/>
      <c r="AT10" s="17">
        <v>0.469421945871904</v>
      </c>
      <c r="AU10" s="17">
        <v>0.41262474755565698</v>
      </c>
      <c r="AV10" s="17">
        <v>0.40495017741421402</v>
      </c>
      <c r="AW10" s="17"/>
      <c r="AX10" s="17">
        <v>0.48565062861800501</v>
      </c>
      <c r="AY10" s="17">
        <v>0.28487145631384803</v>
      </c>
      <c r="AZ10" s="17">
        <v>0.37723230765875498</v>
      </c>
    </row>
    <row r="11" spans="2:52" ht="29" x14ac:dyDescent="0.35">
      <c r="B11" s="18" t="s">
        <v>171</v>
      </c>
      <c r="C11" s="17">
        <v>0.39894535991033397</v>
      </c>
      <c r="D11" s="17">
        <v>0.40334503830264501</v>
      </c>
      <c r="E11" s="17">
        <v>0.39614646140878201</v>
      </c>
      <c r="F11" s="17"/>
      <c r="G11" s="17">
        <v>0.28489823527512398</v>
      </c>
      <c r="H11" s="17">
        <v>0.30121712080067498</v>
      </c>
      <c r="I11" s="17">
        <v>0.38430639801065603</v>
      </c>
      <c r="J11" s="17">
        <v>0.45433537391619999</v>
      </c>
      <c r="K11" s="17">
        <v>0.42441612419233998</v>
      </c>
      <c r="L11" s="17">
        <v>0.48624246032326701</v>
      </c>
      <c r="M11" s="17"/>
      <c r="N11" s="17">
        <v>0.43661691163625199</v>
      </c>
      <c r="O11" s="17">
        <v>0.42932618859529997</v>
      </c>
      <c r="P11" s="17">
        <v>0.377114136650604</v>
      </c>
      <c r="Q11" s="17">
        <v>0.37352089140208</v>
      </c>
      <c r="R11" s="17"/>
      <c r="S11" s="17">
        <v>0.48573297615837402</v>
      </c>
      <c r="T11" s="17">
        <v>0.40272475241355499</v>
      </c>
      <c r="U11" s="17">
        <v>0.38671082212499802</v>
      </c>
      <c r="V11" s="17">
        <v>0.110178900767406</v>
      </c>
      <c r="W11" s="17">
        <v>0.3094181589337</v>
      </c>
      <c r="X11" s="17"/>
      <c r="Y11" s="17">
        <v>0.37531690566626502</v>
      </c>
      <c r="Z11" s="17">
        <v>0.43146742312038699</v>
      </c>
      <c r="AA11" s="17">
        <v>0.34945961870648201</v>
      </c>
      <c r="AB11" s="17"/>
      <c r="AC11" s="17">
        <v>0.35426843117176798</v>
      </c>
      <c r="AD11" s="17">
        <v>0.47221865153797599</v>
      </c>
      <c r="AE11" s="17">
        <v>0.37884583129639099</v>
      </c>
      <c r="AF11" s="17">
        <v>0.44234876779218402</v>
      </c>
      <c r="AG11" s="17">
        <v>0.327409188807324</v>
      </c>
      <c r="AH11" s="17"/>
      <c r="AI11" s="17">
        <v>0.39347039666503603</v>
      </c>
      <c r="AJ11" s="17">
        <v>0.36206370728326098</v>
      </c>
      <c r="AK11" s="17">
        <v>0.43831208430366703</v>
      </c>
      <c r="AL11" s="17">
        <v>0.40290057957704301</v>
      </c>
      <c r="AM11" s="17"/>
      <c r="AN11" s="17">
        <v>0.304039311984871</v>
      </c>
      <c r="AO11" s="17">
        <v>0.42387932688733099</v>
      </c>
      <c r="AP11" s="17"/>
      <c r="AQ11" s="17">
        <v>0.39958804987253299</v>
      </c>
      <c r="AR11" s="17">
        <v>0.39562820411979399</v>
      </c>
      <c r="AS11" s="17"/>
      <c r="AT11" s="17">
        <v>0.41615569685676002</v>
      </c>
      <c r="AU11" s="17">
        <v>0.34182104947998598</v>
      </c>
      <c r="AV11" s="17">
        <v>0.467789899808154</v>
      </c>
      <c r="AW11" s="17"/>
      <c r="AX11" s="17">
        <v>0.41645596711906102</v>
      </c>
      <c r="AY11" s="17">
        <v>0.32337310194864999</v>
      </c>
      <c r="AZ11" s="17">
        <v>0.42710232441363399</v>
      </c>
    </row>
    <row r="12" spans="2:52" ht="43.5" x14ac:dyDescent="0.35">
      <c r="B12" s="18" t="s">
        <v>172</v>
      </c>
      <c r="C12" s="17">
        <v>0.39155373014116601</v>
      </c>
      <c r="D12" s="17">
        <v>0.38680094990532599</v>
      </c>
      <c r="E12" s="17">
        <v>0.39787345197371099</v>
      </c>
      <c r="F12" s="17"/>
      <c r="G12" s="17">
        <v>0.44444428982045597</v>
      </c>
      <c r="H12" s="17">
        <v>0.368405210016857</v>
      </c>
      <c r="I12" s="17">
        <v>0.55546381017916402</v>
      </c>
      <c r="J12" s="17">
        <v>0.27125203411215099</v>
      </c>
      <c r="K12" s="17">
        <v>0.39758998227750503</v>
      </c>
      <c r="L12" s="17">
        <v>0.34767010017347599</v>
      </c>
      <c r="M12" s="17"/>
      <c r="N12" s="17">
        <v>0.42200524695728198</v>
      </c>
      <c r="O12" s="17">
        <v>0.381810108473353</v>
      </c>
      <c r="P12" s="17">
        <v>0.33853970106617798</v>
      </c>
      <c r="Q12" s="17">
        <v>0.42614481710151503</v>
      </c>
      <c r="R12" s="17"/>
      <c r="S12" s="17">
        <v>0.44865397861197098</v>
      </c>
      <c r="T12" s="17">
        <v>0.411652342918507</v>
      </c>
      <c r="U12" s="17">
        <v>0.243354901070305</v>
      </c>
      <c r="V12" s="17">
        <v>0.110178900767406</v>
      </c>
      <c r="W12" s="17">
        <v>0.28408963122331499</v>
      </c>
      <c r="X12" s="17"/>
      <c r="Y12" s="17">
        <v>0.429480523610209</v>
      </c>
      <c r="Z12" s="17">
        <v>0.42629133493404697</v>
      </c>
      <c r="AA12" s="17">
        <v>0.26764770708281399</v>
      </c>
      <c r="AB12" s="17"/>
      <c r="AC12" s="17">
        <v>0.33331810249683602</v>
      </c>
      <c r="AD12" s="17">
        <v>0.358613220063701</v>
      </c>
      <c r="AE12" s="17">
        <v>0.450761436246226</v>
      </c>
      <c r="AF12" s="17">
        <v>0.48771888915495398</v>
      </c>
      <c r="AG12" s="17">
        <v>0.24833884016840299</v>
      </c>
      <c r="AH12" s="17"/>
      <c r="AI12" s="17">
        <v>0.38435998212030298</v>
      </c>
      <c r="AJ12" s="17">
        <v>0.391534944918288</v>
      </c>
      <c r="AK12" s="17">
        <v>0.373675962656281</v>
      </c>
      <c r="AL12" s="17">
        <v>0.40314636816427402</v>
      </c>
      <c r="AM12" s="17"/>
      <c r="AN12" s="17">
        <v>0.42325186778538099</v>
      </c>
      <c r="AO12" s="17">
        <v>0.38798772474572701</v>
      </c>
      <c r="AP12" s="17"/>
      <c r="AQ12" s="17">
        <v>0.38447779390973202</v>
      </c>
      <c r="AR12" s="17">
        <v>0.39178645654931499</v>
      </c>
      <c r="AS12" s="17"/>
      <c r="AT12" s="17">
        <v>0.40849914107438701</v>
      </c>
      <c r="AU12" s="17">
        <v>0.40717393083072001</v>
      </c>
      <c r="AV12" s="17">
        <v>0.395812377447543</v>
      </c>
      <c r="AW12" s="17"/>
      <c r="AX12" s="17">
        <v>0.42841371935510397</v>
      </c>
      <c r="AY12" s="17">
        <v>0.467520719419037</v>
      </c>
      <c r="AZ12" s="17">
        <v>0.377066603682081</v>
      </c>
    </row>
    <row r="13" spans="2:52" ht="43.5" x14ac:dyDescent="0.35">
      <c r="B13" s="18" t="s">
        <v>173</v>
      </c>
      <c r="C13" s="17">
        <v>0.37926722108102801</v>
      </c>
      <c r="D13" s="17">
        <v>0.35503058054957998</v>
      </c>
      <c r="E13" s="17">
        <v>0.40100514084026001</v>
      </c>
      <c r="F13" s="17"/>
      <c r="G13" s="17">
        <v>0.45783979427418198</v>
      </c>
      <c r="H13" s="17">
        <v>0.42335234177445402</v>
      </c>
      <c r="I13" s="17">
        <v>0.43248448938953998</v>
      </c>
      <c r="J13" s="17">
        <v>0.42918349982173698</v>
      </c>
      <c r="K13" s="17">
        <v>0.34283416065811201</v>
      </c>
      <c r="L13" s="17">
        <v>0.26253356742736</v>
      </c>
      <c r="M13" s="17"/>
      <c r="N13" s="17">
        <v>0.33904420814186598</v>
      </c>
      <c r="O13" s="17">
        <v>0.31611817096539802</v>
      </c>
      <c r="P13" s="17">
        <v>0.39712097908400201</v>
      </c>
      <c r="Q13" s="17">
        <v>0.44725877784501</v>
      </c>
      <c r="R13" s="17"/>
      <c r="S13" s="17">
        <v>0.24846443024901699</v>
      </c>
      <c r="T13" s="17">
        <v>0.426900017079681</v>
      </c>
      <c r="U13" s="17">
        <v>0.38384464752795699</v>
      </c>
      <c r="V13" s="17">
        <v>0.38996959278005799</v>
      </c>
      <c r="W13" s="17">
        <v>0.35451975424600202</v>
      </c>
      <c r="X13" s="17"/>
      <c r="Y13" s="17">
        <v>0.23548848439123099</v>
      </c>
      <c r="Z13" s="17">
        <v>0.44489006967661898</v>
      </c>
      <c r="AA13" s="17">
        <v>0.346559137783501</v>
      </c>
      <c r="AB13" s="17"/>
      <c r="AC13" s="17">
        <v>0.337143692035552</v>
      </c>
      <c r="AD13" s="17">
        <v>0.39074048316582</v>
      </c>
      <c r="AE13" s="17">
        <v>0.38494283153140002</v>
      </c>
      <c r="AF13" s="17">
        <v>0.41012319639106298</v>
      </c>
      <c r="AG13" s="17">
        <v>0.42298527636742</v>
      </c>
      <c r="AH13" s="17"/>
      <c r="AI13" s="17">
        <v>0.431157314290945</v>
      </c>
      <c r="AJ13" s="17">
        <v>0.364563168709645</v>
      </c>
      <c r="AK13" s="17">
        <v>0.36561608420511099</v>
      </c>
      <c r="AL13" s="17">
        <v>0.378957475891739</v>
      </c>
      <c r="AM13" s="17"/>
      <c r="AN13" s="17">
        <v>0.46536806612909698</v>
      </c>
      <c r="AO13" s="17">
        <v>0.355675034592214</v>
      </c>
      <c r="AP13" s="17"/>
      <c r="AQ13" s="17">
        <v>0.43681807087288699</v>
      </c>
      <c r="AR13" s="17">
        <v>0.33765608944015302</v>
      </c>
      <c r="AS13" s="17"/>
      <c r="AT13" s="17">
        <v>0.38262456926433502</v>
      </c>
      <c r="AU13" s="17">
        <v>0.39451771837933902</v>
      </c>
      <c r="AV13" s="17">
        <v>0.217421608438846</v>
      </c>
      <c r="AW13" s="17"/>
      <c r="AX13" s="17">
        <v>0.462293972452468</v>
      </c>
      <c r="AY13" s="17">
        <v>0.25855321899482298</v>
      </c>
      <c r="AZ13" s="17">
        <v>0.37325334177710701</v>
      </c>
    </row>
    <row r="14" spans="2:52" ht="29" x14ac:dyDescent="0.35">
      <c r="B14" s="18" t="s">
        <v>174</v>
      </c>
      <c r="C14" s="17">
        <v>0.288950207687452</v>
      </c>
      <c r="D14" s="17">
        <v>0.37432424403681003</v>
      </c>
      <c r="E14" s="17">
        <v>0.2047734578565</v>
      </c>
      <c r="F14" s="17"/>
      <c r="G14" s="17">
        <v>0.17661101100593399</v>
      </c>
      <c r="H14" s="17">
        <v>0.26929095470942299</v>
      </c>
      <c r="I14" s="17">
        <v>0.166606849253982</v>
      </c>
      <c r="J14" s="17">
        <v>0.285558932255983</v>
      </c>
      <c r="K14" s="17">
        <v>0.330481420942486</v>
      </c>
      <c r="L14" s="17">
        <v>0.41855595342236601</v>
      </c>
      <c r="M14" s="17"/>
      <c r="N14" s="17">
        <v>0.31718126404577801</v>
      </c>
      <c r="O14" s="17">
        <v>0.25729281286611699</v>
      </c>
      <c r="P14" s="17">
        <v>0.25437635660849101</v>
      </c>
      <c r="Q14" s="17">
        <v>0.32076308061085601</v>
      </c>
      <c r="R14" s="17"/>
      <c r="S14" s="17">
        <v>0.393418368508337</v>
      </c>
      <c r="T14" s="17">
        <v>0.23198927959868401</v>
      </c>
      <c r="U14" s="17">
        <v>0.35277820187105602</v>
      </c>
      <c r="V14" s="17">
        <v>0</v>
      </c>
      <c r="W14" s="17">
        <v>0.21847593771546001</v>
      </c>
      <c r="X14" s="17"/>
      <c r="Y14" s="17">
        <v>0.42870933464009098</v>
      </c>
      <c r="Z14" s="17">
        <v>0.218575226921879</v>
      </c>
      <c r="AA14" s="17">
        <v>0.42778153158004101</v>
      </c>
      <c r="AB14" s="17"/>
      <c r="AC14" s="17">
        <v>0.31659710023746601</v>
      </c>
      <c r="AD14" s="17">
        <v>0.27364013230763901</v>
      </c>
      <c r="AE14" s="17">
        <v>0.22731673000311001</v>
      </c>
      <c r="AF14" s="17">
        <v>0.30756229984039601</v>
      </c>
      <c r="AG14" s="17">
        <v>7.8125288165495202E-2</v>
      </c>
      <c r="AH14" s="17"/>
      <c r="AI14" s="17">
        <v>0.21943965852327399</v>
      </c>
      <c r="AJ14" s="17">
        <v>0.34111581352509202</v>
      </c>
      <c r="AK14" s="17">
        <v>0.31561371283016798</v>
      </c>
      <c r="AL14" s="17">
        <v>0.26278442309569799</v>
      </c>
      <c r="AM14" s="17"/>
      <c r="AN14" s="17">
        <v>0.24777478615422899</v>
      </c>
      <c r="AO14" s="17">
        <v>0.303546756889848</v>
      </c>
      <c r="AP14" s="17"/>
      <c r="AQ14" s="17">
        <v>0.24914524958350601</v>
      </c>
      <c r="AR14" s="17">
        <v>0.3224469072358</v>
      </c>
      <c r="AS14" s="17"/>
      <c r="AT14" s="17">
        <v>0.27731334284915399</v>
      </c>
      <c r="AU14" s="17">
        <v>0.30004395850384502</v>
      </c>
      <c r="AV14" s="17">
        <v>0.315627088721599</v>
      </c>
      <c r="AW14" s="17"/>
      <c r="AX14" s="17">
        <v>0.23635266247967299</v>
      </c>
      <c r="AY14" s="17">
        <v>0.326925567448281</v>
      </c>
      <c r="AZ14" s="17">
        <v>0.34235733604669799</v>
      </c>
    </row>
    <row r="15" spans="2:52" ht="29" x14ac:dyDescent="0.35">
      <c r="B15" s="18" t="s">
        <v>175</v>
      </c>
      <c r="C15" s="17">
        <v>0.133323372483035</v>
      </c>
      <c r="D15" s="17">
        <v>0.13793222949768499</v>
      </c>
      <c r="E15" s="17">
        <v>0.12524347715569001</v>
      </c>
      <c r="F15" s="17"/>
      <c r="G15" s="17">
        <v>0.161985800236158</v>
      </c>
      <c r="H15" s="17">
        <v>0.179837384612966</v>
      </c>
      <c r="I15" s="17">
        <v>0.13807655793569101</v>
      </c>
      <c r="J15" s="17">
        <v>0.14224279519636501</v>
      </c>
      <c r="K15" s="17">
        <v>0.10169863847869</v>
      </c>
      <c r="L15" s="17">
        <v>9.7436104367769005E-2</v>
      </c>
      <c r="M15" s="17"/>
      <c r="N15" s="17">
        <v>0.119238334231933</v>
      </c>
      <c r="O15" s="17">
        <v>0.13382314714486601</v>
      </c>
      <c r="P15" s="17">
        <v>0.110800608775179</v>
      </c>
      <c r="Q15" s="17">
        <v>0.156556942471649</v>
      </c>
      <c r="R15" s="17"/>
      <c r="S15" s="17">
        <v>5.0570121772564001E-2</v>
      </c>
      <c r="T15" s="17">
        <v>0.182372941316437</v>
      </c>
      <c r="U15" s="17">
        <v>0.18469329574871299</v>
      </c>
      <c r="V15" s="17">
        <v>0.26364113908721798</v>
      </c>
      <c r="W15" s="17">
        <v>7.1926115363742396E-2</v>
      </c>
      <c r="X15" s="17"/>
      <c r="Y15" s="17">
        <v>9.11568625902517E-2</v>
      </c>
      <c r="Z15" s="17">
        <v>0.16412775544526301</v>
      </c>
      <c r="AA15" s="17">
        <v>0.18808446702583601</v>
      </c>
      <c r="AB15" s="17"/>
      <c r="AC15" s="17">
        <v>0.13634313858622199</v>
      </c>
      <c r="AD15" s="17">
        <v>0.11016874179444799</v>
      </c>
      <c r="AE15" s="17">
        <v>0.163617038540187</v>
      </c>
      <c r="AF15" s="17">
        <v>0.14436269939545901</v>
      </c>
      <c r="AG15" s="17">
        <v>0.50652268466309602</v>
      </c>
      <c r="AH15" s="17"/>
      <c r="AI15" s="17">
        <v>0.142741376323301</v>
      </c>
      <c r="AJ15" s="17">
        <v>0.114810452236845</v>
      </c>
      <c r="AK15" s="17">
        <v>0.11045088341508399</v>
      </c>
      <c r="AL15" s="17">
        <v>0.205725448703103</v>
      </c>
      <c r="AM15" s="17"/>
      <c r="AN15" s="17">
        <v>0.22705642756113101</v>
      </c>
      <c r="AO15" s="17">
        <v>0.106740167650496</v>
      </c>
      <c r="AP15" s="17"/>
      <c r="AQ15" s="17">
        <v>0.16297047553000299</v>
      </c>
      <c r="AR15" s="17">
        <v>0.11090492488553499</v>
      </c>
      <c r="AS15" s="17"/>
      <c r="AT15" s="17">
        <v>0.16697215712942301</v>
      </c>
      <c r="AU15" s="17">
        <v>0.130569879630033</v>
      </c>
      <c r="AV15" s="17">
        <v>8.8060466912789404E-2</v>
      </c>
      <c r="AW15" s="17"/>
      <c r="AX15" s="17">
        <v>0.16494070293483501</v>
      </c>
      <c r="AY15" s="17">
        <v>0.112834577360125</v>
      </c>
      <c r="AZ15" s="17">
        <v>0.210335323267935</v>
      </c>
    </row>
    <row r="16" spans="2:52" x14ac:dyDescent="0.35">
      <c r="B16" s="18" t="s">
        <v>79</v>
      </c>
      <c r="C16" s="17">
        <v>3.6974122934804697E-2</v>
      </c>
      <c r="D16" s="17">
        <v>3.6118280053262002E-2</v>
      </c>
      <c r="E16" s="17">
        <v>3.79777433954459E-2</v>
      </c>
      <c r="F16" s="17"/>
      <c r="G16" s="17">
        <v>2.00673454063931E-2</v>
      </c>
      <c r="H16" s="17">
        <v>6.9624404214186104E-3</v>
      </c>
      <c r="I16" s="17">
        <v>0</v>
      </c>
      <c r="J16" s="17">
        <v>1.97335596046249E-2</v>
      </c>
      <c r="K16" s="17">
        <v>0.10750294555929001</v>
      </c>
      <c r="L16" s="17">
        <v>5.5591840879486702E-2</v>
      </c>
      <c r="M16" s="17"/>
      <c r="N16" s="17">
        <v>3.2448528462915502E-2</v>
      </c>
      <c r="O16" s="17">
        <v>3.3599738921644702E-2</v>
      </c>
      <c r="P16" s="17">
        <v>4.09115765145876E-2</v>
      </c>
      <c r="Q16" s="17">
        <v>3.2704498113080301E-2</v>
      </c>
      <c r="R16" s="17"/>
      <c r="S16" s="17">
        <v>4.1848318071115401E-2</v>
      </c>
      <c r="T16" s="17">
        <v>1.9208483641706599E-2</v>
      </c>
      <c r="U16" s="17">
        <v>6.5338742135348599E-2</v>
      </c>
      <c r="V16" s="17">
        <v>0.19064258682597601</v>
      </c>
      <c r="W16" s="17">
        <v>9.3075372079340704E-2</v>
      </c>
      <c r="X16" s="17"/>
      <c r="Y16" s="17">
        <v>5.3160571973514197E-2</v>
      </c>
      <c r="Z16" s="17">
        <v>2.3320097178201701E-2</v>
      </c>
      <c r="AA16" s="17">
        <v>5.4433439518143403E-2</v>
      </c>
      <c r="AB16" s="17"/>
      <c r="AC16" s="17">
        <v>7.6461061702088495E-2</v>
      </c>
      <c r="AD16" s="17">
        <v>1.5632762153431599E-2</v>
      </c>
      <c r="AE16" s="17">
        <v>2.16602522495906E-2</v>
      </c>
      <c r="AF16" s="17">
        <v>2.4270748842017801E-2</v>
      </c>
      <c r="AG16" s="17">
        <v>0.166068126529579</v>
      </c>
      <c r="AH16" s="17"/>
      <c r="AI16" s="17">
        <v>3.5241809782307398E-2</v>
      </c>
      <c r="AJ16" s="17">
        <v>3.4640403836538103E-2</v>
      </c>
      <c r="AK16" s="17">
        <v>5.1854080469223601E-2</v>
      </c>
      <c r="AL16" s="17">
        <v>3.05568922715008E-2</v>
      </c>
      <c r="AM16" s="17"/>
      <c r="AN16" s="17">
        <v>0</v>
      </c>
      <c r="AO16" s="17">
        <v>4.71985947691375E-2</v>
      </c>
      <c r="AP16" s="17"/>
      <c r="AQ16" s="17">
        <v>1.2430240366882299E-2</v>
      </c>
      <c r="AR16" s="17">
        <v>5.7866879465178003E-2</v>
      </c>
      <c r="AS16" s="17"/>
      <c r="AT16" s="17">
        <v>1.8062246451816699E-2</v>
      </c>
      <c r="AU16" s="17">
        <v>5.7089552035994903E-2</v>
      </c>
      <c r="AV16" s="17">
        <v>5.5006582146707603E-2</v>
      </c>
      <c r="AW16" s="17"/>
      <c r="AX16" s="17">
        <v>1.26057341285738E-2</v>
      </c>
      <c r="AY16" s="17">
        <v>6.9142325426750403E-2</v>
      </c>
      <c r="AZ16" s="17">
        <v>1.6028934887521801E-2</v>
      </c>
    </row>
    <row r="17" spans="2:52" ht="29" x14ac:dyDescent="0.35">
      <c r="B17" s="18" t="s">
        <v>176</v>
      </c>
      <c r="C17" s="19">
        <v>1.52278701263603E-2</v>
      </c>
      <c r="D17" s="19">
        <v>1.8750663722633499E-2</v>
      </c>
      <c r="E17" s="19">
        <v>1.1767724452445999E-2</v>
      </c>
      <c r="F17" s="19"/>
      <c r="G17" s="19">
        <v>0</v>
      </c>
      <c r="H17" s="19">
        <v>0</v>
      </c>
      <c r="I17" s="19">
        <v>2.4648575449857001E-2</v>
      </c>
      <c r="J17" s="19">
        <v>2.0700039118470001E-2</v>
      </c>
      <c r="K17" s="19">
        <v>1.09120626232431E-2</v>
      </c>
      <c r="L17" s="19">
        <v>2.74161530665579E-2</v>
      </c>
      <c r="M17" s="19"/>
      <c r="N17" s="19">
        <v>5.9551163549334202E-3</v>
      </c>
      <c r="O17" s="19">
        <v>1.3225126319440599E-2</v>
      </c>
      <c r="P17" s="19">
        <v>1.6817253156120499E-2</v>
      </c>
      <c r="Q17" s="19">
        <v>2.1291640449976602E-2</v>
      </c>
      <c r="R17" s="19"/>
      <c r="S17" s="19">
        <v>4.8368027086379502E-2</v>
      </c>
      <c r="T17" s="19">
        <v>0</v>
      </c>
      <c r="U17" s="19">
        <v>0</v>
      </c>
      <c r="V17" s="19">
        <v>0.309208919626559</v>
      </c>
      <c r="W17" s="19">
        <v>0</v>
      </c>
      <c r="X17" s="19"/>
      <c r="Y17" s="19">
        <v>2.16989268141453E-2</v>
      </c>
      <c r="Z17" s="19">
        <v>0</v>
      </c>
      <c r="AA17" s="19">
        <v>0</v>
      </c>
      <c r="AB17" s="19"/>
      <c r="AC17" s="19">
        <v>1.45544072942919E-2</v>
      </c>
      <c r="AD17" s="19">
        <v>3.74251622506366E-2</v>
      </c>
      <c r="AE17" s="19">
        <v>7.3216453582631404E-3</v>
      </c>
      <c r="AF17" s="19">
        <v>0</v>
      </c>
      <c r="AG17" s="19">
        <v>0</v>
      </c>
      <c r="AH17" s="19"/>
      <c r="AI17" s="19">
        <v>1.22725218137512E-2</v>
      </c>
      <c r="AJ17" s="19">
        <v>1.79032848799838E-2</v>
      </c>
      <c r="AK17" s="19">
        <v>2.78889667996545E-2</v>
      </c>
      <c r="AL17" s="19">
        <v>0</v>
      </c>
      <c r="AM17" s="19"/>
      <c r="AN17" s="19">
        <v>0</v>
      </c>
      <c r="AO17" s="19">
        <v>1.53691402029098E-2</v>
      </c>
      <c r="AP17" s="19"/>
      <c r="AQ17" s="19">
        <v>0</v>
      </c>
      <c r="AR17" s="19">
        <v>2.8068334770410899E-2</v>
      </c>
      <c r="AS17" s="19"/>
      <c r="AT17" s="19">
        <v>0</v>
      </c>
      <c r="AU17" s="19">
        <v>1.4744421043121301E-2</v>
      </c>
      <c r="AV17" s="19">
        <v>9.4727629129861601E-2</v>
      </c>
      <c r="AW17" s="19"/>
      <c r="AX17" s="19">
        <v>0</v>
      </c>
      <c r="AY17" s="19">
        <v>3.9858515338088797E-2</v>
      </c>
      <c r="AZ17" s="19">
        <v>0</v>
      </c>
    </row>
    <row r="18" spans="2:52" x14ac:dyDescent="0.35">
      <c r="B18" s="16"/>
    </row>
    <row r="19" spans="2:52" x14ac:dyDescent="0.35">
      <c r="B19" t="s">
        <v>85</v>
      </c>
    </row>
    <row r="20" spans="2:52" x14ac:dyDescent="0.35">
      <c r="B20" t="s">
        <v>86</v>
      </c>
    </row>
    <row r="22" spans="2:52" x14ac:dyDescent="0.35">
      <c r="B22"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Z22"/>
  <sheetViews>
    <sheetView showGridLines="0" topLeftCell="A5" workbookViewId="0">
      <pane xSplit="2" topLeftCell="AC1" activePane="topRight" state="frozen"/>
      <selection pane="topRight" activeCell="B9" sqref="B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ht="58" x14ac:dyDescent="0.35">
      <c r="B9" s="18" t="s">
        <v>178</v>
      </c>
      <c r="C9" s="17">
        <v>0.43692902933502398</v>
      </c>
      <c r="D9" s="17">
        <v>0.41431392565326303</v>
      </c>
      <c r="E9" s="17">
        <v>0.46128468424608998</v>
      </c>
      <c r="F9" s="17"/>
      <c r="G9" s="17">
        <v>0.47521657270050599</v>
      </c>
      <c r="H9" s="17">
        <v>0.43149530355993998</v>
      </c>
      <c r="I9" s="17">
        <v>0.465024360543694</v>
      </c>
      <c r="J9" s="17">
        <v>0.41033854073876402</v>
      </c>
      <c r="K9" s="17">
        <v>0.35696401117309501</v>
      </c>
      <c r="L9" s="17">
        <v>0.47036032180897402</v>
      </c>
      <c r="M9" s="17"/>
      <c r="N9" s="17">
        <v>0.496912991816789</v>
      </c>
      <c r="O9" s="17">
        <v>0.41464805692851497</v>
      </c>
      <c r="P9" s="17">
        <v>0.44161334173100197</v>
      </c>
      <c r="Q9" s="17">
        <v>0.41936711290297601</v>
      </c>
      <c r="R9" s="17"/>
      <c r="S9" s="17">
        <v>0.44421603352106198</v>
      </c>
      <c r="T9" s="17">
        <v>0.47635957052496503</v>
      </c>
      <c r="U9" s="17">
        <v>0.385440324078482</v>
      </c>
      <c r="V9" s="17">
        <v>0.110178900767406</v>
      </c>
      <c r="W9" s="17">
        <v>0.32195604037158398</v>
      </c>
      <c r="X9" s="17"/>
      <c r="Y9" s="17">
        <v>0.372532092237992</v>
      </c>
      <c r="Z9" s="17">
        <v>0.488722794856221</v>
      </c>
      <c r="AA9" s="17">
        <v>0.41442153705807</v>
      </c>
      <c r="AB9" s="17"/>
      <c r="AC9" s="17">
        <v>0.29816707008576399</v>
      </c>
      <c r="AD9" s="17">
        <v>0.50348827096554205</v>
      </c>
      <c r="AE9" s="17">
        <v>0.48858090096697698</v>
      </c>
      <c r="AF9" s="17">
        <v>0.493816077455558</v>
      </c>
      <c r="AG9" s="17">
        <v>0.408994846567801</v>
      </c>
      <c r="AH9" s="17"/>
      <c r="AI9" s="17">
        <v>0.441891987785203</v>
      </c>
      <c r="AJ9" s="17">
        <v>0.41046242135410199</v>
      </c>
      <c r="AK9" s="17">
        <v>0.454410047500929</v>
      </c>
      <c r="AL9" s="17">
        <v>0.46379259776739801</v>
      </c>
      <c r="AM9" s="17"/>
      <c r="AN9" s="17">
        <v>0.39392833811428501</v>
      </c>
      <c r="AO9" s="17">
        <v>0.44128549124490501</v>
      </c>
      <c r="AP9" s="17"/>
      <c r="AQ9" s="17">
        <v>0.45969596755955899</v>
      </c>
      <c r="AR9" s="17">
        <v>0.415908038879169</v>
      </c>
      <c r="AS9" s="17"/>
      <c r="AT9" s="17">
        <v>0.48771939444444301</v>
      </c>
      <c r="AU9" s="17">
        <v>0.403297807971228</v>
      </c>
      <c r="AV9" s="17">
        <v>0.32926844353789603</v>
      </c>
      <c r="AW9" s="17"/>
      <c r="AX9" s="17">
        <v>0.49165345505515901</v>
      </c>
      <c r="AY9" s="17">
        <v>0.41582330658034</v>
      </c>
      <c r="AZ9" s="17">
        <v>0.42892895824625099</v>
      </c>
    </row>
    <row r="10" spans="2:52" ht="43.5" x14ac:dyDescent="0.35">
      <c r="B10" s="18" t="s">
        <v>179</v>
      </c>
      <c r="C10" s="17">
        <v>0.422872926072205</v>
      </c>
      <c r="D10" s="17">
        <v>0.41331094336051999</v>
      </c>
      <c r="E10" s="17">
        <v>0.43412514474082198</v>
      </c>
      <c r="F10" s="17"/>
      <c r="G10" s="17">
        <v>0.31999349123394799</v>
      </c>
      <c r="H10" s="17">
        <v>0.37184172339168298</v>
      </c>
      <c r="I10" s="17">
        <v>0.37741201737445401</v>
      </c>
      <c r="J10" s="17">
        <v>0.445186356801202</v>
      </c>
      <c r="K10" s="17">
        <v>0.47768526507314302</v>
      </c>
      <c r="L10" s="17">
        <v>0.49427043258527098</v>
      </c>
      <c r="M10" s="17"/>
      <c r="N10" s="17">
        <v>0.464431924991977</v>
      </c>
      <c r="O10" s="17">
        <v>0.42700687349144001</v>
      </c>
      <c r="P10" s="17">
        <v>0.39071762248868702</v>
      </c>
      <c r="Q10" s="17">
        <v>0.42225846564640601</v>
      </c>
      <c r="R10" s="17"/>
      <c r="S10" s="17">
        <v>0.53339525864431403</v>
      </c>
      <c r="T10" s="17">
        <v>0.41606219429874097</v>
      </c>
      <c r="U10" s="17">
        <v>0.33385694076422401</v>
      </c>
      <c r="V10" s="17">
        <v>0.69079108037344095</v>
      </c>
      <c r="W10" s="17">
        <v>0.25534264068693502</v>
      </c>
      <c r="X10" s="17"/>
      <c r="Y10" s="17">
        <v>0.52668720062854402</v>
      </c>
      <c r="Z10" s="17">
        <v>0.43064918468753999</v>
      </c>
      <c r="AA10" s="17">
        <v>0.39870262718190302</v>
      </c>
      <c r="AB10" s="17"/>
      <c r="AC10" s="17">
        <v>0.37259443395758801</v>
      </c>
      <c r="AD10" s="17">
        <v>0.45615536924719102</v>
      </c>
      <c r="AE10" s="17">
        <v>0.38525463260249898</v>
      </c>
      <c r="AF10" s="17">
        <v>0.52678104446412199</v>
      </c>
      <c r="AG10" s="17">
        <v>0.59100515343219895</v>
      </c>
      <c r="AH10" s="17"/>
      <c r="AI10" s="17">
        <v>0.35369844092659097</v>
      </c>
      <c r="AJ10" s="17">
        <v>0.44042790174590102</v>
      </c>
      <c r="AK10" s="17">
        <v>0.45180524587839999</v>
      </c>
      <c r="AL10" s="17">
        <v>0.41406089503945798</v>
      </c>
      <c r="AM10" s="17"/>
      <c r="AN10" s="17">
        <v>0.35819253732723999</v>
      </c>
      <c r="AO10" s="17">
        <v>0.44857715402161802</v>
      </c>
      <c r="AP10" s="17"/>
      <c r="AQ10" s="17">
        <v>0.46995368630440199</v>
      </c>
      <c r="AR10" s="17">
        <v>0.390615096332661</v>
      </c>
      <c r="AS10" s="17"/>
      <c r="AT10" s="17">
        <v>0.48003819101077499</v>
      </c>
      <c r="AU10" s="17">
        <v>0.38492733352147701</v>
      </c>
      <c r="AV10" s="17">
        <v>0.40836531744828303</v>
      </c>
      <c r="AW10" s="17"/>
      <c r="AX10" s="17">
        <v>0.41754224253690397</v>
      </c>
      <c r="AY10" s="17">
        <v>0.47668710603660203</v>
      </c>
      <c r="AZ10" s="17">
        <v>0.51712519434929005</v>
      </c>
    </row>
    <row r="11" spans="2:52" ht="29" x14ac:dyDescent="0.35">
      <c r="B11" s="18" t="s">
        <v>169</v>
      </c>
      <c r="C11" s="17">
        <v>0.41264555876453701</v>
      </c>
      <c r="D11" s="17">
        <v>0.298801049810829</v>
      </c>
      <c r="E11" s="17">
        <v>0.52809127298732905</v>
      </c>
      <c r="F11" s="17"/>
      <c r="G11" s="17">
        <v>0.57997068364819204</v>
      </c>
      <c r="H11" s="17">
        <v>0.43382845176805301</v>
      </c>
      <c r="I11" s="17">
        <v>0.49747539311688999</v>
      </c>
      <c r="J11" s="17">
        <v>0.45638582576439002</v>
      </c>
      <c r="K11" s="17">
        <v>0.342924967494453</v>
      </c>
      <c r="L11" s="17">
        <v>0.26671241939130602</v>
      </c>
      <c r="M11" s="17"/>
      <c r="N11" s="17">
        <v>0.30189179046060699</v>
      </c>
      <c r="O11" s="17">
        <v>0.40726406794569597</v>
      </c>
      <c r="P11" s="17">
        <v>0.46351412680696502</v>
      </c>
      <c r="Q11" s="17">
        <v>0.44468917125748603</v>
      </c>
      <c r="R11" s="17"/>
      <c r="S11" s="17">
        <v>0.26573295925732499</v>
      </c>
      <c r="T11" s="17">
        <v>0.48096641787582001</v>
      </c>
      <c r="U11" s="17">
        <v>0.316533674989803</v>
      </c>
      <c r="V11" s="17">
        <v>0</v>
      </c>
      <c r="W11" s="17">
        <v>0.48235808464403601</v>
      </c>
      <c r="X11" s="17"/>
      <c r="Y11" s="17">
        <v>0.332613955959149</v>
      </c>
      <c r="Z11" s="17">
        <v>0.47117413716665901</v>
      </c>
      <c r="AA11" s="17">
        <v>0.28324130941701597</v>
      </c>
      <c r="AB11" s="17"/>
      <c r="AC11" s="17">
        <v>0.43650462983417398</v>
      </c>
      <c r="AD11" s="17">
        <v>0.43230410319394003</v>
      </c>
      <c r="AE11" s="17">
        <v>0.44915348045395997</v>
      </c>
      <c r="AF11" s="17">
        <v>0.40796863864424099</v>
      </c>
      <c r="AG11" s="17">
        <v>0.42298527636742</v>
      </c>
      <c r="AH11" s="17"/>
      <c r="AI11" s="17">
        <v>0.452907014538175</v>
      </c>
      <c r="AJ11" s="17">
        <v>0.48129719648764502</v>
      </c>
      <c r="AK11" s="17">
        <v>0.26356262626382598</v>
      </c>
      <c r="AL11" s="17">
        <v>0.31994275266309102</v>
      </c>
      <c r="AM11" s="17"/>
      <c r="AN11" s="17">
        <v>0.41219425555693501</v>
      </c>
      <c r="AO11" s="17">
        <v>0.40401025054795697</v>
      </c>
      <c r="AP11" s="17"/>
      <c r="AQ11" s="17">
        <v>0.41206781368025203</v>
      </c>
      <c r="AR11" s="17">
        <v>0.40783575716923798</v>
      </c>
      <c r="AS11" s="17"/>
      <c r="AT11" s="17">
        <v>0.37239481117725398</v>
      </c>
      <c r="AU11" s="17">
        <v>0.46846551537860498</v>
      </c>
      <c r="AV11" s="17">
        <v>0.22031106355337399</v>
      </c>
      <c r="AW11" s="17"/>
      <c r="AX11" s="17">
        <v>0.50992566160171704</v>
      </c>
      <c r="AY11" s="17">
        <v>0.30297489153220702</v>
      </c>
      <c r="AZ11" s="17">
        <v>0.191390603921261</v>
      </c>
    </row>
    <row r="12" spans="2:52" ht="43.5" x14ac:dyDescent="0.35">
      <c r="B12" s="18" t="s">
        <v>180</v>
      </c>
      <c r="C12" s="17">
        <v>0.37994770832478097</v>
      </c>
      <c r="D12" s="17">
        <v>0.400344725985946</v>
      </c>
      <c r="E12" s="17">
        <v>0.361082708743174</v>
      </c>
      <c r="F12" s="17"/>
      <c r="G12" s="17">
        <v>0.28094908233981902</v>
      </c>
      <c r="H12" s="17">
        <v>0.361443489433527</v>
      </c>
      <c r="I12" s="17">
        <v>0.32321334812452002</v>
      </c>
      <c r="J12" s="17">
        <v>0.37564994661185402</v>
      </c>
      <c r="K12" s="17">
        <v>0.50747069765235298</v>
      </c>
      <c r="L12" s="17">
        <v>0.40437218042418699</v>
      </c>
      <c r="M12" s="17"/>
      <c r="N12" s="17">
        <v>0.43454137732889803</v>
      </c>
      <c r="O12" s="17">
        <v>0.43453783215004899</v>
      </c>
      <c r="P12" s="17">
        <v>0.49282593790337198</v>
      </c>
      <c r="Q12" s="17">
        <v>0.2430810646039</v>
      </c>
      <c r="R12" s="17"/>
      <c r="S12" s="17">
        <v>0.42926127762902599</v>
      </c>
      <c r="T12" s="17">
        <v>0.34142521200307802</v>
      </c>
      <c r="U12" s="17">
        <v>0.428199333259074</v>
      </c>
      <c r="V12" s="17">
        <v>0.50014849354746405</v>
      </c>
      <c r="W12" s="17">
        <v>0.34919904570350901</v>
      </c>
      <c r="X12" s="17"/>
      <c r="Y12" s="17">
        <v>0.44998424787787</v>
      </c>
      <c r="Z12" s="17">
        <v>0.33258502944516799</v>
      </c>
      <c r="AA12" s="17">
        <v>0.38455003553796002</v>
      </c>
      <c r="AB12" s="17"/>
      <c r="AC12" s="17">
        <v>0.39956493244111202</v>
      </c>
      <c r="AD12" s="17">
        <v>0.37108662821967298</v>
      </c>
      <c r="AE12" s="17">
        <v>0.35854378214232302</v>
      </c>
      <c r="AF12" s="17">
        <v>0.419481637152611</v>
      </c>
      <c r="AG12" s="17">
        <v>0.49347731533690398</v>
      </c>
      <c r="AH12" s="17"/>
      <c r="AI12" s="17">
        <v>0.360256253451056</v>
      </c>
      <c r="AJ12" s="17">
        <v>0.380635577057852</v>
      </c>
      <c r="AK12" s="17">
        <v>0.45754162830455403</v>
      </c>
      <c r="AL12" s="17">
        <v>0.35375880331131199</v>
      </c>
      <c r="AM12" s="17"/>
      <c r="AN12" s="17">
        <v>0.28046526588331</v>
      </c>
      <c r="AO12" s="17">
        <v>0.41357924183772798</v>
      </c>
      <c r="AP12" s="17"/>
      <c r="AQ12" s="17">
        <v>0.35003710231673402</v>
      </c>
      <c r="AR12" s="17">
        <v>0.40562198865552201</v>
      </c>
      <c r="AS12" s="17"/>
      <c r="AT12" s="17">
        <v>0.39087841077334701</v>
      </c>
      <c r="AU12" s="17">
        <v>0.43810612921426001</v>
      </c>
      <c r="AV12" s="17">
        <v>0.28273520623115</v>
      </c>
      <c r="AW12" s="17"/>
      <c r="AX12" s="17">
        <v>0.32140658397048</v>
      </c>
      <c r="AY12" s="17">
        <v>0.52254796905729295</v>
      </c>
      <c r="AZ12" s="17">
        <v>0.45051570013453301</v>
      </c>
    </row>
    <row r="13" spans="2:52" ht="43.5" x14ac:dyDescent="0.35">
      <c r="B13" s="18" t="s">
        <v>173</v>
      </c>
      <c r="C13" s="17">
        <v>0.34934301282712898</v>
      </c>
      <c r="D13" s="17">
        <v>0.34351685018137701</v>
      </c>
      <c r="E13" s="17">
        <v>0.35656646527705299</v>
      </c>
      <c r="F13" s="17"/>
      <c r="G13" s="17">
        <v>0.42154669231285502</v>
      </c>
      <c r="H13" s="17">
        <v>0.39266698002235201</v>
      </c>
      <c r="I13" s="17">
        <v>0.36430921658654802</v>
      </c>
      <c r="J13" s="17">
        <v>0.393593443993351</v>
      </c>
      <c r="K13" s="17">
        <v>0.35479752804958598</v>
      </c>
      <c r="L13" s="17">
        <v>0.23741451831909299</v>
      </c>
      <c r="M13" s="17"/>
      <c r="N13" s="17">
        <v>0.29036485022542702</v>
      </c>
      <c r="O13" s="17">
        <v>0.29012512863317902</v>
      </c>
      <c r="P13" s="17">
        <v>0.39519798642579901</v>
      </c>
      <c r="Q13" s="17">
        <v>0.405920662682692</v>
      </c>
      <c r="R13" s="17"/>
      <c r="S13" s="17">
        <v>0.22092558451907801</v>
      </c>
      <c r="T13" s="17">
        <v>0.44139087028766</v>
      </c>
      <c r="U13" s="17">
        <v>0.23282836916034699</v>
      </c>
      <c r="V13" s="17">
        <v>0.38996959278005799</v>
      </c>
      <c r="W13" s="17">
        <v>0.33964004201564602</v>
      </c>
      <c r="X13" s="17"/>
      <c r="Y13" s="17">
        <v>0.24429771373777201</v>
      </c>
      <c r="Z13" s="17">
        <v>0.41300979769993801</v>
      </c>
      <c r="AA13" s="17">
        <v>0.24103324799506301</v>
      </c>
      <c r="AB13" s="17"/>
      <c r="AC13" s="17">
        <v>0.34241466786760699</v>
      </c>
      <c r="AD13" s="17">
        <v>0.39722631194619301</v>
      </c>
      <c r="AE13" s="17">
        <v>0.34754309808467398</v>
      </c>
      <c r="AF13" s="17">
        <v>0.291052027054576</v>
      </c>
      <c r="AG13" s="17">
        <v>0.258183844494693</v>
      </c>
      <c r="AH13" s="17"/>
      <c r="AI13" s="17">
        <v>0.43191364068995702</v>
      </c>
      <c r="AJ13" s="17">
        <v>0.351233260988704</v>
      </c>
      <c r="AK13" s="17">
        <v>0.36319726625182103</v>
      </c>
      <c r="AL13" s="17">
        <v>0.29315210706390799</v>
      </c>
      <c r="AM13" s="17"/>
      <c r="AN13" s="17">
        <v>0.45030438140693102</v>
      </c>
      <c r="AO13" s="17">
        <v>0.32514566682166002</v>
      </c>
      <c r="AP13" s="17"/>
      <c r="AQ13" s="17">
        <v>0.35766222522166502</v>
      </c>
      <c r="AR13" s="17">
        <v>0.34527226354595503</v>
      </c>
      <c r="AS13" s="17"/>
      <c r="AT13" s="17">
        <v>0.37720985705092902</v>
      </c>
      <c r="AU13" s="17">
        <v>0.34721888223081898</v>
      </c>
      <c r="AV13" s="17">
        <v>0.241825391696152</v>
      </c>
      <c r="AW13" s="17"/>
      <c r="AX13" s="17">
        <v>0.43597818208600497</v>
      </c>
      <c r="AY13" s="17">
        <v>0.23266709807057101</v>
      </c>
      <c r="AZ13" s="17">
        <v>0.26490749357867599</v>
      </c>
    </row>
    <row r="14" spans="2:52" ht="43.5" x14ac:dyDescent="0.35">
      <c r="B14" s="18" t="s">
        <v>181</v>
      </c>
      <c r="C14" s="17">
        <v>0.30603126455076002</v>
      </c>
      <c r="D14" s="17">
        <v>0.311461943031905</v>
      </c>
      <c r="E14" s="17">
        <v>0.29782204432052001</v>
      </c>
      <c r="F14" s="17"/>
      <c r="G14" s="17">
        <v>0.20469898084853999</v>
      </c>
      <c r="H14" s="17">
        <v>0.32046977441222002</v>
      </c>
      <c r="I14" s="17">
        <v>0.30470771453322998</v>
      </c>
      <c r="J14" s="17">
        <v>0.20054818412890499</v>
      </c>
      <c r="K14" s="17">
        <v>0.34626580803990997</v>
      </c>
      <c r="L14" s="17">
        <v>0.39693826218702499</v>
      </c>
      <c r="M14" s="17"/>
      <c r="N14" s="17">
        <v>0.36301076376827901</v>
      </c>
      <c r="O14" s="17">
        <v>0.35213280199971297</v>
      </c>
      <c r="P14" s="17">
        <v>0.19817892903818801</v>
      </c>
      <c r="Q14" s="17">
        <v>0.30420864202172998</v>
      </c>
      <c r="R14" s="17"/>
      <c r="S14" s="17">
        <v>0.40105340782226401</v>
      </c>
      <c r="T14" s="17">
        <v>0.26355429512706302</v>
      </c>
      <c r="U14" s="17">
        <v>0.28509260519493701</v>
      </c>
      <c r="V14" s="17">
        <v>0</v>
      </c>
      <c r="W14" s="17">
        <v>0.38793028238146798</v>
      </c>
      <c r="X14" s="17"/>
      <c r="Y14" s="17">
        <v>0.40712546487486601</v>
      </c>
      <c r="Z14" s="17">
        <v>0.30338546882789902</v>
      </c>
      <c r="AA14" s="17">
        <v>0.27678214871999102</v>
      </c>
      <c r="AB14" s="17"/>
      <c r="AC14" s="17">
        <v>0.26965113533224899</v>
      </c>
      <c r="AD14" s="17">
        <v>0.24345313908436</v>
      </c>
      <c r="AE14" s="17">
        <v>0.338464136621559</v>
      </c>
      <c r="AF14" s="17">
        <v>0.29786600016291798</v>
      </c>
      <c r="AG14" s="17">
        <v>0.41440696669798299</v>
      </c>
      <c r="AH14" s="17"/>
      <c r="AI14" s="17">
        <v>0.24963889792330801</v>
      </c>
      <c r="AJ14" s="17">
        <v>0.345181316065161</v>
      </c>
      <c r="AK14" s="17">
        <v>0.32228059331692799</v>
      </c>
      <c r="AL14" s="17">
        <v>0.22886872876894801</v>
      </c>
      <c r="AM14" s="17"/>
      <c r="AN14" s="17">
        <v>0.23282515255397199</v>
      </c>
      <c r="AO14" s="17">
        <v>0.32728706954985498</v>
      </c>
      <c r="AP14" s="17"/>
      <c r="AQ14" s="17">
        <v>0.2518140743285</v>
      </c>
      <c r="AR14" s="17">
        <v>0.34771004578189202</v>
      </c>
      <c r="AS14" s="17"/>
      <c r="AT14" s="17">
        <v>0.332170542576121</v>
      </c>
      <c r="AU14" s="17">
        <v>0.29651913123639101</v>
      </c>
      <c r="AV14" s="17">
        <v>0.35122048977880199</v>
      </c>
      <c r="AW14" s="17"/>
      <c r="AX14" s="17">
        <v>0.30348128844105998</v>
      </c>
      <c r="AY14" s="17">
        <v>0.29064848880503902</v>
      </c>
      <c r="AZ14" s="17">
        <v>0.27356257425007402</v>
      </c>
    </row>
    <row r="15" spans="2:52" ht="43.5" x14ac:dyDescent="0.35">
      <c r="B15" s="18" t="s">
        <v>182</v>
      </c>
      <c r="C15" s="17">
        <v>0.19194428481249501</v>
      </c>
      <c r="D15" s="17">
        <v>0.271843519635316</v>
      </c>
      <c r="E15" s="17">
        <v>0.108843619728584</v>
      </c>
      <c r="F15" s="17"/>
      <c r="G15" s="17">
        <v>0.14277300621084299</v>
      </c>
      <c r="H15" s="17">
        <v>0.19864492140458201</v>
      </c>
      <c r="I15" s="17">
        <v>0.16223637464801399</v>
      </c>
      <c r="J15" s="17">
        <v>0.21348174687684801</v>
      </c>
      <c r="K15" s="17">
        <v>0.18329275315330801</v>
      </c>
      <c r="L15" s="17">
        <v>0.225719714797735</v>
      </c>
      <c r="M15" s="17"/>
      <c r="N15" s="17">
        <v>0.22786837646417299</v>
      </c>
      <c r="O15" s="17">
        <v>0.171678969762491</v>
      </c>
      <c r="P15" s="17">
        <v>0.13013937462681299</v>
      </c>
      <c r="Q15" s="17">
        <v>0.22750110145510399</v>
      </c>
      <c r="R15" s="17"/>
      <c r="S15" s="17">
        <v>0.21933857304419199</v>
      </c>
      <c r="T15" s="17">
        <v>0.16683559065064699</v>
      </c>
      <c r="U15" s="17">
        <v>0.22018086986249399</v>
      </c>
      <c r="V15" s="17">
        <v>0</v>
      </c>
      <c r="W15" s="17">
        <v>0.222629534379711</v>
      </c>
      <c r="X15" s="17"/>
      <c r="Y15" s="17">
        <v>0.240670829534959</v>
      </c>
      <c r="Z15" s="17">
        <v>0.17268431788639599</v>
      </c>
      <c r="AA15" s="17">
        <v>0.27337515369892901</v>
      </c>
      <c r="AB15" s="17"/>
      <c r="AC15" s="17">
        <v>0.15274883277535301</v>
      </c>
      <c r="AD15" s="17">
        <v>0.18110283952881701</v>
      </c>
      <c r="AE15" s="17">
        <v>0.21358789492257399</v>
      </c>
      <c r="AF15" s="17">
        <v>0.330888529162919</v>
      </c>
      <c r="AG15" s="17">
        <v>0.24833884016840299</v>
      </c>
      <c r="AH15" s="17"/>
      <c r="AI15" s="17">
        <v>0.15540212421817201</v>
      </c>
      <c r="AJ15" s="17">
        <v>0.16715222197503399</v>
      </c>
      <c r="AK15" s="17">
        <v>0.233159091630221</v>
      </c>
      <c r="AL15" s="17">
        <v>0.28653590751766</v>
      </c>
      <c r="AM15" s="17"/>
      <c r="AN15" s="17">
        <v>0.28768295218206402</v>
      </c>
      <c r="AO15" s="17">
        <v>0.163640411104649</v>
      </c>
      <c r="AP15" s="17"/>
      <c r="AQ15" s="17">
        <v>0.200454731582869</v>
      </c>
      <c r="AR15" s="17">
        <v>0.18522291732111601</v>
      </c>
      <c r="AS15" s="17"/>
      <c r="AT15" s="17">
        <v>0.193032121085777</v>
      </c>
      <c r="AU15" s="17">
        <v>0.18897450817896499</v>
      </c>
      <c r="AV15" s="17">
        <v>0.30516874852998799</v>
      </c>
      <c r="AW15" s="17"/>
      <c r="AX15" s="17">
        <v>0.16319060704888699</v>
      </c>
      <c r="AY15" s="17">
        <v>0.26799343914875801</v>
      </c>
      <c r="AZ15" s="17">
        <v>0.22844636917292099</v>
      </c>
    </row>
    <row r="16" spans="2:52" x14ac:dyDescent="0.35">
      <c r="B16" s="18" t="s">
        <v>79</v>
      </c>
      <c r="C16" s="17">
        <v>3.9083969640693703E-2</v>
      </c>
      <c r="D16" s="17">
        <v>3.1191630103069998E-2</v>
      </c>
      <c r="E16" s="17">
        <v>4.71293000042649E-2</v>
      </c>
      <c r="F16" s="17"/>
      <c r="G16" s="17">
        <v>2.00673454063931E-2</v>
      </c>
      <c r="H16" s="17">
        <v>6.9624404214186104E-3</v>
      </c>
      <c r="I16" s="17">
        <v>2.6396278729581901E-2</v>
      </c>
      <c r="J16" s="17">
        <v>5.1116164144505302E-2</v>
      </c>
      <c r="K16" s="17">
        <v>4.8662235645469301E-2</v>
      </c>
      <c r="L16" s="17">
        <v>6.5528750780546693E-2</v>
      </c>
      <c r="M16" s="17"/>
      <c r="N16" s="17">
        <v>2.44063055071101E-2</v>
      </c>
      <c r="O16" s="17">
        <v>1.4768420090864201E-2</v>
      </c>
      <c r="P16" s="17">
        <v>3.3184270219211297E-2</v>
      </c>
      <c r="Q16" s="17">
        <v>6.5742617917431898E-2</v>
      </c>
      <c r="R16" s="17"/>
      <c r="S16" s="17">
        <v>2.6940781586849798E-2</v>
      </c>
      <c r="T16" s="17">
        <v>2.2653159894089999E-2</v>
      </c>
      <c r="U16" s="17">
        <v>9.3189208911550095E-2</v>
      </c>
      <c r="V16" s="17">
        <v>0</v>
      </c>
      <c r="W16" s="17">
        <v>0.13531802564758499</v>
      </c>
      <c r="X16" s="17"/>
      <c r="Y16" s="17">
        <v>1.8155878945049601E-2</v>
      </c>
      <c r="Z16" s="17">
        <v>2.2541400411235799E-2</v>
      </c>
      <c r="AA16" s="17">
        <v>8.2795271379921501E-2</v>
      </c>
      <c r="AB16" s="17"/>
      <c r="AC16" s="17">
        <v>6.1396188989538802E-2</v>
      </c>
      <c r="AD16" s="17">
        <v>3.7904084816855699E-2</v>
      </c>
      <c r="AE16" s="17">
        <v>2.0191217115065701E-2</v>
      </c>
      <c r="AF16" s="17">
        <v>1.11150956219522E-2</v>
      </c>
      <c r="AG16" s="17">
        <v>0</v>
      </c>
      <c r="AH16" s="17"/>
      <c r="AI16" s="17">
        <v>5.3005267058494301E-2</v>
      </c>
      <c r="AJ16" s="17">
        <v>4.10318791255979E-2</v>
      </c>
      <c r="AK16" s="17">
        <v>9.0814479797491701E-3</v>
      </c>
      <c r="AL16" s="17">
        <v>3.32581470177934E-2</v>
      </c>
      <c r="AM16" s="17"/>
      <c r="AN16" s="17">
        <v>3.5924866835071297E-2</v>
      </c>
      <c r="AO16" s="17">
        <v>4.0741675943828402E-2</v>
      </c>
      <c r="AP16" s="17"/>
      <c r="AQ16" s="17">
        <v>3.2533078752765503E-2</v>
      </c>
      <c r="AR16" s="17">
        <v>4.5122978582182997E-2</v>
      </c>
      <c r="AS16" s="17"/>
      <c r="AT16" s="17">
        <v>1.2586893763663501E-2</v>
      </c>
      <c r="AU16" s="17">
        <v>4.0182343012337099E-2</v>
      </c>
      <c r="AV16" s="17">
        <v>5.1689813026999001E-2</v>
      </c>
      <c r="AW16" s="17"/>
      <c r="AX16" s="17">
        <v>1.7181957604040701E-2</v>
      </c>
      <c r="AY16" s="17">
        <v>0</v>
      </c>
      <c r="AZ16" s="17">
        <v>4.5710046291476798E-2</v>
      </c>
    </row>
    <row r="17" spans="2:52" ht="29" x14ac:dyDescent="0.35">
      <c r="B17" s="18" t="s">
        <v>176</v>
      </c>
      <c r="C17" s="19">
        <v>1.07151208955924E-2</v>
      </c>
      <c r="D17" s="19">
        <v>2.14781408215871E-2</v>
      </c>
      <c r="E17" s="19">
        <v>0</v>
      </c>
      <c r="F17" s="19"/>
      <c r="G17" s="19">
        <v>0</v>
      </c>
      <c r="H17" s="19">
        <v>0</v>
      </c>
      <c r="I17" s="19">
        <v>2.4648575449857001E-2</v>
      </c>
      <c r="J17" s="19">
        <v>2.0700039118470001E-2</v>
      </c>
      <c r="K17" s="19">
        <v>0</v>
      </c>
      <c r="L17" s="19">
        <v>1.5669169025563302E-2</v>
      </c>
      <c r="M17" s="19"/>
      <c r="N17" s="19">
        <v>8.2133652451829801E-3</v>
      </c>
      <c r="O17" s="19">
        <v>7.7342453226654697E-3</v>
      </c>
      <c r="P17" s="19">
        <v>1.6817253156120499E-2</v>
      </c>
      <c r="Q17" s="19">
        <v>1.1492649848717E-2</v>
      </c>
      <c r="R17" s="19"/>
      <c r="S17" s="19">
        <v>2.9369190745543401E-2</v>
      </c>
      <c r="T17" s="19">
        <v>0</v>
      </c>
      <c r="U17" s="19">
        <v>0</v>
      </c>
      <c r="V17" s="19">
        <v>0.309208919626559</v>
      </c>
      <c r="W17" s="19">
        <v>0</v>
      </c>
      <c r="X17" s="19"/>
      <c r="Y17" s="19">
        <v>2.16989268141453E-2</v>
      </c>
      <c r="Z17" s="19">
        <v>2.90724149554605E-3</v>
      </c>
      <c r="AA17" s="19">
        <v>0</v>
      </c>
      <c r="AB17" s="19"/>
      <c r="AC17" s="19">
        <v>1.45544072942919E-2</v>
      </c>
      <c r="AD17" s="19">
        <v>2.6667883896616E-2</v>
      </c>
      <c r="AE17" s="19">
        <v>0</v>
      </c>
      <c r="AF17" s="19">
        <v>0</v>
      </c>
      <c r="AG17" s="19">
        <v>0</v>
      </c>
      <c r="AH17" s="19"/>
      <c r="AI17" s="19">
        <v>1.22725218137512E-2</v>
      </c>
      <c r="AJ17" s="19">
        <v>9.6637074419368592E-3</v>
      </c>
      <c r="AK17" s="19">
        <v>2.55845769805488E-2</v>
      </c>
      <c r="AL17" s="19">
        <v>0</v>
      </c>
      <c r="AM17" s="19"/>
      <c r="AN17" s="19">
        <v>0</v>
      </c>
      <c r="AO17" s="19">
        <v>1.36781783828959E-2</v>
      </c>
      <c r="AP17" s="19"/>
      <c r="AQ17" s="19">
        <v>3.0313117472426099E-3</v>
      </c>
      <c r="AR17" s="19">
        <v>1.7242273060943801E-2</v>
      </c>
      <c r="AS17" s="19"/>
      <c r="AT17" s="19">
        <v>0</v>
      </c>
      <c r="AU17" s="19">
        <v>6.3216936055543E-3</v>
      </c>
      <c r="AV17" s="19">
        <v>9.1029708347644206E-2</v>
      </c>
      <c r="AW17" s="19"/>
      <c r="AX17" s="19">
        <v>0</v>
      </c>
      <c r="AY17" s="19">
        <v>2.8222312204284901E-2</v>
      </c>
      <c r="AZ17" s="19">
        <v>1.26680696361518E-2</v>
      </c>
    </row>
    <row r="18" spans="2:52" x14ac:dyDescent="0.35">
      <c r="B18" s="16"/>
    </row>
    <row r="19" spans="2:52" x14ac:dyDescent="0.35">
      <c r="B19" t="s">
        <v>85</v>
      </c>
    </row>
    <row r="20" spans="2:52" x14ac:dyDescent="0.35">
      <c r="B20" t="s">
        <v>86</v>
      </c>
    </row>
    <row r="22" spans="2:52" x14ac:dyDescent="0.35">
      <c r="B22"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ht="58" x14ac:dyDescent="0.35">
      <c r="B9" s="18" t="s">
        <v>184</v>
      </c>
      <c r="C9" s="17">
        <v>0.517860129425191</v>
      </c>
      <c r="D9" s="17">
        <v>0.52215547276700403</v>
      </c>
      <c r="E9" s="17">
        <v>0.51564206268589896</v>
      </c>
      <c r="F9" s="17"/>
      <c r="G9" s="17">
        <v>0.51080851643568603</v>
      </c>
      <c r="H9" s="17">
        <v>0.57937608448323896</v>
      </c>
      <c r="I9" s="17">
        <v>0.59481061483180797</v>
      </c>
      <c r="J9" s="17">
        <v>0.57435716745076204</v>
      </c>
      <c r="K9" s="17">
        <v>0.45720851852950101</v>
      </c>
      <c r="L9" s="17">
        <v>0.43430710742783102</v>
      </c>
      <c r="M9" s="17"/>
      <c r="N9" s="17">
        <v>0.44073886783227201</v>
      </c>
      <c r="O9" s="17">
        <v>0.47192884351131598</v>
      </c>
      <c r="P9" s="17">
        <v>0.61295070891138503</v>
      </c>
      <c r="Q9" s="17">
        <v>0.54787469508843301</v>
      </c>
      <c r="R9" s="17"/>
      <c r="S9" s="17">
        <v>0.310608940836547</v>
      </c>
      <c r="T9" s="17">
        <v>0.63711430006362602</v>
      </c>
      <c r="U9" s="17">
        <v>0.51618595773702203</v>
      </c>
      <c r="V9" s="17">
        <v>0.37382003985462497</v>
      </c>
      <c r="W9" s="17">
        <v>0.50289904431673804</v>
      </c>
      <c r="X9" s="17"/>
      <c r="Y9" s="17">
        <v>0.28373312041795701</v>
      </c>
      <c r="Z9" s="17">
        <v>0.60413244851306602</v>
      </c>
      <c r="AA9" s="17">
        <v>0.58831897237441599</v>
      </c>
      <c r="AB9" s="17"/>
      <c r="AC9" s="17">
        <v>0.51008430647358804</v>
      </c>
      <c r="AD9" s="17">
        <v>0.533314616863097</v>
      </c>
      <c r="AE9" s="17">
        <v>0.494407424685393</v>
      </c>
      <c r="AF9" s="17">
        <v>0.41878809010540802</v>
      </c>
      <c r="AG9" s="17">
        <v>0.57574802897572797</v>
      </c>
      <c r="AH9" s="17"/>
      <c r="AI9" s="17">
        <v>0.58563106213131999</v>
      </c>
      <c r="AJ9" s="17">
        <v>0.52994111347946504</v>
      </c>
      <c r="AK9" s="17">
        <v>0.43690009398350199</v>
      </c>
      <c r="AL9" s="17">
        <v>0.58045086648990096</v>
      </c>
      <c r="AM9" s="17"/>
      <c r="AN9" s="17">
        <v>0.69355638109436701</v>
      </c>
      <c r="AO9" s="17">
        <v>0.47069449384773698</v>
      </c>
      <c r="AP9" s="17"/>
      <c r="AQ9" s="17">
        <v>0.59007855729565195</v>
      </c>
      <c r="AR9" s="17">
        <v>0.45720518450924802</v>
      </c>
      <c r="AS9" s="17"/>
      <c r="AT9" s="17">
        <v>0.59738564976140296</v>
      </c>
      <c r="AU9" s="17">
        <v>0.45228710365450803</v>
      </c>
      <c r="AV9" s="17">
        <v>0.388164839878539</v>
      </c>
      <c r="AW9" s="17"/>
      <c r="AX9" s="17">
        <v>0.607033417303247</v>
      </c>
      <c r="AY9" s="17">
        <v>0.35363067610844701</v>
      </c>
      <c r="AZ9" s="17">
        <v>0.61526883160567802</v>
      </c>
    </row>
    <row r="10" spans="2:52" ht="58" x14ac:dyDescent="0.35">
      <c r="B10" s="18" t="s">
        <v>185</v>
      </c>
      <c r="C10" s="17">
        <v>0.27784808917362602</v>
      </c>
      <c r="D10" s="17">
        <v>0.20658772651415999</v>
      </c>
      <c r="E10" s="17">
        <v>0.35018908258993497</v>
      </c>
      <c r="F10" s="17"/>
      <c r="G10" s="17">
        <v>0.269650062260334</v>
      </c>
      <c r="H10" s="17">
        <v>0.27564325729469802</v>
      </c>
      <c r="I10" s="17">
        <v>0.229502908131334</v>
      </c>
      <c r="J10" s="17">
        <v>0.28547380396074301</v>
      </c>
      <c r="K10" s="17">
        <v>0.29748034238068399</v>
      </c>
      <c r="L10" s="17">
        <v>0.29688184006152302</v>
      </c>
      <c r="M10" s="17"/>
      <c r="N10" s="17">
        <v>0.35454180550075998</v>
      </c>
      <c r="O10" s="17">
        <v>0.303441122620149</v>
      </c>
      <c r="P10" s="17">
        <v>0.22523488922957799</v>
      </c>
      <c r="Q10" s="17">
        <v>0.252263800289944</v>
      </c>
      <c r="R10" s="17"/>
      <c r="S10" s="17">
        <v>0.36935368032042498</v>
      </c>
      <c r="T10" s="17">
        <v>0.24090949516509799</v>
      </c>
      <c r="U10" s="17">
        <v>0.17362311782967799</v>
      </c>
      <c r="V10" s="17">
        <v>0.31697104051881603</v>
      </c>
      <c r="W10" s="17">
        <v>0.28149894096511602</v>
      </c>
      <c r="X10" s="17"/>
      <c r="Y10" s="17">
        <v>0.41092663879769598</v>
      </c>
      <c r="Z10" s="17">
        <v>0.27558986262650897</v>
      </c>
      <c r="AA10" s="17">
        <v>0.11663262612245801</v>
      </c>
      <c r="AB10" s="17"/>
      <c r="AC10" s="17">
        <v>0.273753013767571</v>
      </c>
      <c r="AD10" s="17">
        <v>0.26887581612172601</v>
      </c>
      <c r="AE10" s="17">
        <v>0.346401148747149</v>
      </c>
      <c r="AF10" s="17">
        <v>0.23855671755416299</v>
      </c>
      <c r="AG10" s="17">
        <v>0.42425197102427198</v>
      </c>
      <c r="AH10" s="17"/>
      <c r="AI10" s="17">
        <v>0.21047081817243901</v>
      </c>
      <c r="AJ10" s="17">
        <v>0.29862695333945499</v>
      </c>
      <c r="AK10" s="17">
        <v>0.316330921889868</v>
      </c>
      <c r="AL10" s="17">
        <v>0.21432150930503599</v>
      </c>
      <c r="AM10" s="17"/>
      <c r="AN10" s="17">
        <v>0.15145623324016999</v>
      </c>
      <c r="AO10" s="17">
        <v>0.31206640740985903</v>
      </c>
      <c r="AP10" s="17"/>
      <c r="AQ10" s="17">
        <v>0.25244902850630602</v>
      </c>
      <c r="AR10" s="17">
        <v>0.29653038549696298</v>
      </c>
      <c r="AS10" s="17"/>
      <c r="AT10" s="17">
        <v>0.21763988605622001</v>
      </c>
      <c r="AU10" s="17">
        <v>0.36409554372997099</v>
      </c>
      <c r="AV10" s="17">
        <v>0.221094438299347</v>
      </c>
      <c r="AW10" s="17"/>
      <c r="AX10" s="17">
        <v>0.29615666959140502</v>
      </c>
      <c r="AY10" s="17">
        <v>0.25240459867451998</v>
      </c>
      <c r="AZ10" s="17">
        <v>0.14508545453897101</v>
      </c>
    </row>
    <row r="11" spans="2:52" ht="43.5" x14ac:dyDescent="0.35">
      <c r="B11" s="18" t="s">
        <v>186</v>
      </c>
      <c r="C11" s="17">
        <v>0.14950249317102299</v>
      </c>
      <c r="D11" s="17">
        <v>0.19848881360453499</v>
      </c>
      <c r="E11" s="17">
        <v>0.101137865213491</v>
      </c>
      <c r="F11" s="17"/>
      <c r="G11" s="17">
        <v>0.15881919144662501</v>
      </c>
      <c r="H11" s="17">
        <v>0.13218650107858701</v>
      </c>
      <c r="I11" s="17">
        <v>0.14808950632277901</v>
      </c>
      <c r="J11" s="17">
        <v>5.7512944272683601E-2</v>
      </c>
      <c r="K11" s="17">
        <v>0.20223244096151199</v>
      </c>
      <c r="L11" s="17">
        <v>0.18231844938240699</v>
      </c>
      <c r="M11" s="17"/>
      <c r="N11" s="17">
        <v>0.14995159929781399</v>
      </c>
      <c r="O11" s="17">
        <v>0.175817672162804</v>
      </c>
      <c r="P11" s="17">
        <v>0.11589279300677199</v>
      </c>
      <c r="Q11" s="17">
        <v>0.14118164044839099</v>
      </c>
      <c r="R11" s="17"/>
      <c r="S11" s="17">
        <v>0.25962577658286201</v>
      </c>
      <c r="T11" s="17">
        <v>8.4462306643294099E-2</v>
      </c>
      <c r="U11" s="17">
        <v>0.248253443731139</v>
      </c>
      <c r="V11" s="17">
        <v>0.309208919626559</v>
      </c>
      <c r="W11" s="17">
        <v>0.113222851745551</v>
      </c>
      <c r="X11" s="17"/>
      <c r="Y11" s="17">
        <v>0.235083035161499</v>
      </c>
      <c r="Z11" s="17">
        <v>9.6890113456579302E-2</v>
      </c>
      <c r="AA11" s="17">
        <v>0.25593143548276098</v>
      </c>
      <c r="AB11" s="17"/>
      <c r="AC11" s="17">
        <v>0.131061246003359</v>
      </c>
      <c r="AD11" s="17">
        <v>0.14432224377424499</v>
      </c>
      <c r="AE11" s="17">
        <v>0.1343320077097</v>
      </c>
      <c r="AF11" s="17">
        <v>0.34265519234042802</v>
      </c>
      <c r="AG11" s="17">
        <v>0</v>
      </c>
      <c r="AH11" s="17"/>
      <c r="AI11" s="17">
        <v>0.132910989588085</v>
      </c>
      <c r="AJ11" s="17">
        <v>0.122588379842361</v>
      </c>
      <c r="AK11" s="17">
        <v>0.219331382700409</v>
      </c>
      <c r="AL11" s="17">
        <v>0.17261394096159399</v>
      </c>
      <c r="AM11" s="17"/>
      <c r="AN11" s="17">
        <v>0.144620146862982</v>
      </c>
      <c r="AO11" s="17">
        <v>0.14993947832569399</v>
      </c>
      <c r="AP11" s="17"/>
      <c r="AQ11" s="17">
        <v>0.109967859582784</v>
      </c>
      <c r="AR11" s="17">
        <v>0.18458026913612299</v>
      </c>
      <c r="AS11" s="17"/>
      <c r="AT11" s="17">
        <v>0.15259772478870301</v>
      </c>
      <c r="AU11" s="17">
        <v>0.13653790840585001</v>
      </c>
      <c r="AV11" s="17">
        <v>0.21811977472201499</v>
      </c>
      <c r="AW11" s="17"/>
      <c r="AX11" s="17">
        <v>7.4628838165550798E-2</v>
      </c>
      <c r="AY11" s="17">
        <v>0.354447202153376</v>
      </c>
      <c r="AZ11" s="17">
        <v>0.23964571385535099</v>
      </c>
    </row>
    <row r="12" spans="2:52" x14ac:dyDescent="0.35">
      <c r="B12" s="18" t="s">
        <v>79</v>
      </c>
      <c r="C12" s="19">
        <v>5.4789288230159897E-2</v>
      </c>
      <c r="D12" s="19">
        <v>7.2767987114301103E-2</v>
      </c>
      <c r="E12" s="19">
        <v>3.30309895106757E-2</v>
      </c>
      <c r="F12" s="19"/>
      <c r="G12" s="19">
        <v>6.07222298573546E-2</v>
      </c>
      <c r="H12" s="19">
        <v>1.27941571434767E-2</v>
      </c>
      <c r="I12" s="19">
        <v>2.75969707140791E-2</v>
      </c>
      <c r="J12" s="19">
        <v>8.2656084315811701E-2</v>
      </c>
      <c r="K12" s="19">
        <v>4.3078698128302798E-2</v>
      </c>
      <c r="L12" s="19">
        <v>8.6492603128238102E-2</v>
      </c>
      <c r="M12" s="19"/>
      <c r="N12" s="19">
        <v>5.4767727369153599E-2</v>
      </c>
      <c r="O12" s="19">
        <v>4.8812361705730702E-2</v>
      </c>
      <c r="P12" s="19">
        <v>4.5921608852265497E-2</v>
      </c>
      <c r="Q12" s="19">
        <v>5.8679864173232399E-2</v>
      </c>
      <c r="R12" s="19"/>
      <c r="S12" s="19">
        <v>6.0411602260165703E-2</v>
      </c>
      <c r="T12" s="19">
        <v>3.7513898127981803E-2</v>
      </c>
      <c r="U12" s="19">
        <v>6.1937480702161901E-2</v>
      </c>
      <c r="V12" s="19">
        <v>0</v>
      </c>
      <c r="W12" s="19">
        <v>0.102379162972595</v>
      </c>
      <c r="X12" s="19"/>
      <c r="Y12" s="19">
        <v>7.0257205622847402E-2</v>
      </c>
      <c r="Z12" s="19">
        <v>2.3387575403844899E-2</v>
      </c>
      <c r="AA12" s="19">
        <v>3.9116966020365199E-2</v>
      </c>
      <c r="AB12" s="19"/>
      <c r="AC12" s="19">
        <v>8.5101433755482403E-2</v>
      </c>
      <c r="AD12" s="19">
        <v>5.3487323240931903E-2</v>
      </c>
      <c r="AE12" s="19">
        <v>2.4859418857757901E-2</v>
      </c>
      <c r="AF12" s="19">
        <v>0</v>
      </c>
      <c r="AG12" s="19">
        <v>0</v>
      </c>
      <c r="AH12" s="19"/>
      <c r="AI12" s="19">
        <v>7.0987130108157104E-2</v>
      </c>
      <c r="AJ12" s="19">
        <v>4.88435533387193E-2</v>
      </c>
      <c r="AK12" s="19">
        <v>2.74376014262207E-2</v>
      </c>
      <c r="AL12" s="19">
        <v>3.2613683243469103E-2</v>
      </c>
      <c r="AM12" s="19"/>
      <c r="AN12" s="19">
        <v>1.03672388024811E-2</v>
      </c>
      <c r="AO12" s="19">
        <v>6.7299620416710296E-2</v>
      </c>
      <c r="AP12" s="19"/>
      <c r="AQ12" s="19">
        <v>4.7504554615258203E-2</v>
      </c>
      <c r="AR12" s="19">
        <v>6.1684160857665503E-2</v>
      </c>
      <c r="AS12" s="19"/>
      <c r="AT12" s="19">
        <v>3.2376739393673297E-2</v>
      </c>
      <c r="AU12" s="19">
        <v>4.70794442096708E-2</v>
      </c>
      <c r="AV12" s="19">
        <v>0.17262094710009901</v>
      </c>
      <c r="AW12" s="19"/>
      <c r="AX12" s="19">
        <v>2.21810749397971E-2</v>
      </c>
      <c r="AY12" s="19">
        <v>3.9517523063657002E-2</v>
      </c>
      <c r="AZ12" s="19">
        <v>0</v>
      </c>
    </row>
    <row r="13" spans="2:52" x14ac:dyDescent="0.35">
      <c r="B13" s="16"/>
    </row>
    <row r="14" spans="2:52" x14ac:dyDescent="0.35">
      <c r="B14" t="s">
        <v>85</v>
      </c>
    </row>
    <row r="15" spans="2:52" x14ac:dyDescent="0.35">
      <c r="B15" t="s">
        <v>86</v>
      </c>
    </row>
    <row r="17" spans="2:2" x14ac:dyDescent="0.35">
      <c r="B17"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ht="72.5" x14ac:dyDescent="0.35">
      <c r="B9" s="18" t="s">
        <v>187</v>
      </c>
      <c r="C9" s="17">
        <v>0.45364714305389803</v>
      </c>
      <c r="D9" s="17">
        <v>0.42760896978867002</v>
      </c>
      <c r="E9" s="17">
        <v>0.48149128744690001</v>
      </c>
      <c r="F9" s="17"/>
      <c r="G9" s="17">
        <v>0.49574077877582601</v>
      </c>
      <c r="H9" s="17">
        <v>0.48882631473876997</v>
      </c>
      <c r="I9" s="17">
        <v>0.55744130632769995</v>
      </c>
      <c r="J9" s="17">
        <v>0.51314937860130205</v>
      </c>
      <c r="K9" s="17">
        <v>0.34878950681919202</v>
      </c>
      <c r="L9" s="17">
        <v>0.36980219683554499</v>
      </c>
      <c r="M9" s="17"/>
      <c r="N9" s="17">
        <v>0.334657379808186</v>
      </c>
      <c r="O9" s="17">
        <v>0.40897644915758502</v>
      </c>
      <c r="P9" s="17">
        <v>0.55022824766948297</v>
      </c>
      <c r="Q9" s="17">
        <v>0.50132889593525498</v>
      </c>
      <c r="R9" s="17"/>
      <c r="S9" s="17">
        <v>0.28397098584012898</v>
      </c>
      <c r="T9" s="17">
        <v>0.55042729878534902</v>
      </c>
      <c r="U9" s="17">
        <v>0.41483552533908102</v>
      </c>
      <c r="V9" s="17">
        <v>0.26364113908721798</v>
      </c>
      <c r="W9" s="17">
        <v>0.44395325741161401</v>
      </c>
      <c r="X9" s="17"/>
      <c r="Y9" s="17">
        <v>0.19805160405137301</v>
      </c>
      <c r="Z9" s="17">
        <v>0.52532312987065599</v>
      </c>
      <c r="AA9" s="17">
        <v>0.485267535756227</v>
      </c>
      <c r="AB9" s="17"/>
      <c r="AC9" s="17">
        <v>0.44774986769288699</v>
      </c>
      <c r="AD9" s="17">
        <v>0.49410704118815801</v>
      </c>
      <c r="AE9" s="17">
        <v>0.41066843729721503</v>
      </c>
      <c r="AF9" s="17">
        <v>0.47798660975358698</v>
      </c>
      <c r="AG9" s="17">
        <v>0.83393187347042097</v>
      </c>
      <c r="AH9" s="17"/>
      <c r="AI9" s="17">
        <v>0.59739402345867199</v>
      </c>
      <c r="AJ9" s="17">
        <v>0.42791494650901402</v>
      </c>
      <c r="AK9" s="17">
        <v>0.384463778111379</v>
      </c>
      <c r="AL9" s="17">
        <v>0.42123001592834602</v>
      </c>
      <c r="AM9" s="17"/>
      <c r="AN9" s="17">
        <v>0.59900985618366698</v>
      </c>
      <c r="AO9" s="17">
        <v>0.41280602510902298</v>
      </c>
      <c r="AP9" s="17"/>
      <c r="AQ9" s="17">
        <v>0.53500057642663701</v>
      </c>
      <c r="AR9" s="17">
        <v>0.38040433216655301</v>
      </c>
      <c r="AS9" s="17"/>
      <c r="AT9" s="17">
        <v>0.52152520603913899</v>
      </c>
      <c r="AU9" s="17">
        <v>0.38884438962859003</v>
      </c>
      <c r="AV9" s="17">
        <v>0.388164839878539</v>
      </c>
      <c r="AW9" s="17"/>
      <c r="AX9" s="17">
        <v>0.56946426028386399</v>
      </c>
      <c r="AY9" s="17">
        <v>0.28311586337584599</v>
      </c>
      <c r="AZ9" s="17">
        <v>0.44182401892529899</v>
      </c>
    </row>
    <row r="10" spans="2:52" ht="72.5" x14ac:dyDescent="0.35">
      <c r="B10" s="18" t="s">
        <v>188</v>
      </c>
      <c r="C10" s="17">
        <v>0.298550393919713</v>
      </c>
      <c r="D10" s="17">
        <v>0.27128895829004801</v>
      </c>
      <c r="E10" s="17">
        <v>0.32699569490504998</v>
      </c>
      <c r="F10" s="17"/>
      <c r="G10" s="17">
        <v>0.38025173598816597</v>
      </c>
      <c r="H10" s="17">
        <v>0.30461772449240199</v>
      </c>
      <c r="I10" s="17">
        <v>0.322980573567068</v>
      </c>
      <c r="J10" s="17">
        <v>0.24930712069640901</v>
      </c>
      <c r="K10" s="17">
        <v>0.34098914931096502</v>
      </c>
      <c r="L10" s="17">
        <v>0.237116360210674</v>
      </c>
      <c r="M10" s="17"/>
      <c r="N10" s="17">
        <v>0.38544843031332399</v>
      </c>
      <c r="O10" s="17">
        <v>0.30375885618979198</v>
      </c>
      <c r="P10" s="17">
        <v>0.250098332227634</v>
      </c>
      <c r="Q10" s="17">
        <v>0.27867946873931498</v>
      </c>
      <c r="R10" s="17"/>
      <c r="S10" s="17">
        <v>0.28879364405369401</v>
      </c>
      <c r="T10" s="17">
        <v>0.28527756046574299</v>
      </c>
      <c r="U10" s="17">
        <v>0.28070951515874398</v>
      </c>
      <c r="V10" s="17">
        <v>0.31697104051881603</v>
      </c>
      <c r="W10" s="17">
        <v>0.33594368117235701</v>
      </c>
      <c r="X10" s="17"/>
      <c r="Y10" s="17">
        <v>0.326491783451554</v>
      </c>
      <c r="Z10" s="17">
        <v>0.29303164315434999</v>
      </c>
      <c r="AA10" s="17">
        <v>0.23807037488889601</v>
      </c>
      <c r="AB10" s="17"/>
      <c r="AC10" s="17">
        <v>0.273381918546097</v>
      </c>
      <c r="AD10" s="17">
        <v>0.276283042999248</v>
      </c>
      <c r="AE10" s="17">
        <v>0.3382994224709</v>
      </c>
      <c r="AF10" s="17">
        <v>0.26411146396963198</v>
      </c>
      <c r="AG10" s="17">
        <v>0</v>
      </c>
      <c r="AH10" s="17"/>
      <c r="AI10" s="17">
        <v>0.213596307124614</v>
      </c>
      <c r="AJ10" s="17">
        <v>0.36410990494686202</v>
      </c>
      <c r="AK10" s="17">
        <v>0.27801766228987501</v>
      </c>
      <c r="AL10" s="17">
        <v>0.26965750999103399</v>
      </c>
      <c r="AM10" s="17"/>
      <c r="AN10" s="17">
        <v>0.20792731420623101</v>
      </c>
      <c r="AO10" s="17">
        <v>0.328148785971145</v>
      </c>
      <c r="AP10" s="17"/>
      <c r="AQ10" s="17">
        <v>0.26511003049224802</v>
      </c>
      <c r="AR10" s="17">
        <v>0.32822665403394202</v>
      </c>
      <c r="AS10" s="17"/>
      <c r="AT10" s="17">
        <v>0.247173594104311</v>
      </c>
      <c r="AU10" s="17">
        <v>0.36640512201867198</v>
      </c>
      <c r="AV10" s="17">
        <v>0.198626721066131</v>
      </c>
      <c r="AW10" s="17"/>
      <c r="AX10" s="17">
        <v>0.30652290446427199</v>
      </c>
      <c r="AY10" s="17">
        <v>0.32010016150686699</v>
      </c>
      <c r="AZ10" s="17">
        <v>0.25236684286918398</v>
      </c>
    </row>
    <row r="11" spans="2:52" ht="43.5" x14ac:dyDescent="0.35">
      <c r="B11" s="18" t="s">
        <v>189</v>
      </c>
      <c r="C11" s="17">
        <v>0.192215437145282</v>
      </c>
      <c r="D11" s="17">
        <v>0.244386929654969</v>
      </c>
      <c r="E11" s="17">
        <v>0.14083827449512601</v>
      </c>
      <c r="F11" s="17"/>
      <c r="G11" s="17">
        <v>0.103940139829615</v>
      </c>
      <c r="H11" s="17">
        <v>0.19299404937231601</v>
      </c>
      <c r="I11" s="17">
        <v>0.10985264668921201</v>
      </c>
      <c r="J11" s="17">
        <v>0.13217879939382901</v>
      </c>
      <c r="K11" s="17">
        <v>0.26035582575712302</v>
      </c>
      <c r="L11" s="17">
        <v>0.28859385338103499</v>
      </c>
      <c r="M11" s="17"/>
      <c r="N11" s="17">
        <v>0.245792949690088</v>
      </c>
      <c r="O11" s="17">
        <v>0.222144526920902</v>
      </c>
      <c r="P11" s="17">
        <v>0.15375181125061699</v>
      </c>
      <c r="Q11" s="17">
        <v>0.16384382596754499</v>
      </c>
      <c r="R11" s="17"/>
      <c r="S11" s="17">
        <v>0.33763422472070498</v>
      </c>
      <c r="T11" s="17">
        <v>0.12472480862122</v>
      </c>
      <c r="U11" s="17">
        <v>0.29256821955775297</v>
      </c>
      <c r="V11" s="17">
        <v>0.41938782039396599</v>
      </c>
      <c r="W11" s="17">
        <v>4.4094543233232801E-2</v>
      </c>
      <c r="X11" s="17"/>
      <c r="Y11" s="17">
        <v>0.377570637459477</v>
      </c>
      <c r="Z11" s="17">
        <v>0.146776499102068</v>
      </c>
      <c r="AA11" s="17">
        <v>0.27666208935487702</v>
      </c>
      <c r="AB11" s="17"/>
      <c r="AC11" s="17">
        <v>0.21504818627484401</v>
      </c>
      <c r="AD11" s="17">
        <v>0.16370498425997601</v>
      </c>
      <c r="AE11" s="17">
        <v>0.21835679591965801</v>
      </c>
      <c r="AF11" s="17">
        <v>0.21925108531479401</v>
      </c>
      <c r="AG11" s="17">
        <v>0</v>
      </c>
      <c r="AH11" s="17"/>
      <c r="AI11" s="17">
        <v>0.134727619091009</v>
      </c>
      <c r="AJ11" s="17">
        <v>0.149713077294747</v>
      </c>
      <c r="AK11" s="17">
        <v>0.292391235444317</v>
      </c>
      <c r="AL11" s="17">
        <v>0.27392223833729201</v>
      </c>
      <c r="AM11" s="17"/>
      <c r="AN11" s="17">
        <v>0.19306282961010199</v>
      </c>
      <c r="AO11" s="17">
        <v>0.19212531450593201</v>
      </c>
      <c r="AP11" s="17"/>
      <c r="AQ11" s="17">
        <v>0.14958874901802499</v>
      </c>
      <c r="AR11" s="17">
        <v>0.23052789231381099</v>
      </c>
      <c r="AS11" s="17"/>
      <c r="AT11" s="17">
        <v>0.18977452175086101</v>
      </c>
      <c r="AU11" s="17">
        <v>0.194487521632531</v>
      </c>
      <c r="AV11" s="17">
        <v>0.25547087922329598</v>
      </c>
      <c r="AW11" s="17"/>
      <c r="AX11" s="17">
        <v>9.1623207143789506E-2</v>
      </c>
      <c r="AY11" s="17">
        <v>0.32133159855041699</v>
      </c>
      <c r="AZ11" s="17">
        <v>0.30580913820551697</v>
      </c>
    </row>
    <row r="12" spans="2:52" x14ac:dyDescent="0.35">
      <c r="B12" s="18" t="s">
        <v>79</v>
      </c>
      <c r="C12" s="19">
        <v>5.55870258811067E-2</v>
      </c>
      <c r="D12" s="19">
        <v>5.67151422663121E-2</v>
      </c>
      <c r="E12" s="19">
        <v>5.0674743152922898E-2</v>
      </c>
      <c r="F12" s="19"/>
      <c r="G12" s="19">
        <v>2.00673454063931E-2</v>
      </c>
      <c r="H12" s="19">
        <v>1.3561911396511601E-2</v>
      </c>
      <c r="I12" s="19">
        <v>9.7254734160207596E-3</v>
      </c>
      <c r="J12" s="19">
        <v>0.105364701308459</v>
      </c>
      <c r="K12" s="19">
        <v>4.9865518112720997E-2</v>
      </c>
      <c r="L12" s="19">
        <v>0.10448758957274699</v>
      </c>
      <c r="M12" s="19"/>
      <c r="N12" s="19">
        <v>3.4101240188401098E-2</v>
      </c>
      <c r="O12" s="19">
        <v>6.5120167731721093E-2</v>
      </c>
      <c r="P12" s="19">
        <v>4.5921608852265497E-2</v>
      </c>
      <c r="Q12" s="19">
        <v>5.6147809357884403E-2</v>
      </c>
      <c r="R12" s="19"/>
      <c r="S12" s="19">
        <v>8.9601145385472605E-2</v>
      </c>
      <c r="T12" s="19">
        <v>3.9570332127687798E-2</v>
      </c>
      <c r="U12" s="19">
        <v>1.18867399444227E-2</v>
      </c>
      <c r="V12" s="19">
        <v>0</v>
      </c>
      <c r="W12" s="19">
        <v>0.176008518182796</v>
      </c>
      <c r="X12" s="19"/>
      <c r="Y12" s="19">
        <v>9.7885975037596995E-2</v>
      </c>
      <c r="Z12" s="19">
        <v>3.4868727872926199E-2</v>
      </c>
      <c r="AA12" s="19">
        <v>0</v>
      </c>
      <c r="AB12" s="19"/>
      <c r="AC12" s="19">
        <v>6.3820027486171202E-2</v>
      </c>
      <c r="AD12" s="19">
        <v>6.5904931552617799E-2</v>
      </c>
      <c r="AE12" s="19">
        <v>3.26753443122271E-2</v>
      </c>
      <c r="AF12" s="19">
        <v>3.8650840961986802E-2</v>
      </c>
      <c r="AG12" s="19">
        <v>0.166068126529579</v>
      </c>
      <c r="AH12" s="19"/>
      <c r="AI12" s="19">
        <v>5.4282050325704601E-2</v>
      </c>
      <c r="AJ12" s="19">
        <v>5.8262071249376199E-2</v>
      </c>
      <c r="AK12" s="19">
        <v>4.5127324154429001E-2</v>
      </c>
      <c r="AL12" s="19">
        <v>3.5190235743327899E-2</v>
      </c>
      <c r="AM12" s="19"/>
      <c r="AN12" s="19">
        <v>0</v>
      </c>
      <c r="AO12" s="19">
        <v>6.6919874413900599E-2</v>
      </c>
      <c r="AP12" s="19"/>
      <c r="AQ12" s="19">
        <v>5.0300644063089699E-2</v>
      </c>
      <c r="AR12" s="19">
        <v>6.0841121485693803E-2</v>
      </c>
      <c r="AS12" s="19"/>
      <c r="AT12" s="19">
        <v>4.1526678105688698E-2</v>
      </c>
      <c r="AU12" s="19">
        <v>5.0262966720206803E-2</v>
      </c>
      <c r="AV12" s="19">
        <v>0.157737559832034</v>
      </c>
      <c r="AW12" s="19"/>
      <c r="AX12" s="19">
        <v>3.2389628108073901E-2</v>
      </c>
      <c r="AY12" s="19">
        <v>7.5452376566870399E-2</v>
      </c>
      <c r="AZ12" s="19">
        <v>0</v>
      </c>
    </row>
    <row r="13" spans="2:52" x14ac:dyDescent="0.35">
      <c r="B13" s="16"/>
    </row>
    <row r="14" spans="2:52" x14ac:dyDescent="0.35">
      <c r="B14" t="s">
        <v>85</v>
      </c>
    </row>
    <row r="15" spans="2:52" x14ac:dyDescent="0.35">
      <c r="B15" t="s">
        <v>86</v>
      </c>
    </row>
    <row r="17" spans="2:2" x14ac:dyDescent="0.35">
      <c r="B17"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Z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ht="43.5" x14ac:dyDescent="0.35">
      <c r="B9" s="18" t="s">
        <v>190</v>
      </c>
      <c r="C9" s="17">
        <v>0.458827261638658</v>
      </c>
      <c r="D9" s="17">
        <v>0.43974449679495697</v>
      </c>
      <c r="E9" s="17">
        <v>0.479739961162717</v>
      </c>
      <c r="F9" s="17"/>
      <c r="G9" s="17">
        <v>0.50562422667471396</v>
      </c>
      <c r="H9" s="17">
        <v>0.49765865245138402</v>
      </c>
      <c r="I9" s="17">
        <v>0.40987201962806002</v>
      </c>
      <c r="J9" s="17">
        <v>0.48288306923084201</v>
      </c>
      <c r="K9" s="17">
        <v>0.39701402092344601</v>
      </c>
      <c r="L9" s="17">
        <v>0.46164477271312998</v>
      </c>
      <c r="M9" s="17"/>
      <c r="N9" s="17">
        <v>0.44434092936911601</v>
      </c>
      <c r="O9" s="17">
        <v>0.45021377524338901</v>
      </c>
      <c r="P9" s="17">
        <v>0.56348280234863801</v>
      </c>
      <c r="Q9" s="17">
        <v>0.41917961728679098</v>
      </c>
      <c r="R9" s="17"/>
      <c r="S9" s="17">
        <v>0.45237256318924002</v>
      </c>
      <c r="T9" s="17">
        <v>0.484035340473708</v>
      </c>
      <c r="U9" s="17">
        <v>0.354330277812553</v>
      </c>
      <c r="V9" s="17">
        <v>0.58061217960603395</v>
      </c>
      <c r="W9" s="17">
        <v>0.46277097354690899</v>
      </c>
      <c r="X9" s="17"/>
      <c r="Y9" s="17">
        <v>0.33316407972101098</v>
      </c>
      <c r="Z9" s="17">
        <v>0.45660770320036298</v>
      </c>
      <c r="AA9" s="17">
        <v>0.379022744181432</v>
      </c>
      <c r="AB9" s="17"/>
      <c r="AC9" s="17">
        <v>0.43548113251438197</v>
      </c>
      <c r="AD9" s="17">
        <v>0.55933363638290101</v>
      </c>
      <c r="AE9" s="17">
        <v>0.43783597157832799</v>
      </c>
      <c r="AF9" s="17">
        <v>0.43990851391112701</v>
      </c>
      <c r="AG9" s="17">
        <v>0.166068126529579</v>
      </c>
      <c r="AH9" s="17"/>
      <c r="AI9" s="17">
        <v>0.40659186036446099</v>
      </c>
      <c r="AJ9" s="17">
        <v>0.483239494356973</v>
      </c>
      <c r="AK9" s="17">
        <v>0.51320058972849303</v>
      </c>
      <c r="AL9" s="17">
        <v>0.44334411006843</v>
      </c>
      <c r="AM9" s="17"/>
      <c r="AN9" s="17">
        <v>0.41364488712465303</v>
      </c>
      <c r="AO9" s="17">
        <v>0.46838858678048201</v>
      </c>
      <c r="AP9" s="17"/>
      <c r="AQ9" s="17">
        <v>0.48354914014019501</v>
      </c>
      <c r="AR9" s="17">
        <v>0.43653553653363197</v>
      </c>
      <c r="AS9" s="17"/>
      <c r="AT9" s="17">
        <v>0.46822881809692501</v>
      </c>
      <c r="AU9" s="17">
        <v>0.41742098315274201</v>
      </c>
      <c r="AV9" s="17">
        <v>0.455504438935175</v>
      </c>
      <c r="AW9" s="17"/>
      <c r="AX9" s="17">
        <v>0.49290740499026697</v>
      </c>
      <c r="AY9" s="17">
        <v>0.31029853465774299</v>
      </c>
      <c r="AZ9" s="17">
        <v>0.37563339358121001</v>
      </c>
    </row>
    <row r="10" spans="2:52" x14ac:dyDescent="0.35">
      <c r="B10" s="18" t="s">
        <v>191</v>
      </c>
      <c r="C10" s="17">
        <v>0.250427961462524</v>
      </c>
      <c r="D10" s="17">
        <v>0.29101701081648801</v>
      </c>
      <c r="E10" s="17">
        <v>0.20685374116545399</v>
      </c>
      <c r="F10" s="17"/>
      <c r="G10" s="17">
        <v>0.24398884063321</v>
      </c>
      <c r="H10" s="17">
        <v>0.23747972821345401</v>
      </c>
      <c r="I10" s="17">
        <v>0.244194842496161</v>
      </c>
      <c r="J10" s="17">
        <v>0.212013767436499</v>
      </c>
      <c r="K10" s="17">
        <v>0.29607987181527801</v>
      </c>
      <c r="L10" s="17">
        <v>0.26205825190273302</v>
      </c>
      <c r="M10" s="17"/>
      <c r="N10" s="17">
        <v>0.30825334887488498</v>
      </c>
      <c r="O10" s="17">
        <v>0.25173507094528003</v>
      </c>
      <c r="P10" s="17">
        <v>0.20271716314302801</v>
      </c>
      <c r="Q10" s="17">
        <v>0.24745328495624699</v>
      </c>
      <c r="R10" s="17"/>
      <c r="S10" s="17">
        <v>0.31376887786671498</v>
      </c>
      <c r="T10" s="17">
        <v>0.22171150905144599</v>
      </c>
      <c r="U10" s="17">
        <v>0.29244555157291002</v>
      </c>
      <c r="V10" s="17">
        <v>0</v>
      </c>
      <c r="W10" s="17">
        <v>0.185400466510631</v>
      </c>
      <c r="X10" s="17"/>
      <c r="Y10" s="17">
        <v>0.464422698278107</v>
      </c>
      <c r="Z10" s="17">
        <v>0.24631716340525001</v>
      </c>
      <c r="AA10" s="17">
        <v>0.29206369940034299</v>
      </c>
      <c r="AB10" s="17"/>
      <c r="AC10" s="17">
        <v>0.23961770433945401</v>
      </c>
      <c r="AD10" s="17">
        <v>0.15486542604524101</v>
      </c>
      <c r="AE10" s="17">
        <v>0.24432841927634999</v>
      </c>
      <c r="AF10" s="17">
        <v>0.36241470921794</v>
      </c>
      <c r="AG10" s="17">
        <v>0.593198828370328</v>
      </c>
      <c r="AH10" s="17"/>
      <c r="AI10" s="17">
        <v>0.28409910733027099</v>
      </c>
      <c r="AJ10" s="17">
        <v>0.239414203277478</v>
      </c>
      <c r="AK10" s="17">
        <v>0.20048382837882101</v>
      </c>
      <c r="AL10" s="17">
        <v>0.33293654665336098</v>
      </c>
      <c r="AM10" s="17"/>
      <c r="AN10" s="17">
        <v>0.25782159975720698</v>
      </c>
      <c r="AO10" s="17">
        <v>0.25401076694468799</v>
      </c>
      <c r="AP10" s="17"/>
      <c r="AQ10" s="17">
        <v>0.228002866289962</v>
      </c>
      <c r="AR10" s="17">
        <v>0.26621544410492798</v>
      </c>
      <c r="AS10" s="17"/>
      <c r="AT10" s="17">
        <v>0.249191930016954</v>
      </c>
      <c r="AU10" s="17">
        <v>0.30877485570959301</v>
      </c>
      <c r="AV10" s="17">
        <v>0.12755055790271799</v>
      </c>
      <c r="AW10" s="17"/>
      <c r="AX10" s="17">
        <v>0.255322764848394</v>
      </c>
      <c r="AY10" s="17">
        <v>0.44393714482493402</v>
      </c>
      <c r="AZ10" s="17">
        <v>0.248287265689492</v>
      </c>
    </row>
    <row r="11" spans="2:52" ht="43.5" x14ac:dyDescent="0.35">
      <c r="B11" s="18" t="s">
        <v>192</v>
      </c>
      <c r="C11" s="17">
        <v>0.157212708413656</v>
      </c>
      <c r="D11" s="17">
        <v>0.15402564452470499</v>
      </c>
      <c r="E11" s="17">
        <v>0.16102832574654599</v>
      </c>
      <c r="F11" s="17"/>
      <c r="G11" s="17">
        <v>0.130950904202078</v>
      </c>
      <c r="H11" s="17">
        <v>0.203596894958715</v>
      </c>
      <c r="I11" s="17">
        <v>0.21037240888505701</v>
      </c>
      <c r="J11" s="17">
        <v>0.23108033311832701</v>
      </c>
      <c r="K11" s="17">
        <v>0.10005761025716201</v>
      </c>
      <c r="L11" s="17">
        <v>9.6261526275628798E-2</v>
      </c>
      <c r="M11" s="17"/>
      <c r="N11" s="17">
        <v>0.15889701281701599</v>
      </c>
      <c r="O11" s="17">
        <v>0.17758110081300199</v>
      </c>
      <c r="P11" s="17">
        <v>0.114496373199478</v>
      </c>
      <c r="Q11" s="17">
        <v>0.16120249584584601</v>
      </c>
      <c r="R11" s="17"/>
      <c r="S11" s="17">
        <v>9.6944202087236003E-2</v>
      </c>
      <c r="T11" s="17">
        <v>0.16672977422766</v>
      </c>
      <c r="U11" s="17">
        <v>0.27295942502501203</v>
      </c>
      <c r="V11" s="17">
        <v>0.309208919626559</v>
      </c>
      <c r="W11" s="17">
        <v>7.4488410337943595E-2</v>
      </c>
      <c r="X11" s="17"/>
      <c r="Y11" s="17">
        <v>5.4647548507115201E-2</v>
      </c>
      <c r="Z11" s="17">
        <v>0.16797864023879899</v>
      </c>
      <c r="AA11" s="17">
        <v>0.30762653122936301</v>
      </c>
      <c r="AB11" s="17"/>
      <c r="AC11" s="17">
        <v>0.134631475782442</v>
      </c>
      <c r="AD11" s="17">
        <v>0.17693734465828201</v>
      </c>
      <c r="AE11" s="17">
        <v>0.20547045549387499</v>
      </c>
      <c r="AF11" s="17">
        <v>8.9370439489623296E-2</v>
      </c>
      <c r="AG11" s="17">
        <v>0.240733045100093</v>
      </c>
      <c r="AH11" s="17"/>
      <c r="AI11" s="17">
        <v>0.14714103772585499</v>
      </c>
      <c r="AJ11" s="17">
        <v>0.159990371328877</v>
      </c>
      <c r="AK11" s="17">
        <v>0.184607061168272</v>
      </c>
      <c r="AL11" s="17">
        <v>0.17501246143187099</v>
      </c>
      <c r="AM11" s="17"/>
      <c r="AN11" s="17">
        <v>0.21514589546580801</v>
      </c>
      <c r="AO11" s="17">
        <v>0.136023155762166</v>
      </c>
      <c r="AP11" s="17"/>
      <c r="AQ11" s="17">
        <v>0.17978414176988899</v>
      </c>
      <c r="AR11" s="17">
        <v>0.141026859066883</v>
      </c>
      <c r="AS11" s="17"/>
      <c r="AT11" s="17">
        <v>0.20164783667337699</v>
      </c>
      <c r="AU11" s="17">
        <v>0.128489154831327</v>
      </c>
      <c r="AV11" s="17">
        <v>0.18940856325101099</v>
      </c>
      <c r="AW11" s="17"/>
      <c r="AX11" s="17">
        <v>0.15246348913920399</v>
      </c>
      <c r="AY11" s="17">
        <v>8.93880409096625E-2</v>
      </c>
      <c r="AZ11" s="17">
        <v>0.32556533312809799</v>
      </c>
    </row>
    <row r="12" spans="2:52" x14ac:dyDescent="0.35">
      <c r="B12" s="18" t="s">
        <v>94</v>
      </c>
      <c r="C12" s="19">
        <v>0.133532068485162</v>
      </c>
      <c r="D12" s="19">
        <v>0.115212847863851</v>
      </c>
      <c r="E12" s="19">
        <v>0.15237797192528199</v>
      </c>
      <c r="F12" s="19"/>
      <c r="G12" s="19">
        <v>0.119436028489998</v>
      </c>
      <c r="H12" s="19">
        <v>6.1264724376446603E-2</v>
      </c>
      <c r="I12" s="19">
        <v>0.135560728990721</v>
      </c>
      <c r="J12" s="19">
        <v>7.4022830214331606E-2</v>
      </c>
      <c r="K12" s="19">
        <v>0.20684849700411401</v>
      </c>
      <c r="L12" s="19">
        <v>0.18003544910850799</v>
      </c>
      <c r="M12" s="19"/>
      <c r="N12" s="19">
        <v>8.8508708938983702E-2</v>
      </c>
      <c r="O12" s="19">
        <v>0.120470052998328</v>
      </c>
      <c r="P12" s="19">
        <v>0.119303661308857</v>
      </c>
      <c r="Q12" s="19">
        <v>0.17216460191111499</v>
      </c>
      <c r="R12" s="19"/>
      <c r="S12" s="19">
        <v>0.136914356856809</v>
      </c>
      <c r="T12" s="19">
        <v>0.12752337624718699</v>
      </c>
      <c r="U12" s="19">
        <v>8.0264745589525302E-2</v>
      </c>
      <c r="V12" s="19">
        <v>0.110178900767406</v>
      </c>
      <c r="W12" s="19">
        <v>0.27734014960451697</v>
      </c>
      <c r="X12" s="19"/>
      <c r="Y12" s="19">
        <v>0.14776567349376701</v>
      </c>
      <c r="Z12" s="19">
        <v>0.12909649315558799</v>
      </c>
      <c r="AA12" s="19">
        <v>2.1287025188862101E-2</v>
      </c>
      <c r="AB12" s="19"/>
      <c r="AC12" s="19">
        <v>0.19026968736372199</v>
      </c>
      <c r="AD12" s="19">
        <v>0.108863592913576</v>
      </c>
      <c r="AE12" s="19">
        <v>0.112365153651447</v>
      </c>
      <c r="AF12" s="19">
        <v>0.10830633738131</v>
      </c>
      <c r="AG12" s="19">
        <v>0</v>
      </c>
      <c r="AH12" s="19"/>
      <c r="AI12" s="19">
        <v>0.162167994579413</v>
      </c>
      <c r="AJ12" s="19">
        <v>0.117355931036671</v>
      </c>
      <c r="AK12" s="19">
        <v>0.101708520724414</v>
      </c>
      <c r="AL12" s="19">
        <v>4.8706881846338097E-2</v>
      </c>
      <c r="AM12" s="19"/>
      <c r="AN12" s="19">
        <v>0.113387617652332</v>
      </c>
      <c r="AO12" s="19">
        <v>0.14157749051266399</v>
      </c>
      <c r="AP12" s="19"/>
      <c r="AQ12" s="19">
        <v>0.108663851799954</v>
      </c>
      <c r="AR12" s="19">
        <v>0.15622216029455699</v>
      </c>
      <c r="AS12" s="19"/>
      <c r="AT12" s="19">
        <v>8.0931415212743996E-2</v>
      </c>
      <c r="AU12" s="19">
        <v>0.14531500630633801</v>
      </c>
      <c r="AV12" s="19">
        <v>0.22753643991109701</v>
      </c>
      <c r="AW12" s="19"/>
      <c r="AX12" s="19">
        <v>9.9306341022135106E-2</v>
      </c>
      <c r="AY12" s="19">
        <v>0.15637627960766001</v>
      </c>
      <c r="AZ12" s="19">
        <v>5.0514007601199902E-2</v>
      </c>
    </row>
    <row r="13" spans="2:52" x14ac:dyDescent="0.35">
      <c r="B13" s="16"/>
    </row>
    <row r="14" spans="2:52" x14ac:dyDescent="0.35">
      <c r="B14" t="s">
        <v>85</v>
      </c>
    </row>
    <row r="15" spans="2:52" x14ac:dyDescent="0.35">
      <c r="B15" t="s">
        <v>86</v>
      </c>
    </row>
    <row r="17" spans="2:2" x14ac:dyDescent="0.35">
      <c r="B17"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Z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181</v>
      </c>
      <c r="D7" s="10">
        <v>82</v>
      </c>
      <c r="E7" s="10">
        <v>99</v>
      </c>
      <c r="F7" s="10"/>
      <c r="G7" s="10">
        <v>14</v>
      </c>
      <c r="H7" s="10">
        <v>37</v>
      </c>
      <c r="I7" s="10">
        <v>25</v>
      </c>
      <c r="J7" s="10">
        <v>38</v>
      </c>
      <c r="K7" s="10">
        <v>26</v>
      </c>
      <c r="L7" s="10">
        <v>41</v>
      </c>
      <c r="M7" s="10"/>
      <c r="N7" s="10">
        <v>61</v>
      </c>
      <c r="O7" s="10">
        <v>60</v>
      </c>
      <c r="P7" s="10">
        <v>24</v>
      </c>
      <c r="Q7" s="10">
        <v>34</v>
      </c>
      <c r="R7" s="10"/>
      <c r="S7" s="10">
        <v>49</v>
      </c>
      <c r="T7" s="10">
        <v>81</v>
      </c>
      <c r="U7" s="10">
        <v>21</v>
      </c>
      <c r="V7" s="10" t="s">
        <v>119</v>
      </c>
      <c r="W7" s="10">
        <v>15</v>
      </c>
      <c r="X7" s="10"/>
      <c r="Y7" s="10">
        <v>25</v>
      </c>
      <c r="Z7" s="10">
        <v>87</v>
      </c>
      <c r="AA7" s="10">
        <v>18</v>
      </c>
      <c r="AB7" s="10"/>
      <c r="AC7" s="10">
        <v>36</v>
      </c>
      <c r="AD7" s="10">
        <v>44</v>
      </c>
      <c r="AE7" s="10">
        <v>60</v>
      </c>
      <c r="AF7" s="10">
        <v>20</v>
      </c>
      <c r="AG7" s="10">
        <v>2</v>
      </c>
      <c r="AH7" s="10"/>
      <c r="AI7" s="10">
        <v>33</v>
      </c>
      <c r="AJ7" s="10">
        <v>75</v>
      </c>
      <c r="AK7" s="10">
        <v>34</v>
      </c>
      <c r="AL7" s="10">
        <v>31</v>
      </c>
      <c r="AM7" s="10"/>
      <c r="AN7" s="10">
        <v>27</v>
      </c>
      <c r="AO7" s="10">
        <v>149</v>
      </c>
      <c r="AP7" s="10"/>
      <c r="AQ7" s="10">
        <v>79</v>
      </c>
      <c r="AR7" s="10">
        <v>101</v>
      </c>
      <c r="AS7" s="10"/>
      <c r="AT7" s="10">
        <v>74</v>
      </c>
      <c r="AU7" s="10">
        <v>67</v>
      </c>
      <c r="AV7" s="10">
        <v>14</v>
      </c>
      <c r="AW7" s="10"/>
      <c r="AX7" s="10">
        <v>83</v>
      </c>
      <c r="AY7" s="10">
        <v>17</v>
      </c>
      <c r="AZ7" s="10">
        <v>15</v>
      </c>
    </row>
    <row r="8" spans="2:52" ht="30" customHeight="1" x14ac:dyDescent="0.35">
      <c r="B8" s="11" t="s">
        <v>20</v>
      </c>
      <c r="C8" s="11">
        <v>178</v>
      </c>
      <c r="D8" s="11">
        <v>91</v>
      </c>
      <c r="E8" s="11">
        <v>87</v>
      </c>
      <c r="F8" s="11"/>
      <c r="G8" s="11">
        <v>20</v>
      </c>
      <c r="H8" s="11">
        <v>27</v>
      </c>
      <c r="I8" s="11">
        <v>23</v>
      </c>
      <c r="J8" s="11">
        <v>41</v>
      </c>
      <c r="K8" s="11">
        <v>24</v>
      </c>
      <c r="L8" s="11">
        <v>43</v>
      </c>
      <c r="M8" s="11"/>
      <c r="N8" s="11">
        <v>34</v>
      </c>
      <c r="O8" s="11">
        <v>56</v>
      </c>
      <c r="P8" s="11">
        <v>31</v>
      </c>
      <c r="Q8" s="11">
        <v>56</v>
      </c>
      <c r="R8" s="11"/>
      <c r="S8" s="11">
        <v>48</v>
      </c>
      <c r="T8" s="11">
        <v>79</v>
      </c>
      <c r="U8" s="11">
        <v>20</v>
      </c>
      <c r="V8" s="11" t="s">
        <v>119</v>
      </c>
      <c r="W8" s="11">
        <v>13</v>
      </c>
      <c r="X8" s="11"/>
      <c r="Y8" s="11">
        <v>21</v>
      </c>
      <c r="Z8" s="11">
        <v>85</v>
      </c>
      <c r="AA8" s="11">
        <v>20</v>
      </c>
      <c r="AB8" s="11"/>
      <c r="AC8" s="11">
        <v>44</v>
      </c>
      <c r="AD8" s="11">
        <v>44</v>
      </c>
      <c r="AE8" s="11">
        <v>51</v>
      </c>
      <c r="AF8" s="11">
        <v>15</v>
      </c>
      <c r="AG8" s="11">
        <v>1</v>
      </c>
      <c r="AH8" s="11"/>
      <c r="AI8" s="11">
        <v>41</v>
      </c>
      <c r="AJ8" s="11">
        <v>77</v>
      </c>
      <c r="AK8" s="11">
        <v>29</v>
      </c>
      <c r="AL8" s="11">
        <v>22</v>
      </c>
      <c r="AM8" s="11"/>
      <c r="AN8" s="11">
        <v>28</v>
      </c>
      <c r="AO8" s="11">
        <v>144</v>
      </c>
      <c r="AP8" s="11"/>
      <c r="AQ8" s="11">
        <v>79</v>
      </c>
      <c r="AR8" s="11">
        <v>98</v>
      </c>
      <c r="AS8" s="11"/>
      <c r="AT8" s="11">
        <v>70</v>
      </c>
      <c r="AU8" s="11">
        <v>73</v>
      </c>
      <c r="AV8" s="11">
        <v>11</v>
      </c>
      <c r="AW8" s="11"/>
      <c r="AX8" s="11">
        <v>85</v>
      </c>
      <c r="AY8" s="11">
        <v>14</v>
      </c>
      <c r="AZ8" s="11">
        <v>16</v>
      </c>
    </row>
    <row r="9" spans="2:52" ht="72.5" x14ac:dyDescent="0.35">
      <c r="B9" s="18" t="s">
        <v>194</v>
      </c>
      <c r="C9" s="17">
        <v>0.72127563187981603</v>
      </c>
      <c r="D9" s="17">
        <v>0.71083812245498701</v>
      </c>
      <c r="E9" s="17">
        <v>0.73219101785917096</v>
      </c>
      <c r="F9" s="17"/>
      <c r="G9" s="17">
        <v>0.80734643650153703</v>
      </c>
      <c r="H9" s="17">
        <v>0.68849633582547798</v>
      </c>
      <c r="I9" s="17">
        <v>0.84186624729691395</v>
      </c>
      <c r="J9" s="17">
        <v>0.79606456137901505</v>
      </c>
      <c r="K9" s="17">
        <v>0.48243927002541998</v>
      </c>
      <c r="L9" s="17">
        <v>0.69986832298937895</v>
      </c>
      <c r="M9" s="17"/>
      <c r="N9" s="17">
        <v>0.64742464907804198</v>
      </c>
      <c r="O9" s="17">
        <v>0.65030985124905205</v>
      </c>
      <c r="P9" s="17">
        <v>0.73388258225796299</v>
      </c>
      <c r="Q9" s="17">
        <v>0.82286373027181803</v>
      </c>
      <c r="R9" s="17"/>
      <c r="S9" s="17">
        <v>0.56364699085803005</v>
      </c>
      <c r="T9" s="17">
        <v>0.816103110311442</v>
      </c>
      <c r="U9" s="17">
        <v>0.79570046155521801</v>
      </c>
      <c r="V9" s="17" t="s">
        <v>120</v>
      </c>
      <c r="W9" s="17">
        <v>0.63460563344907395</v>
      </c>
      <c r="X9" s="17"/>
      <c r="Y9" s="17">
        <v>0.51131564848935196</v>
      </c>
      <c r="Z9" s="17">
        <v>0.79521248056028504</v>
      </c>
      <c r="AA9" s="17">
        <v>0.88560680758114896</v>
      </c>
      <c r="AB9" s="17"/>
      <c r="AC9" s="17">
        <v>0.77227756585320395</v>
      </c>
      <c r="AD9" s="17">
        <v>0.59914068820493804</v>
      </c>
      <c r="AE9" s="17">
        <v>0.763618966140589</v>
      </c>
      <c r="AF9" s="17">
        <v>0.56844298855424102</v>
      </c>
      <c r="AG9" s="17">
        <v>1</v>
      </c>
      <c r="AH9" s="17"/>
      <c r="AI9" s="17">
        <v>0.77653235860402803</v>
      </c>
      <c r="AJ9" s="17">
        <v>0.679821355579312</v>
      </c>
      <c r="AK9" s="17">
        <v>0.67840055039643299</v>
      </c>
      <c r="AL9" s="17">
        <v>0.73503405655239196</v>
      </c>
      <c r="AM9" s="17"/>
      <c r="AN9" s="17">
        <v>0.871006232414687</v>
      </c>
      <c r="AO9" s="17">
        <v>0.68151528881176104</v>
      </c>
      <c r="AP9" s="17"/>
      <c r="AQ9" s="17">
        <v>0.69716308529439996</v>
      </c>
      <c r="AR9" s="17">
        <v>0.73752098949199296</v>
      </c>
      <c r="AS9" s="17"/>
      <c r="AT9" s="17">
        <v>0.80895159991020804</v>
      </c>
      <c r="AU9" s="17">
        <v>0.70702589517371495</v>
      </c>
      <c r="AV9" s="17">
        <v>0.50984582265344602</v>
      </c>
      <c r="AW9" s="17"/>
      <c r="AX9" s="17">
        <v>0.79047638188619196</v>
      </c>
      <c r="AY9" s="17">
        <v>0.47806943753581599</v>
      </c>
      <c r="AZ9" s="17">
        <v>0.85595907226118695</v>
      </c>
    </row>
    <row r="10" spans="2:52" ht="58" x14ac:dyDescent="0.35">
      <c r="B10" s="18" t="s">
        <v>195</v>
      </c>
      <c r="C10" s="17">
        <v>0.22389063821367799</v>
      </c>
      <c r="D10" s="17">
        <v>0.22786589375577301</v>
      </c>
      <c r="E10" s="17">
        <v>0.21973337743024701</v>
      </c>
      <c r="F10" s="17"/>
      <c r="G10" s="17">
        <v>0.19265356349846299</v>
      </c>
      <c r="H10" s="17">
        <v>0.24905939340764599</v>
      </c>
      <c r="I10" s="17">
        <v>0.15813375270308599</v>
      </c>
      <c r="J10" s="17">
        <v>0.16422759266105499</v>
      </c>
      <c r="K10" s="17">
        <v>0.34887149918138399</v>
      </c>
      <c r="L10" s="17">
        <v>0.244450367256691</v>
      </c>
      <c r="M10" s="17"/>
      <c r="N10" s="17">
        <v>0.28335697468822901</v>
      </c>
      <c r="O10" s="17">
        <v>0.27420396423071403</v>
      </c>
      <c r="P10" s="17">
        <v>0.21349211144198299</v>
      </c>
      <c r="Q10" s="17">
        <v>0.149108156998876</v>
      </c>
      <c r="R10" s="17"/>
      <c r="S10" s="17">
        <v>0.37841054397023299</v>
      </c>
      <c r="T10" s="17">
        <v>0.16025286417727999</v>
      </c>
      <c r="U10" s="17">
        <v>0.12551692469804299</v>
      </c>
      <c r="V10" s="17" t="s">
        <v>120</v>
      </c>
      <c r="W10" s="17">
        <v>0.145283738958119</v>
      </c>
      <c r="X10" s="17"/>
      <c r="Y10" s="17">
        <v>0.48868435151064799</v>
      </c>
      <c r="Z10" s="17">
        <v>0.16920922162731999</v>
      </c>
      <c r="AA10" s="17">
        <v>0.114393192418851</v>
      </c>
      <c r="AB10" s="17"/>
      <c r="AC10" s="17">
        <v>0.156814550976696</v>
      </c>
      <c r="AD10" s="17">
        <v>0.36415456082333197</v>
      </c>
      <c r="AE10" s="17">
        <v>0.167747556599221</v>
      </c>
      <c r="AF10" s="17">
        <v>0.371795341713473</v>
      </c>
      <c r="AG10" s="17">
        <v>0</v>
      </c>
      <c r="AH10" s="17"/>
      <c r="AI10" s="17">
        <v>0.16547143901504099</v>
      </c>
      <c r="AJ10" s="17">
        <v>0.237554952107107</v>
      </c>
      <c r="AK10" s="17">
        <v>0.287629872600002</v>
      </c>
      <c r="AL10" s="17">
        <v>0.26496594344760799</v>
      </c>
      <c r="AM10" s="17"/>
      <c r="AN10" s="17">
        <v>0.128993767585313</v>
      </c>
      <c r="AO10" s="17">
        <v>0.25085081893786898</v>
      </c>
      <c r="AP10" s="17"/>
      <c r="AQ10" s="17">
        <v>0.25633977971812999</v>
      </c>
      <c r="AR10" s="17">
        <v>0.20035042032482001</v>
      </c>
      <c r="AS10" s="17"/>
      <c r="AT10" s="17">
        <v>0.15918137902601301</v>
      </c>
      <c r="AU10" s="17">
        <v>0.23743193774168</v>
      </c>
      <c r="AV10" s="17">
        <v>0.34469822567771002</v>
      </c>
      <c r="AW10" s="17"/>
      <c r="AX10" s="17">
        <v>0.18756972684481299</v>
      </c>
      <c r="AY10" s="17">
        <v>0.52193056246418401</v>
      </c>
      <c r="AZ10" s="17">
        <v>0.144040927738813</v>
      </c>
    </row>
    <row r="11" spans="2:52" x14ac:dyDescent="0.35">
      <c r="B11" s="18" t="s">
        <v>79</v>
      </c>
      <c r="C11" s="19">
        <v>5.4833729906505702E-2</v>
      </c>
      <c r="D11" s="19">
        <v>6.1295983789240401E-2</v>
      </c>
      <c r="E11" s="19">
        <v>4.8075604710582101E-2</v>
      </c>
      <c r="F11" s="19"/>
      <c r="G11" s="19">
        <v>0</v>
      </c>
      <c r="H11" s="19">
        <v>6.2444270766876198E-2</v>
      </c>
      <c r="I11" s="19">
        <v>0</v>
      </c>
      <c r="J11" s="19">
        <v>3.9707845959930203E-2</v>
      </c>
      <c r="K11" s="19">
        <v>0.168689230793196</v>
      </c>
      <c r="L11" s="19">
        <v>5.5681309753929403E-2</v>
      </c>
      <c r="M11" s="19"/>
      <c r="N11" s="19">
        <v>6.9218376233728701E-2</v>
      </c>
      <c r="O11" s="19">
        <v>7.5486184520233895E-2</v>
      </c>
      <c r="P11" s="19">
        <v>5.2625306300053902E-2</v>
      </c>
      <c r="Q11" s="19">
        <v>2.8028112729305499E-2</v>
      </c>
      <c r="R11" s="19"/>
      <c r="S11" s="19">
        <v>5.7942465171737401E-2</v>
      </c>
      <c r="T11" s="19">
        <v>2.3644025511277901E-2</v>
      </c>
      <c r="U11" s="19">
        <v>7.8782613746739602E-2</v>
      </c>
      <c r="V11" s="19" t="s">
        <v>120</v>
      </c>
      <c r="W11" s="19">
        <v>0.220110627592807</v>
      </c>
      <c r="X11" s="19"/>
      <c r="Y11" s="19">
        <v>0</v>
      </c>
      <c r="Z11" s="19">
        <v>3.5578297812395299E-2</v>
      </c>
      <c r="AA11" s="19">
        <v>0</v>
      </c>
      <c r="AB11" s="19"/>
      <c r="AC11" s="19">
        <v>7.0907883170100494E-2</v>
      </c>
      <c r="AD11" s="19">
        <v>3.67047509717294E-2</v>
      </c>
      <c r="AE11" s="19">
        <v>6.8633477260189604E-2</v>
      </c>
      <c r="AF11" s="19">
        <v>5.9761669732286103E-2</v>
      </c>
      <c r="AG11" s="19">
        <v>0</v>
      </c>
      <c r="AH11" s="19"/>
      <c r="AI11" s="19">
        <v>5.7996202380930902E-2</v>
      </c>
      <c r="AJ11" s="19">
        <v>8.2623692313581201E-2</v>
      </c>
      <c r="AK11" s="19">
        <v>3.3969577003565503E-2</v>
      </c>
      <c r="AL11" s="19">
        <v>0</v>
      </c>
      <c r="AM11" s="19"/>
      <c r="AN11" s="19">
        <v>0</v>
      </c>
      <c r="AO11" s="19">
        <v>6.7633892250369795E-2</v>
      </c>
      <c r="AP11" s="19"/>
      <c r="AQ11" s="19">
        <v>4.6497134987470601E-2</v>
      </c>
      <c r="AR11" s="19">
        <v>6.2128590183187803E-2</v>
      </c>
      <c r="AS11" s="19"/>
      <c r="AT11" s="19">
        <v>3.1867021063778603E-2</v>
      </c>
      <c r="AU11" s="19">
        <v>5.5542167084604903E-2</v>
      </c>
      <c r="AV11" s="19">
        <v>0.14545595166884401</v>
      </c>
      <c r="AW11" s="19"/>
      <c r="AX11" s="19">
        <v>2.1953891268994299E-2</v>
      </c>
      <c r="AY11" s="19">
        <v>0</v>
      </c>
      <c r="AZ11" s="19">
        <v>0</v>
      </c>
    </row>
    <row r="12" spans="2:52" x14ac:dyDescent="0.35">
      <c r="B12" s="16" t="s">
        <v>196</v>
      </c>
    </row>
    <row r="13" spans="2:52" x14ac:dyDescent="0.35">
      <c r="B13" t="s">
        <v>85</v>
      </c>
    </row>
    <row r="14" spans="2:52" x14ac:dyDescent="0.35">
      <c r="B14" t="s">
        <v>86</v>
      </c>
    </row>
    <row r="16" spans="2:52" x14ac:dyDescent="0.35">
      <c r="B16"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Z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214</v>
      </c>
      <c r="D7" s="10">
        <v>94</v>
      </c>
      <c r="E7" s="10">
        <v>120</v>
      </c>
      <c r="F7" s="10"/>
      <c r="G7" s="10">
        <v>23</v>
      </c>
      <c r="H7" s="10">
        <v>40</v>
      </c>
      <c r="I7" s="10">
        <v>38</v>
      </c>
      <c r="J7" s="10">
        <v>28</v>
      </c>
      <c r="K7" s="10">
        <v>36</v>
      </c>
      <c r="L7" s="10">
        <v>49</v>
      </c>
      <c r="M7" s="10"/>
      <c r="N7" s="10">
        <v>61</v>
      </c>
      <c r="O7" s="10">
        <v>72</v>
      </c>
      <c r="P7" s="10">
        <v>31</v>
      </c>
      <c r="Q7" s="10">
        <v>48</v>
      </c>
      <c r="R7" s="10"/>
      <c r="S7" s="10">
        <v>58</v>
      </c>
      <c r="T7" s="10">
        <v>105</v>
      </c>
      <c r="U7" s="10">
        <v>19</v>
      </c>
      <c r="V7" s="10" t="s">
        <v>119</v>
      </c>
      <c r="W7" s="10">
        <v>13</v>
      </c>
      <c r="X7" s="10"/>
      <c r="Y7" s="10">
        <v>30</v>
      </c>
      <c r="Z7" s="10">
        <v>106</v>
      </c>
      <c r="AA7" s="10">
        <v>23</v>
      </c>
      <c r="AB7" s="10"/>
      <c r="AC7" s="10">
        <v>50</v>
      </c>
      <c r="AD7" s="10">
        <v>51</v>
      </c>
      <c r="AE7" s="10">
        <v>56</v>
      </c>
      <c r="AF7" s="10">
        <v>30</v>
      </c>
      <c r="AG7" s="10">
        <v>2</v>
      </c>
      <c r="AH7" s="10"/>
      <c r="AI7" s="10">
        <v>53</v>
      </c>
      <c r="AJ7" s="10">
        <v>82</v>
      </c>
      <c r="AK7" s="10">
        <v>29</v>
      </c>
      <c r="AL7" s="10">
        <v>40</v>
      </c>
      <c r="AM7" s="10"/>
      <c r="AN7" s="10">
        <v>44</v>
      </c>
      <c r="AO7" s="10">
        <v>167</v>
      </c>
      <c r="AP7" s="10"/>
      <c r="AQ7" s="10">
        <v>90</v>
      </c>
      <c r="AR7" s="10">
        <v>123</v>
      </c>
      <c r="AS7" s="10"/>
      <c r="AT7" s="10">
        <v>100</v>
      </c>
      <c r="AU7" s="10">
        <v>69</v>
      </c>
      <c r="AV7" s="10">
        <v>17</v>
      </c>
      <c r="AW7" s="10"/>
      <c r="AX7" s="10">
        <v>93</v>
      </c>
      <c r="AY7" s="10">
        <v>25</v>
      </c>
      <c r="AZ7" s="10">
        <v>22</v>
      </c>
    </row>
    <row r="8" spans="2:52" ht="30" customHeight="1" x14ac:dyDescent="0.35">
      <c r="B8" s="11" t="s">
        <v>20</v>
      </c>
      <c r="C8" s="11">
        <v>225</v>
      </c>
      <c r="D8" s="11">
        <v>112</v>
      </c>
      <c r="E8" s="11">
        <v>113</v>
      </c>
      <c r="F8" s="11"/>
      <c r="G8" s="11">
        <v>32</v>
      </c>
      <c r="H8" s="11">
        <v>26</v>
      </c>
      <c r="I8" s="11">
        <v>37</v>
      </c>
      <c r="J8" s="11">
        <v>29</v>
      </c>
      <c r="K8" s="11">
        <v>40</v>
      </c>
      <c r="L8" s="11">
        <v>62</v>
      </c>
      <c r="M8" s="11"/>
      <c r="N8" s="11">
        <v>33</v>
      </c>
      <c r="O8" s="11">
        <v>66</v>
      </c>
      <c r="P8" s="11">
        <v>41</v>
      </c>
      <c r="Q8" s="11">
        <v>83</v>
      </c>
      <c r="R8" s="11"/>
      <c r="S8" s="11">
        <v>59</v>
      </c>
      <c r="T8" s="11">
        <v>109</v>
      </c>
      <c r="U8" s="11">
        <v>18</v>
      </c>
      <c r="V8" s="11" t="s">
        <v>119</v>
      </c>
      <c r="W8" s="11">
        <v>13</v>
      </c>
      <c r="X8" s="11"/>
      <c r="Y8" s="11">
        <v>27</v>
      </c>
      <c r="Z8" s="11">
        <v>108</v>
      </c>
      <c r="AA8" s="11">
        <v>24</v>
      </c>
      <c r="AB8" s="11"/>
      <c r="AC8" s="11">
        <v>65</v>
      </c>
      <c r="AD8" s="11">
        <v>57</v>
      </c>
      <c r="AE8" s="11">
        <v>47</v>
      </c>
      <c r="AF8" s="11">
        <v>23</v>
      </c>
      <c r="AG8" s="11">
        <v>2</v>
      </c>
      <c r="AH8" s="11"/>
      <c r="AI8" s="11">
        <v>72</v>
      </c>
      <c r="AJ8" s="11">
        <v>89</v>
      </c>
      <c r="AK8" s="11">
        <v>28</v>
      </c>
      <c r="AL8" s="11">
        <v>27</v>
      </c>
      <c r="AM8" s="11"/>
      <c r="AN8" s="11">
        <v>45</v>
      </c>
      <c r="AO8" s="11">
        <v>175</v>
      </c>
      <c r="AP8" s="11"/>
      <c r="AQ8" s="11">
        <v>89</v>
      </c>
      <c r="AR8" s="11">
        <v>136</v>
      </c>
      <c r="AS8" s="11"/>
      <c r="AT8" s="11">
        <v>97</v>
      </c>
      <c r="AU8" s="11">
        <v>81</v>
      </c>
      <c r="AV8" s="11">
        <v>20</v>
      </c>
      <c r="AW8" s="11"/>
      <c r="AX8" s="11">
        <v>97</v>
      </c>
      <c r="AY8" s="11">
        <v>21</v>
      </c>
      <c r="AZ8" s="11">
        <v>23</v>
      </c>
    </row>
    <row r="9" spans="2:52" ht="72.5" x14ac:dyDescent="0.35">
      <c r="B9" s="18" t="s">
        <v>197</v>
      </c>
      <c r="C9" s="17">
        <v>0.68070887177289197</v>
      </c>
      <c r="D9" s="17">
        <v>0.66085924621822401</v>
      </c>
      <c r="E9" s="17">
        <v>0.70049913798572905</v>
      </c>
      <c r="F9" s="17"/>
      <c r="G9" s="17">
        <v>0.65194267393761596</v>
      </c>
      <c r="H9" s="17">
        <v>0.81347944956108698</v>
      </c>
      <c r="I9" s="17">
        <v>0.775798059119019</v>
      </c>
      <c r="J9" s="17">
        <v>0.83037436129888398</v>
      </c>
      <c r="K9" s="17">
        <v>0.51804158983974402</v>
      </c>
      <c r="L9" s="17">
        <v>0.61569018288659905</v>
      </c>
      <c r="M9" s="17"/>
      <c r="N9" s="17">
        <v>0.66937475745358799</v>
      </c>
      <c r="O9" s="17">
        <v>0.65197640508520505</v>
      </c>
      <c r="P9" s="17">
        <v>0.85501011782639502</v>
      </c>
      <c r="Q9" s="17">
        <v>0.630725154626113</v>
      </c>
      <c r="R9" s="17"/>
      <c r="S9" s="17">
        <v>0.425197753338315</v>
      </c>
      <c r="T9" s="17">
        <v>0.81247849538067896</v>
      </c>
      <c r="U9" s="17">
        <v>0.72606376127796501</v>
      </c>
      <c r="V9" s="17" t="s">
        <v>120</v>
      </c>
      <c r="W9" s="17">
        <v>0.73305295102957702</v>
      </c>
      <c r="X9" s="17"/>
      <c r="Y9" s="17">
        <v>0.28988442177450202</v>
      </c>
      <c r="Z9" s="17">
        <v>0.78259963730456605</v>
      </c>
      <c r="AA9" s="17">
        <v>0.87377255726964798</v>
      </c>
      <c r="AB9" s="17"/>
      <c r="AC9" s="17">
        <v>0.60319280346317405</v>
      </c>
      <c r="AD9" s="17">
        <v>0.62536916899587602</v>
      </c>
      <c r="AE9" s="17">
        <v>0.72311056034233201</v>
      </c>
      <c r="AF9" s="17">
        <v>0.70924622472078303</v>
      </c>
      <c r="AG9" s="17">
        <v>1</v>
      </c>
      <c r="AH9" s="17"/>
      <c r="AI9" s="17">
        <v>0.64339435129830902</v>
      </c>
      <c r="AJ9" s="17">
        <v>0.73455504331617405</v>
      </c>
      <c r="AK9" s="17">
        <v>0.65636059147161396</v>
      </c>
      <c r="AL9" s="17">
        <v>0.74450305431971797</v>
      </c>
      <c r="AM9" s="17"/>
      <c r="AN9" s="17">
        <v>0.82356901293863505</v>
      </c>
      <c r="AO9" s="17">
        <v>0.64424409997571697</v>
      </c>
      <c r="AP9" s="17"/>
      <c r="AQ9" s="17">
        <v>0.71611429462387899</v>
      </c>
      <c r="AR9" s="17">
        <v>0.66124827778152495</v>
      </c>
      <c r="AS9" s="17"/>
      <c r="AT9" s="17">
        <v>0.79685138424082103</v>
      </c>
      <c r="AU9" s="17">
        <v>0.57728694471904896</v>
      </c>
      <c r="AV9" s="17">
        <v>0.49243637577539801</v>
      </c>
      <c r="AW9" s="17"/>
      <c r="AX9" s="17">
        <v>0.82219764339860002</v>
      </c>
      <c r="AY9" s="17">
        <v>0.340675384035805</v>
      </c>
      <c r="AZ9" s="17">
        <v>0.76081426209567704</v>
      </c>
    </row>
    <row r="10" spans="2:52" ht="58" x14ac:dyDescent="0.35">
      <c r="B10" s="18" t="s">
        <v>195</v>
      </c>
      <c r="C10" s="17">
        <v>0.24526764144388799</v>
      </c>
      <c r="D10" s="17">
        <v>0.263168677851781</v>
      </c>
      <c r="E10" s="17">
        <v>0.22742013721655499</v>
      </c>
      <c r="F10" s="17"/>
      <c r="G10" s="17">
        <v>0.18279062955515901</v>
      </c>
      <c r="H10" s="17">
        <v>0.117705801521507</v>
      </c>
      <c r="I10" s="17">
        <v>0.15444117690842801</v>
      </c>
      <c r="J10" s="17">
        <v>0.104715624150546</v>
      </c>
      <c r="K10" s="17">
        <v>0.38592275302349599</v>
      </c>
      <c r="L10" s="17">
        <v>0.36216228452234001</v>
      </c>
      <c r="M10" s="17"/>
      <c r="N10" s="17">
        <v>0.27530857529485397</v>
      </c>
      <c r="O10" s="17">
        <v>0.28930498215637201</v>
      </c>
      <c r="P10" s="17">
        <v>0.12618122968587001</v>
      </c>
      <c r="Q10" s="17">
        <v>0.26290049960600897</v>
      </c>
      <c r="R10" s="17"/>
      <c r="S10" s="17">
        <v>0.53360198645458701</v>
      </c>
      <c r="T10" s="17">
        <v>0.123139724312841</v>
      </c>
      <c r="U10" s="17">
        <v>0.22606986183085601</v>
      </c>
      <c r="V10" s="17" t="s">
        <v>120</v>
      </c>
      <c r="W10" s="17">
        <v>4.3107504506499E-2</v>
      </c>
      <c r="X10" s="17"/>
      <c r="Y10" s="17">
        <v>0.68310976765485598</v>
      </c>
      <c r="Z10" s="17">
        <v>0.15135824092470701</v>
      </c>
      <c r="AA10" s="17">
        <v>0.126227442730352</v>
      </c>
      <c r="AB10" s="17"/>
      <c r="AC10" s="17">
        <v>0.25649586275108399</v>
      </c>
      <c r="AD10" s="17">
        <v>0.28177282597150599</v>
      </c>
      <c r="AE10" s="17">
        <v>0.246781438565952</v>
      </c>
      <c r="AF10" s="17">
        <v>0.25776895523131399</v>
      </c>
      <c r="AG10" s="17">
        <v>0</v>
      </c>
      <c r="AH10" s="17"/>
      <c r="AI10" s="17">
        <v>0.26750239696877198</v>
      </c>
      <c r="AJ10" s="17">
        <v>0.17383128074394999</v>
      </c>
      <c r="AK10" s="17">
        <v>0.26798374988463403</v>
      </c>
      <c r="AL10" s="17">
        <v>0.25549694568028197</v>
      </c>
      <c r="AM10" s="17"/>
      <c r="AN10" s="17">
        <v>9.5041333710738696E-2</v>
      </c>
      <c r="AO10" s="17">
        <v>0.28160410406382003</v>
      </c>
      <c r="AP10" s="17"/>
      <c r="AQ10" s="17">
        <v>0.18682180077467</v>
      </c>
      <c r="AR10" s="17">
        <v>0.28485565782187899</v>
      </c>
      <c r="AS10" s="17"/>
      <c r="AT10" s="17">
        <v>0.16127867323153899</v>
      </c>
      <c r="AU10" s="17">
        <v>0.33129391583923601</v>
      </c>
      <c r="AV10" s="17">
        <v>0.381780270754976</v>
      </c>
      <c r="AW10" s="17"/>
      <c r="AX10" s="17">
        <v>0.16292841833515301</v>
      </c>
      <c r="AY10" s="17">
        <v>0.62403559141954101</v>
      </c>
      <c r="AZ10" s="17">
        <v>0.23918573790432199</v>
      </c>
    </row>
    <row r="11" spans="2:52" x14ac:dyDescent="0.35">
      <c r="B11" s="18" t="s">
        <v>79</v>
      </c>
      <c r="C11" s="19">
        <v>7.4023486783220599E-2</v>
      </c>
      <c r="D11" s="19">
        <v>7.5972075929995095E-2</v>
      </c>
      <c r="E11" s="19">
        <v>7.2080724797715795E-2</v>
      </c>
      <c r="F11" s="19"/>
      <c r="G11" s="19">
        <v>0.165266696507225</v>
      </c>
      <c r="H11" s="19">
        <v>6.8814748917405397E-2</v>
      </c>
      <c r="I11" s="19">
        <v>6.9760763972553E-2</v>
      </c>
      <c r="J11" s="19">
        <v>6.49100145505698E-2</v>
      </c>
      <c r="K11" s="19">
        <v>9.60356571367601E-2</v>
      </c>
      <c r="L11" s="19">
        <v>2.2147532591061E-2</v>
      </c>
      <c r="M11" s="19"/>
      <c r="N11" s="19">
        <v>5.5316667251557698E-2</v>
      </c>
      <c r="O11" s="19">
        <v>5.8718612758423397E-2</v>
      </c>
      <c r="P11" s="19">
        <v>1.8808652487734299E-2</v>
      </c>
      <c r="Q11" s="19">
        <v>0.10637434576787801</v>
      </c>
      <c r="R11" s="19"/>
      <c r="S11" s="19">
        <v>4.1200260207098598E-2</v>
      </c>
      <c r="T11" s="19">
        <v>6.4381780306479203E-2</v>
      </c>
      <c r="U11" s="19">
        <v>4.7866376891178501E-2</v>
      </c>
      <c r="V11" s="19" t="s">
        <v>120</v>
      </c>
      <c r="W11" s="19">
        <v>0.22383954446392401</v>
      </c>
      <c r="X11" s="19"/>
      <c r="Y11" s="19">
        <v>2.7005810570642001E-2</v>
      </c>
      <c r="Z11" s="19">
        <v>6.60421217707267E-2</v>
      </c>
      <c r="AA11" s="19">
        <v>0</v>
      </c>
      <c r="AB11" s="19"/>
      <c r="AC11" s="19">
        <v>0.14031133378574201</v>
      </c>
      <c r="AD11" s="19">
        <v>9.2858005032618304E-2</v>
      </c>
      <c r="AE11" s="19">
        <v>3.0108001091715901E-2</v>
      </c>
      <c r="AF11" s="19">
        <v>3.2984820047903103E-2</v>
      </c>
      <c r="AG11" s="19">
        <v>0</v>
      </c>
      <c r="AH11" s="19"/>
      <c r="AI11" s="19">
        <v>8.9103251732919594E-2</v>
      </c>
      <c r="AJ11" s="19">
        <v>9.1613675939875294E-2</v>
      </c>
      <c r="AK11" s="19">
        <v>7.5655658643751594E-2</v>
      </c>
      <c r="AL11" s="19">
        <v>0</v>
      </c>
      <c r="AM11" s="19"/>
      <c r="AN11" s="19">
        <v>8.1389653350625896E-2</v>
      </c>
      <c r="AO11" s="19">
        <v>7.4151795960463202E-2</v>
      </c>
      <c r="AP11" s="19"/>
      <c r="AQ11" s="19">
        <v>9.7063904601451395E-2</v>
      </c>
      <c r="AR11" s="19">
        <v>5.3896064396596201E-2</v>
      </c>
      <c r="AS11" s="19"/>
      <c r="AT11" s="19">
        <v>4.1869942527639897E-2</v>
      </c>
      <c r="AU11" s="19">
        <v>9.1419139441715105E-2</v>
      </c>
      <c r="AV11" s="19">
        <v>0.12578335346962599</v>
      </c>
      <c r="AW11" s="19"/>
      <c r="AX11" s="19">
        <v>1.48739382662476E-2</v>
      </c>
      <c r="AY11" s="19">
        <v>3.5289024544654199E-2</v>
      </c>
      <c r="AZ11" s="19">
        <v>0</v>
      </c>
    </row>
    <row r="12" spans="2:52" x14ac:dyDescent="0.35">
      <c r="B12" s="16" t="s">
        <v>196</v>
      </c>
    </row>
    <row r="13" spans="2:52" x14ac:dyDescent="0.35">
      <c r="B13" t="s">
        <v>85</v>
      </c>
    </row>
    <row r="14" spans="2:52" x14ac:dyDescent="0.35">
      <c r="B14" t="s">
        <v>86</v>
      </c>
    </row>
    <row r="16" spans="2:52" x14ac:dyDescent="0.35">
      <c r="B16"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Z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202</v>
      </c>
      <c r="D7" s="10">
        <v>90</v>
      </c>
      <c r="E7" s="10">
        <v>111</v>
      </c>
      <c r="F7" s="10"/>
      <c r="G7" s="10">
        <v>17</v>
      </c>
      <c r="H7" s="10">
        <v>44</v>
      </c>
      <c r="I7" s="10">
        <v>29</v>
      </c>
      <c r="J7" s="10">
        <v>35</v>
      </c>
      <c r="K7" s="10">
        <v>29</v>
      </c>
      <c r="L7" s="10">
        <v>48</v>
      </c>
      <c r="M7" s="10"/>
      <c r="N7" s="10">
        <v>62</v>
      </c>
      <c r="O7" s="10">
        <v>65</v>
      </c>
      <c r="P7" s="10">
        <v>34</v>
      </c>
      <c r="Q7" s="10">
        <v>39</v>
      </c>
      <c r="R7" s="10"/>
      <c r="S7" s="10">
        <v>55</v>
      </c>
      <c r="T7" s="10">
        <v>84</v>
      </c>
      <c r="U7" s="10">
        <v>27</v>
      </c>
      <c r="V7" s="10">
        <v>5</v>
      </c>
      <c r="W7" s="10">
        <v>17</v>
      </c>
      <c r="X7" s="10"/>
      <c r="Y7" s="10">
        <v>25</v>
      </c>
      <c r="Z7" s="10">
        <v>88</v>
      </c>
      <c r="AA7" s="10">
        <v>22</v>
      </c>
      <c r="AB7" s="10"/>
      <c r="AC7" s="10">
        <v>47</v>
      </c>
      <c r="AD7" s="10">
        <v>47</v>
      </c>
      <c r="AE7" s="10">
        <v>51</v>
      </c>
      <c r="AF7" s="10">
        <v>20</v>
      </c>
      <c r="AG7" s="10">
        <v>4</v>
      </c>
      <c r="AH7" s="10"/>
      <c r="AI7" s="10">
        <v>37</v>
      </c>
      <c r="AJ7" s="10">
        <v>76</v>
      </c>
      <c r="AK7" s="10">
        <v>30</v>
      </c>
      <c r="AL7" s="10">
        <v>42</v>
      </c>
      <c r="AM7" s="10"/>
      <c r="AN7" s="10">
        <v>40</v>
      </c>
      <c r="AO7" s="10">
        <v>161</v>
      </c>
      <c r="AP7" s="10"/>
      <c r="AQ7" s="10">
        <v>107</v>
      </c>
      <c r="AR7" s="10">
        <v>93</v>
      </c>
      <c r="AS7" s="10"/>
      <c r="AT7" s="10">
        <v>84</v>
      </c>
      <c r="AU7" s="10">
        <v>67</v>
      </c>
      <c r="AV7" s="10">
        <v>21</v>
      </c>
      <c r="AW7" s="10"/>
      <c r="AX7" s="10">
        <v>78</v>
      </c>
      <c r="AY7" s="10">
        <v>19</v>
      </c>
      <c r="AZ7" s="10">
        <v>25</v>
      </c>
    </row>
    <row r="8" spans="2:52" ht="30" customHeight="1" x14ac:dyDescent="0.35">
      <c r="B8" s="11" t="s">
        <v>20</v>
      </c>
      <c r="C8" s="11">
        <v>205</v>
      </c>
      <c r="D8" s="11">
        <v>103</v>
      </c>
      <c r="E8" s="11">
        <v>101</v>
      </c>
      <c r="F8" s="11"/>
      <c r="G8" s="11">
        <v>25</v>
      </c>
      <c r="H8" s="11">
        <v>29</v>
      </c>
      <c r="I8" s="11">
        <v>27</v>
      </c>
      <c r="J8" s="11">
        <v>36</v>
      </c>
      <c r="K8" s="11">
        <v>29</v>
      </c>
      <c r="L8" s="11">
        <v>58</v>
      </c>
      <c r="M8" s="11"/>
      <c r="N8" s="11">
        <v>35</v>
      </c>
      <c r="O8" s="11">
        <v>57</v>
      </c>
      <c r="P8" s="11">
        <v>44</v>
      </c>
      <c r="Q8" s="11">
        <v>67</v>
      </c>
      <c r="R8" s="11"/>
      <c r="S8" s="11">
        <v>58</v>
      </c>
      <c r="T8" s="11">
        <v>83</v>
      </c>
      <c r="U8" s="11">
        <v>24</v>
      </c>
      <c r="V8" s="11">
        <v>6</v>
      </c>
      <c r="W8" s="11">
        <v>17</v>
      </c>
      <c r="X8" s="11"/>
      <c r="Y8" s="11">
        <v>21</v>
      </c>
      <c r="Z8" s="11">
        <v>86</v>
      </c>
      <c r="AA8" s="11">
        <v>25</v>
      </c>
      <c r="AB8" s="11"/>
      <c r="AC8" s="11">
        <v>54</v>
      </c>
      <c r="AD8" s="11">
        <v>54</v>
      </c>
      <c r="AE8" s="11">
        <v>40</v>
      </c>
      <c r="AF8" s="11">
        <v>16</v>
      </c>
      <c r="AG8" s="11">
        <v>2</v>
      </c>
      <c r="AH8" s="11"/>
      <c r="AI8" s="11">
        <v>46</v>
      </c>
      <c r="AJ8" s="11">
        <v>83</v>
      </c>
      <c r="AK8" s="11">
        <v>26</v>
      </c>
      <c r="AL8" s="11">
        <v>32</v>
      </c>
      <c r="AM8" s="11"/>
      <c r="AN8" s="11">
        <v>39</v>
      </c>
      <c r="AO8" s="11">
        <v>164</v>
      </c>
      <c r="AP8" s="11"/>
      <c r="AQ8" s="11">
        <v>107</v>
      </c>
      <c r="AR8" s="11">
        <v>96</v>
      </c>
      <c r="AS8" s="11"/>
      <c r="AT8" s="11">
        <v>82</v>
      </c>
      <c r="AU8" s="11">
        <v>69</v>
      </c>
      <c r="AV8" s="11">
        <v>26</v>
      </c>
      <c r="AW8" s="11"/>
      <c r="AX8" s="11">
        <v>79</v>
      </c>
      <c r="AY8" s="11">
        <v>15</v>
      </c>
      <c r="AZ8" s="11">
        <v>26</v>
      </c>
    </row>
    <row r="9" spans="2:52" ht="87" x14ac:dyDescent="0.35">
      <c r="B9" s="18" t="s">
        <v>198</v>
      </c>
      <c r="C9" s="17">
        <v>0.69864564227108905</v>
      </c>
      <c r="D9" s="17">
        <v>0.64465764103719903</v>
      </c>
      <c r="E9" s="17">
        <v>0.76027365918699297</v>
      </c>
      <c r="F9" s="17"/>
      <c r="G9" s="17">
        <v>0.71595408933938498</v>
      </c>
      <c r="H9" s="17">
        <v>0.775023916702136</v>
      </c>
      <c r="I9" s="17">
        <v>0.755316385106232</v>
      </c>
      <c r="J9" s="17">
        <v>0.66396878742228005</v>
      </c>
      <c r="K9" s="17">
        <v>0.67669484958811998</v>
      </c>
      <c r="L9" s="17">
        <v>0.65929474527052201</v>
      </c>
      <c r="M9" s="17"/>
      <c r="N9" s="17">
        <v>0.59146866212286897</v>
      </c>
      <c r="O9" s="17">
        <v>0.58080169328855302</v>
      </c>
      <c r="P9" s="17">
        <v>0.80933748562537</v>
      </c>
      <c r="Q9" s="17">
        <v>0.78909054138815204</v>
      </c>
      <c r="R9" s="17"/>
      <c r="S9" s="17">
        <v>0.607174124301049</v>
      </c>
      <c r="T9" s="17">
        <v>0.82188691382205203</v>
      </c>
      <c r="U9" s="17">
        <v>0.57030913189890597</v>
      </c>
      <c r="V9" s="17">
        <v>0.37382003985462497</v>
      </c>
      <c r="W9" s="17">
        <v>0.77457430708560604</v>
      </c>
      <c r="X9" s="17"/>
      <c r="Y9" s="17">
        <v>0.42286547823019</v>
      </c>
      <c r="Z9" s="17">
        <v>0.793730577579423</v>
      </c>
      <c r="AA9" s="17">
        <v>0.63392376828063601</v>
      </c>
      <c r="AB9" s="17"/>
      <c r="AC9" s="17">
        <v>0.80896520425074003</v>
      </c>
      <c r="AD9" s="17">
        <v>0.74502756080158605</v>
      </c>
      <c r="AE9" s="17">
        <v>0.59174284452671</v>
      </c>
      <c r="AF9" s="17">
        <v>0.60998834331110396</v>
      </c>
      <c r="AG9" s="17">
        <v>0.86687570394850699</v>
      </c>
      <c r="AH9" s="17"/>
      <c r="AI9" s="17">
        <v>0.77531006504140398</v>
      </c>
      <c r="AJ9" s="17">
        <v>0.73811886241153102</v>
      </c>
      <c r="AK9" s="17">
        <v>0.78675377844800498</v>
      </c>
      <c r="AL9" s="17">
        <v>0.56183940466304105</v>
      </c>
      <c r="AM9" s="17"/>
      <c r="AN9" s="17">
        <v>0.708077386432725</v>
      </c>
      <c r="AO9" s="17">
        <v>0.69345254049250404</v>
      </c>
      <c r="AP9" s="17"/>
      <c r="AQ9" s="17">
        <v>0.70476607751776699</v>
      </c>
      <c r="AR9" s="17">
        <v>0.69544050541373004</v>
      </c>
      <c r="AS9" s="17"/>
      <c r="AT9" s="17">
        <v>0.72106271710591696</v>
      </c>
      <c r="AU9" s="17">
        <v>0.70640747607805598</v>
      </c>
      <c r="AV9" s="17">
        <v>0.55139205812348202</v>
      </c>
      <c r="AW9" s="17"/>
      <c r="AX9" s="17">
        <v>0.79646454351376095</v>
      </c>
      <c r="AY9" s="17">
        <v>0.57414629490264102</v>
      </c>
      <c r="AZ9" s="17">
        <v>0.62457515280840004</v>
      </c>
    </row>
    <row r="10" spans="2:52" ht="58" x14ac:dyDescent="0.35">
      <c r="B10" s="18" t="s">
        <v>195</v>
      </c>
      <c r="C10" s="17">
        <v>0.24864346017797301</v>
      </c>
      <c r="D10" s="17">
        <v>0.31330236146783003</v>
      </c>
      <c r="E10" s="17">
        <v>0.18557854678701599</v>
      </c>
      <c r="F10" s="17"/>
      <c r="G10" s="17">
        <v>0.28404591066061502</v>
      </c>
      <c r="H10" s="17">
        <v>0.224976083297864</v>
      </c>
      <c r="I10" s="17">
        <v>0.208122215269199</v>
      </c>
      <c r="J10" s="17">
        <v>0.21942456704407101</v>
      </c>
      <c r="K10" s="17">
        <v>0.238278018231557</v>
      </c>
      <c r="L10" s="17">
        <v>0.28754009725329399</v>
      </c>
      <c r="M10" s="17"/>
      <c r="N10" s="17">
        <v>0.33088962374911601</v>
      </c>
      <c r="O10" s="17">
        <v>0.37112647614282501</v>
      </c>
      <c r="P10" s="17">
        <v>0.10494116015751299</v>
      </c>
      <c r="Q10" s="17">
        <v>0.187322089407675</v>
      </c>
      <c r="R10" s="17"/>
      <c r="S10" s="17">
        <v>0.34663096453814102</v>
      </c>
      <c r="T10" s="17">
        <v>0.14840465321874299</v>
      </c>
      <c r="U10" s="17">
        <v>0.36469109528635801</v>
      </c>
      <c r="V10" s="17">
        <v>0.43553737331939901</v>
      </c>
      <c r="W10" s="17">
        <v>0.131523858704923</v>
      </c>
      <c r="X10" s="17"/>
      <c r="Y10" s="17">
        <v>0.48100720041204797</v>
      </c>
      <c r="Z10" s="17">
        <v>0.17779855593090099</v>
      </c>
      <c r="AA10" s="17">
        <v>0.33825370992512299</v>
      </c>
      <c r="AB10" s="17"/>
      <c r="AC10" s="17">
        <v>9.0400858509491006E-2</v>
      </c>
      <c r="AD10" s="17">
        <v>0.24255969538057601</v>
      </c>
      <c r="AE10" s="17">
        <v>0.36650678343816601</v>
      </c>
      <c r="AF10" s="17">
        <v>0.346251097211353</v>
      </c>
      <c r="AG10" s="17">
        <v>0.13312429605149301</v>
      </c>
      <c r="AH10" s="17"/>
      <c r="AI10" s="17">
        <v>0.17131777487788899</v>
      </c>
      <c r="AJ10" s="17">
        <v>0.211552411470455</v>
      </c>
      <c r="AK10" s="17">
        <v>0.16228709346806899</v>
      </c>
      <c r="AL10" s="17">
        <v>0.38595483649208201</v>
      </c>
      <c r="AM10" s="17"/>
      <c r="AN10" s="17">
        <v>0.26613051501734503</v>
      </c>
      <c r="AO10" s="17">
        <v>0.24694765380913999</v>
      </c>
      <c r="AP10" s="17"/>
      <c r="AQ10" s="17">
        <v>0.246389119770799</v>
      </c>
      <c r="AR10" s="17">
        <v>0.246186844396556</v>
      </c>
      <c r="AS10" s="17"/>
      <c r="AT10" s="17">
        <v>0.27066158719288602</v>
      </c>
      <c r="AU10" s="17">
        <v>0.200867848864481</v>
      </c>
      <c r="AV10" s="17">
        <v>0.40364772833468698</v>
      </c>
      <c r="AW10" s="17"/>
      <c r="AX10" s="17">
        <v>0.16404975987088</v>
      </c>
      <c r="AY10" s="17">
        <v>0.36093647238820897</v>
      </c>
      <c r="AZ10" s="17">
        <v>0.37542484719160002</v>
      </c>
    </row>
    <row r="11" spans="2:52" x14ac:dyDescent="0.35">
      <c r="B11" s="18" t="s">
        <v>79</v>
      </c>
      <c r="C11" s="19">
        <v>5.2710897550938302E-2</v>
      </c>
      <c r="D11" s="19">
        <v>4.20399974949709E-2</v>
      </c>
      <c r="E11" s="19">
        <v>5.4147794025991298E-2</v>
      </c>
      <c r="F11" s="19"/>
      <c r="G11" s="19">
        <v>0</v>
      </c>
      <c r="H11" s="19">
        <v>0</v>
      </c>
      <c r="I11" s="19">
        <v>3.6561399624569398E-2</v>
      </c>
      <c r="J11" s="19">
        <v>0.11660664553364899</v>
      </c>
      <c r="K11" s="19">
        <v>8.5027132180323095E-2</v>
      </c>
      <c r="L11" s="19">
        <v>5.3165157476183597E-2</v>
      </c>
      <c r="M11" s="19"/>
      <c r="N11" s="19">
        <v>7.7641714128015002E-2</v>
      </c>
      <c r="O11" s="19">
        <v>4.8071830568621902E-2</v>
      </c>
      <c r="P11" s="19">
        <v>8.5721354217117504E-2</v>
      </c>
      <c r="Q11" s="19">
        <v>2.3587369204173401E-2</v>
      </c>
      <c r="R11" s="19"/>
      <c r="S11" s="19">
        <v>4.6194911160809503E-2</v>
      </c>
      <c r="T11" s="19">
        <v>2.9708432959204799E-2</v>
      </c>
      <c r="U11" s="19">
        <v>6.4999772814736206E-2</v>
      </c>
      <c r="V11" s="19">
        <v>0.19064258682597601</v>
      </c>
      <c r="W11" s="19">
        <v>9.3901834209471097E-2</v>
      </c>
      <c r="X11" s="19"/>
      <c r="Y11" s="19">
        <v>9.6127321357762197E-2</v>
      </c>
      <c r="Z11" s="19">
        <v>2.8470866489675901E-2</v>
      </c>
      <c r="AA11" s="19">
        <v>2.78225217942407E-2</v>
      </c>
      <c r="AB11" s="19"/>
      <c r="AC11" s="19">
        <v>0.100633937239769</v>
      </c>
      <c r="AD11" s="19">
        <v>1.2412743817837701E-2</v>
      </c>
      <c r="AE11" s="19">
        <v>4.1750372035123502E-2</v>
      </c>
      <c r="AF11" s="19">
        <v>4.3760559477543801E-2</v>
      </c>
      <c r="AG11" s="19">
        <v>0</v>
      </c>
      <c r="AH11" s="19"/>
      <c r="AI11" s="19">
        <v>5.3372160080706901E-2</v>
      </c>
      <c r="AJ11" s="19">
        <v>5.0328726118013797E-2</v>
      </c>
      <c r="AK11" s="19">
        <v>5.0959128083926303E-2</v>
      </c>
      <c r="AL11" s="19">
        <v>5.2205758844877298E-2</v>
      </c>
      <c r="AM11" s="19"/>
      <c r="AN11" s="19">
        <v>2.579209854993E-2</v>
      </c>
      <c r="AO11" s="19">
        <v>5.9599805698355698E-2</v>
      </c>
      <c r="AP11" s="19"/>
      <c r="AQ11" s="19">
        <v>4.88448027114338E-2</v>
      </c>
      <c r="AR11" s="19">
        <v>5.8372650189713701E-2</v>
      </c>
      <c r="AS11" s="19"/>
      <c r="AT11" s="19">
        <v>8.2756957011975996E-3</v>
      </c>
      <c r="AU11" s="19">
        <v>9.2724675057463707E-2</v>
      </c>
      <c r="AV11" s="19">
        <v>4.4960213541830697E-2</v>
      </c>
      <c r="AW11" s="19"/>
      <c r="AX11" s="19">
        <v>3.9485696615358799E-2</v>
      </c>
      <c r="AY11" s="19">
        <v>6.4917232709150799E-2</v>
      </c>
      <c r="AZ11" s="19">
        <v>0</v>
      </c>
    </row>
    <row r="12" spans="2:52" x14ac:dyDescent="0.35">
      <c r="B12" s="16" t="s">
        <v>196</v>
      </c>
    </row>
    <row r="13" spans="2:52" x14ac:dyDescent="0.35">
      <c r="B13" t="s">
        <v>85</v>
      </c>
    </row>
    <row r="14" spans="2:52" x14ac:dyDescent="0.35">
      <c r="B14" t="s">
        <v>86</v>
      </c>
    </row>
    <row r="16" spans="2:52" x14ac:dyDescent="0.35">
      <c r="B16"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Z22"/>
  <sheetViews>
    <sheetView showGridLines="0" workbookViewId="0">
      <pane xSplit="2" topLeftCell="C1" activePane="topRight" state="frozen"/>
      <selection pane="topRight" activeCell="AY15" sqref="AY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x14ac:dyDescent="0.35">
      <c r="B9" s="18" t="s">
        <v>135</v>
      </c>
      <c r="C9" s="17">
        <v>0.461178087731131</v>
      </c>
      <c r="D9" s="17">
        <v>0.44343107445664998</v>
      </c>
      <c r="E9" s="17">
        <v>0.480765071907232</v>
      </c>
      <c r="F9" s="17"/>
      <c r="G9" s="17">
        <v>0.60552452784086397</v>
      </c>
      <c r="H9" s="17">
        <v>0.61149846063838298</v>
      </c>
      <c r="I9" s="17">
        <v>0.55102785332648296</v>
      </c>
      <c r="J9" s="17">
        <v>0.52096887276957604</v>
      </c>
      <c r="K9" s="17">
        <v>0.32223951226147401</v>
      </c>
      <c r="L9" s="17">
        <v>0.27247853821387602</v>
      </c>
      <c r="M9" s="17"/>
      <c r="N9" s="17">
        <v>0.31729731976634601</v>
      </c>
      <c r="O9" s="17">
        <v>0.46037944532243102</v>
      </c>
      <c r="P9" s="17">
        <v>0.60616810073554905</v>
      </c>
      <c r="Q9" s="17">
        <v>0.44495764646827002</v>
      </c>
      <c r="R9" s="17"/>
      <c r="S9" s="17">
        <v>0.24155236165174199</v>
      </c>
      <c r="T9" s="17">
        <v>0.55613384415744205</v>
      </c>
      <c r="U9" s="17">
        <v>0.59378119737129198</v>
      </c>
      <c r="V9" s="17">
        <v>0</v>
      </c>
      <c r="W9" s="17">
        <v>0.37356760797817401</v>
      </c>
      <c r="X9" s="17"/>
      <c r="Y9" s="17">
        <v>0.18247351452024299</v>
      </c>
      <c r="Z9" s="17">
        <v>0.56210473980437703</v>
      </c>
      <c r="AA9" s="17">
        <v>0.65416225651095705</v>
      </c>
      <c r="AB9" s="17"/>
      <c r="AC9" s="17">
        <v>0.381707675956728</v>
      </c>
      <c r="AD9" s="17">
        <v>0.52179653039819196</v>
      </c>
      <c r="AE9" s="17">
        <v>0.50401847780701803</v>
      </c>
      <c r="AF9" s="17">
        <v>0.37904178795820698</v>
      </c>
      <c r="AG9" s="17">
        <v>0.164801431872727</v>
      </c>
      <c r="AH9" s="17"/>
      <c r="AI9" s="17">
        <v>0.44932269855907703</v>
      </c>
      <c r="AJ9" s="17">
        <v>0.47803540220353302</v>
      </c>
      <c r="AK9" s="17">
        <v>0.44691448614785001</v>
      </c>
      <c r="AL9" s="17">
        <v>0.54687840639203</v>
      </c>
      <c r="AM9" s="17"/>
      <c r="AN9" s="17">
        <v>0.70532817332679698</v>
      </c>
      <c r="AO9" s="17">
        <v>0.39753761281410999</v>
      </c>
      <c r="AP9" s="17"/>
      <c r="AQ9" s="17">
        <v>0.52047025465444896</v>
      </c>
      <c r="AR9" s="17">
        <v>0.41433348105883</v>
      </c>
      <c r="AS9" s="17"/>
      <c r="AT9" s="17">
        <v>0.53629051295727304</v>
      </c>
      <c r="AU9" s="17">
        <v>0.39861076261304701</v>
      </c>
      <c r="AV9" s="17">
        <v>0.27064119829076599</v>
      </c>
      <c r="AW9" s="17"/>
      <c r="AX9" s="17">
        <v>0.58989566662245796</v>
      </c>
      <c r="AY9" s="17">
        <v>0.20750747202914799</v>
      </c>
      <c r="AZ9" s="17">
        <v>0.62855450420530101</v>
      </c>
    </row>
    <row r="10" spans="2:52" x14ac:dyDescent="0.35">
      <c r="B10" s="18" t="s">
        <v>136</v>
      </c>
      <c r="C10" s="17">
        <v>0.28146864118602999</v>
      </c>
      <c r="D10" s="17">
        <v>0.27106990025863997</v>
      </c>
      <c r="E10" s="17">
        <v>0.29299056220986103</v>
      </c>
      <c r="F10" s="17"/>
      <c r="G10" s="17">
        <v>0.31771223422147399</v>
      </c>
      <c r="H10" s="17">
        <v>0.20968523368700001</v>
      </c>
      <c r="I10" s="17">
        <v>0.30313187370433098</v>
      </c>
      <c r="J10" s="17">
        <v>0.25606620444961298</v>
      </c>
      <c r="K10" s="17">
        <v>0.32008065346387798</v>
      </c>
      <c r="L10" s="17">
        <v>0.287079599874762</v>
      </c>
      <c r="M10" s="17"/>
      <c r="N10" s="17">
        <v>0.34467739015874199</v>
      </c>
      <c r="O10" s="17">
        <v>0.27146730834671301</v>
      </c>
      <c r="P10" s="17">
        <v>0.212877710110704</v>
      </c>
      <c r="Q10" s="17">
        <v>0.30609737967274497</v>
      </c>
      <c r="R10" s="17"/>
      <c r="S10" s="17">
        <v>0.25697884026402001</v>
      </c>
      <c r="T10" s="17">
        <v>0.29688858556602699</v>
      </c>
      <c r="U10" s="17">
        <v>0.19231416286309599</v>
      </c>
      <c r="V10" s="17">
        <v>0.37382003985462497</v>
      </c>
      <c r="W10" s="17">
        <v>0.34455890196891897</v>
      </c>
      <c r="X10" s="17"/>
      <c r="Y10" s="17">
        <v>0.31902210786230001</v>
      </c>
      <c r="Z10" s="17">
        <v>0.27532436579872599</v>
      </c>
      <c r="AA10" s="17">
        <v>0.19694686049027499</v>
      </c>
      <c r="AB10" s="17"/>
      <c r="AC10" s="17">
        <v>0.29322668761988602</v>
      </c>
      <c r="AD10" s="17">
        <v>0.246843059478312</v>
      </c>
      <c r="AE10" s="17">
        <v>0.26564540394286701</v>
      </c>
      <c r="AF10" s="17">
        <v>0.36749602003333898</v>
      </c>
      <c r="AG10" s="17">
        <v>0.65514001179807602</v>
      </c>
      <c r="AH10" s="17"/>
      <c r="AI10" s="17">
        <v>0.29007531451822099</v>
      </c>
      <c r="AJ10" s="17">
        <v>0.29468612163817598</v>
      </c>
      <c r="AK10" s="17">
        <v>0.23778929562332701</v>
      </c>
      <c r="AL10" s="17">
        <v>0.27747812047512199</v>
      </c>
      <c r="AM10" s="17"/>
      <c r="AN10" s="17">
        <v>0.168375939602525</v>
      </c>
      <c r="AO10" s="17">
        <v>0.310180844139269</v>
      </c>
      <c r="AP10" s="17"/>
      <c r="AQ10" s="17">
        <v>0.27254673791863898</v>
      </c>
      <c r="AR10" s="17">
        <v>0.28528177077586397</v>
      </c>
      <c r="AS10" s="17"/>
      <c r="AT10" s="17">
        <v>0.28836150913130099</v>
      </c>
      <c r="AU10" s="17">
        <v>0.32428837219955398</v>
      </c>
      <c r="AV10" s="17">
        <v>0.14558255427300801</v>
      </c>
      <c r="AW10" s="17"/>
      <c r="AX10" s="17">
        <v>0.29192960123790301</v>
      </c>
      <c r="AY10" s="17">
        <v>0.36331219224170502</v>
      </c>
      <c r="AZ10" s="17">
        <v>0.182732271146993</v>
      </c>
    </row>
    <row r="11" spans="2:52" x14ac:dyDescent="0.35">
      <c r="B11" s="18" t="s">
        <v>137</v>
      </c>
      <c r="C11" s="17">
        <v>0.15555827103061801</v>
      </c>
      <c r="D11" s="17">
        <v>0.16168421295570101</v>
      </c>
      <c r="E11" s="17">
        <v>0.150058543165147</v>
      </c>
      <c r="F11" s="17"/>
      <c r="G11" s="17">
        <v>5.6695892531268798E-2</v>
      </c>
      <c r="H11" s="17">
        <v>0.119617626046346</v>
      </c>
      <c r="I11" s="17">
        <v>9.2737636421890701E-2</v>
      </c>
      <c r="J11" s="17">
        <v>0.14973012427841501</v>
      </c>
      <c r="K11" s="17">
        <v>0.20837835350308501</v>
      </c>
      <c r="L11" s="17">
        <v>0.24507095548653801</v>
      </c>
      <c r="M11" s="17"/>
      <c r="N11" s="17">
        <v>0.20662369762584401</v>
      </c>
      <c r="O11" s="17">
        <v>0.15852214924514499</v>
      </c>
      <c r="P11" s="17">
        <v>0.11937462789084</v>
      </c>
      <c r="Q11" s="17">
        <v>0.15186521149003901</v>
      </c>
      <c r="R11" s="17"/>
      <c r="S11" s="17">
        <v>0.28147116319458099</v>
      </c>
      <c r="T11" s="17">
        <v>9.2771881029949502E-2</v>
      </c>
      <c r="U11" s="17">
        <v>0.15656958170863899</v>
      </c>
      <c r="V11" s="17">
        <v>0.31697104051881603</v>
      </c>
      <c r="W11" s="17">
        <v>0.186693007176012</v>
      </c>
      <c r="X11" s="17"/>
      <c r="Y11" s="17">
        <v>0.319646559233984</v>
      </c>
      <c r="Z11" s="17">
        <v>9.9090425130335794E-2</v>
      </c>
      <c r="AA11" s="17">
        <v>0.10886025107380699</v>
      </c>
      <c r="AB11" s="17"/>
      <c r="AC11" s="17">
        <v>0.17396496873520201</v>
      </c>
      <c r="AD11" s="17">
        <v>0.15553982939694799</v>
      </c>
      <c r="AE11" s="17">
        <v>0.16542083666077101</v>
      </c>
      <c r="AF11" s="17">
        <v>9.0323097312933406E-2</v>
      </c>
      <c r="AG11" s="17">
        <v>0</v>
      </c>
      <c r="AH11" s="17"/>
      <c r="AI11" s="17">
        <v>0.186176566090826</v>
      </c>
      <c r="AJ11" s="17">
        <v>0.14488774056426099</v>
      </c>
      <c r="AK11" s="17">
        <v>0.14829893012702799</v>
      </c>
      <c r="AL11" s="17">
        <v>9.8584377050199595E-2</v>
      </c>
      <c r="AM11" s="17"/>
      <c r="AN11" s="17">
        <v>6.8438480847160005E-2</v>
      </c>
      <c r="AO11" s="17">
        <v>0.17707362812791</v>
      </c>
      <c r="AP11" s="17"/>
      <c r="AQ11" s="17">
        <v>0.12263603259594601</v>
      </c>
      <c r="AR11" s="17">
        <v>0.18254157526555501</v>
      </c>
      <c r="AS11" s="17"/>
      <c r="AT11" s="17">
        <v>0.103227995527762</v>
      </c>
      <c r="AU11" s="17">
        <v>0.218182458996833</v>
      </c>
      <c r="AV11" s="17">
        <v>0.19003403243346501</v>
      </c>
      <c r="AW11" s="17"/>
      <c r="AX11" s="17">
        <v>7.5380302378295502E-2</v>
      </c>
      <c r="AY11" s="17">
        <v>0.237019673394229</v>
      </c>
      <c r="AZ11" s="17">
        <v>0.13149072924888799</v>
      </c>
    </row>
    <row r="12" spans="2:52" x14ac:dyDescent="0.35">
      <c r="B12" s="18" t="s">
        <v>138</v>
      </c>
      <c r="C12" s="17">
        <v>6.1387999863425399E-2</v>
      </c>
      <c r="D12" s="17">
        <v>5.3096500756199302E-2</v>
      </c>
      <c r="E12" s="17">
        <v>6.5914239925490295E-2</v>
      </c>
      <c r="F12" s="17"/>
      <c r="G12" s="17">
        <v>0</v>
      </c>
      <c r="H12" s="17">
        <v>3.3135684001410801E-2</v>
      </c>
      <c r="I12" s="17">
        <v>1.8728587681417198E-2</v>
      </c>
      <c r="J12" s="17">
        <v>3.6531049869116899E-2</v>
      </c>
      <c r="K12" s="17">
        <v>6.9917487754248706E-2</v>
      </c>
      <c r="L12" s="17">
        <v>0.152862236362207</v>
      </c>
      <c r="M12" s="17"/>
      <c r="N12" s="17">
        <v>5.43134573434415E-2</v>
      </c>
      <c r="O12" s="17">
        <v>6.8918066165560204E-2</v>
      </c>
      <c r="P12" s="17">
        <v>3.9588479475636103E-2</v>
      </c>
      <c r="Q12" s="17">
        <v>7.2175317096611E-2</v>
      </c>
      <c r="R12" s="17"/>
      <c r="S12" s="17">
        <v>0.16189237021058001</v>
      </c>
      <c r="T12" s="17">
        <v>2.9214572250331999E-2</v>
      </c>
      <c r="U12" s="17">
        <v>1.5155919492271399E-2</v>
      </c>
      <c r="V12" s="17">
        <v>0</v>
      </c>
      <c r="W12" s="17">
        <v>5.8815594768059802E-2</v>
      </c>
      <c r="X12" s="17"/>
      <c r="Y12" s="17">
        <v>0.13315068182037099</v>
      </c>
      <c r="Z12" s="17">
        <v>3.7804112936025203E-2</v>
      </c>
      <c r="AA12" s="17">
        <v>0</v>
      </c>
      <c r="AB12" s="17"/>
      <c r="AC12" s="17">
        <v>8.3797076823238198E-2</v>
      </c>
      <c r="AD12" s="17">
        <v>4.9914881882389801E-2</v>
      </c>
      <c r="AE12" s="17">
        <v>2.0029666874478502E-2</v>
      </c>
      <c r="AF12" s="17">
        <v>0.14000445020793101</v>
      </c>
      <c r="AG12" s="17">
        <v>0</v>
      </c>
      <c r="AH12" s="17"/>
      <c r="AI12" s="17">
        <v>5.2664710469428298E-2</v>
      </c>
      <c r="AJ12" s="17">
        <v>2.3361530976771301E-2</v>
      </c>
      <c r="AK12" s="17">
        <v>0.111477462388947</v>
      </c>
      <c r="AL12" s="17">
        <v>5.1333640583705299E-2</v>
      </c>
      <c r="AM12" s="17"/>
      <c r="AN12" s="17">
        <v>2.9220672799295001E-2</v>
      </c>
      <c r="AO12" s="17">
        <v>7.09210344077007E-2</v>
      </c>
      <c r="AP12" s="17"/>
      <c r="AQ12" s="17">
        <v>4.4831217331690397E-2</v>
      </c>
      <c r="AR12" s="17">
        <v>7.6058929719140994E-2</v>
      </c>
      <c r="AS12" s="17"/>
      <c r="AT12" s="17">
        <v>4.8548800816147597E-2</v>
      </c>
      <c r="AU12" s="17">
        <v>4.3795421822354297E-2</v>
      </c>
      <c r="AV12" s="17">
        <v>0.18268479331351201</v>
      </c>
      <c r="AW12" s="17"/>
      <c r="AX12" s="17">
        <v>2.2409322308599398E-2</v>
      </c>
      <c r="AY12" s="17">
        <v>0.121318772317245</v>
      </c>
      <c r="AZ12" s="17">
        <v>2.2277212881333299E-2</v>
      </c>
    </row>
    <row r="13" spans="2:52" x14ac:dyDescent="0.35">
      <c r="B13" s="18" t="s">
        <v>139</v>
      </c>
      <c r="C13" s="17">
        <v>3.3515069093780901E-2</v>
      </c>
      <c r="D13" s="17">
        <v>5.9860894624902697E-2</v>
      </c>
      <c r="E13" s="17">
        <v>7.3156915146255202E-3</v>
      </c>
      <c r="F13" s="17"/>
      <c r="G13" s="17">
        <v>0</v>
      </c>
      <c r="H13" s="17">
        <v>2.6062995626860899E-2</v>
      </c>
      <c r="I13" s="17">
        <v>2.4648575449857001E-2</v>
      </c>
      <c r="J13" s="17">
        <v>3.6703748633279597E-2</v>
      </c>
      <c r="K13" s="17">
        <v>7.0825696654899795E-2</v>
      </c>
      <c r="L13" s="17">
        <v>3.6828414816227603E-2</v>
      </c>
      <c r="M13" s="17"/>
      <c r="N13" s="17">
        <v>6.0832546904638803E-2</v>
      </c>
      <c r="O13" s="17">
        <v>3.5944385754390601E-2</v>
      </c>
      <c r="P13" s="17">
        <v>2.1991081787271001E-2</v>
      </c>
      <c r="Q13" s="17">
        <v>2.49044452723352E-2</v>
      </c>
      <c r="R13" s="17"/>
      <c r="S13" s="17">
        <v>5.8105264679076202E-2</v>
      </c>
      <c r="T13" s="17">
        <v>2.1823326270259201E-2</v>
      </c>
      <c r="U13" s="17">
        <v>3.0292398620279298E-2</v>
      </c>
      <c r="V13" s="17">
        <v>0.309208919626559</v>
      </c>
      <c r="W13" s="17">
        <v>0</v>
      </c>
      <c r="X13" s="17"/>
      <c r="Y13" s="17">
        <v>4.5707136563101297E-2</v>
      </c>
      <c r="Z13" s="17">
        <v>2.2524193916665599E-2</v>
      </c>
      <c r="AA13" s="17">
        <v>4.0030631924961299E-2</v>
      </c>
      <c r="AB13" s="17"/>
      <c r="AC13" s="17">
        <v>5.1405770758694298E-2</v>
      </c>
      <c r="AD13" s="17">
        <v>2.5905698844158598E-2</v>
      </c>
      <c r="AE13" s="17">
        <v>3.9143271310142197E-2</v>
      </c>
      <c r="AF13" s="17">
        <v>2.3134644487589499E-2</v>
      </c>
      <c r="AG13" s="17">
        <v>0</v>
      </c>
      <c r="AH13" s="17"/>
      <c r="AI13" s="17">
        <v>2.1760710362447699E-2</v>
      </c>
      <c r="AJ13" s="17">
        <v>4.4660545784368802E-2</v>
      </c>
      <c r="AK13" s="17">
        <v>4.6438377733099202E-2</v>
      </c>
      <c r="AL13" s="17">
        <v>2.5725455498942399E-2</v>
      </c>
      <c r="AM13" s="17"/>
      <c r="AN13" s="17">
        <v>2.8636733424222901E-2</v>
      </c>
      <c r="AO13" s="17">
        <v>3.5489120426098503E-2</v>
      </c>
      <c r="AP13" s="17"/>
      <c r="AQ13" s="17">
        <v>3.6229072520054098E-2</v>
      </c>
      <c r="AR13" s="17">
        <v>3.18002473860323E-2</v>
      </c>
      <c r="AS13" s="17"/>
      <c r="AT13" s="17">
        <v>2.01900372689226E-2</v>
      </c>
      <c r="AU13" s="17">
        <v>1.51229843682112E-2</v>
      </c>
      <c r="AV13" s="17">
        <v>0.18126695836137099</v>
      </c>
      <c r="AW13" s="17"/>
      <c r="AX13" s="17">
        <v>2.0385107452744002E-2</v>
      </c>
      <c r="AY13" s="17">
        <v>7.0841890017673104E-2</v>
      </c>
      <c r="AZ13" s="17">
        <v>3.4945282517485098E-2</v>
      </c>
    </row>
    <row r="14" spans="2:52" x14ac:dyDescent="0.35">
      <c r="B14" s="18" t="s">
        <v>94</v>
      </c>
      <c r="C14" s="17">
        <v>6.8919310950150796E-3</v>
      </c>
      <c r="D14" s="17">
        <v>1.08574169479069E-2</v>
      </c>
      <c r="E14" s="17">
        <v>2.95589127764425E-3</v>
      </c>
      <c r="F14" s="17"/>
      <c r="G14" s="17">
        <v>2.00673454063931E-2</v>
      </c>
      <c r="H14" s="17">
        <v>0</v>
      </c>
      <c r="I14" s="17">
        <v>9.7254734160207596E-3</v>
      </c>
      <c r="J14" s="17">
        <v>0</v>
      </c>
      <c r="K14" s="17">
        <v>8.5582963624140206E-3</v>
      </c>
      <c r="L14" s="17">
        <v>5.6802552463883502E-3</v>
      </c>
      <c r="M14" s="17"/>
      <c r="N14" s="17">
        <v>1.6255588200988401E-2</v>
      </c>
      <c r="O14" s="17">
        <v>4.7686451657598097E-3</v>
      </c>
      <c r="P14" s="17">
        <v>0</v>
      </c>
      <c r="Q14" s="17">
        <v>0</v>
      </c>
      <c r="R14" s="17"/>
      <c r="S14" s="17">
        <v>0</v>
      </c>
      <c r="T14" s="17">
        <v>3.1677907259899702E-3</v>
      </c>
      <c r="U14" s="17">
        <v>1.18867399444227E-2</v>
      </c>
      <c r="V14" s="17">
        <v>0</v>
      </c>
      <c r="W14" s="17">
        <v>3.6364888108835501E-2</v>
      </c>
      <c r="X14" s="17"/>
      <c r="Y14" s="17">
        <v>0</v>
      </c>
      <c r="Z14" s="17">
        <v>3.1521624138700602E-3</v>
      </c>
      <c r="AA14" s="17">
        <v>0</v>
      </c>
      <c r="AB14" s="17"/>
      <c r="AC14" s="17">
        <v>1.5897820106251102E-2</v>
      </c>
      <c r="AD14" s="17">
        <v>0</v>
      </c>
      <c r="AE14" s="17">
        <v>5.7423434047234097E-3</v>
      </c>
      <c r="AF14" s="17">
        <v>0</v>
      </c>
      <c r="AG14" s="17">
        <v>0.18005855632919801</v>
      </c>
      <c r="AH14" s="17"/>
      <c r="AI14" s="17">
        <v>0</v>
      </c>
      <c r="AJ14" s="17">
        <v>1.4368658832889E-2</v>
      </c>
      <c r="AK14" s="17">
        <v>9.0814479797491701E-3</v>
      </c>
      <c r="AL14" s="17">
        <v>0</v>
      </c>
      <c r="AM14" s="17"/>
      <c r="AN14" s="17">
        <v>0</v>
      </c>
      <c r="AO14" s="17">
        <v>8.7977600849114806E-3</v>
      </c>
      <c r="AP14" s="17"/>
      <c r="AQ14" s="17">
        <v>3.2866849792215999E-3</v>
      </c>
      <c r="AR14" s="17">
        <v>9.9839957945785894E-3</v>
      </c>
      <c r="AS14" s="17"/>
      <c r="AT14" s="17">
        <v>3.3811442985942301E-3</v>
      </c>
      <c r="AU14" s="17">
        <v>0</v>
      </c>
      <c r="AV14" s="17">
        <v>2.9790463327877999E-2</v>
      </c>
      <c r="AW14" s="17"/>
      <c r="AX14" s="17">
        <v>0</v>
      </c>
      <c r="AY14" s="17">
        <v>0</v>
      </c>
      <c r="AZ14" s="17">
        <v>0</v>
      </c>
    </row>
    <row r="15" spans="2:52" x14ac:dyDescent="0.35">
      <c r="B15" s="18" t="s">
        <v>140</v>
      </c>
      <c r="C15" s="21">
        <v>0.74264672891716099</v>
      </c>
      <c r="D15" s="21">
        <v>0.71450097471528995</v>
      </c>
      <c r="E15" s="21">
        <v>0.77375563411709303</v>
      </c>
      <c r="F15" s="21"/>
      <c r="G15" s="21">
        <v>0.92323676206233796</v>
      </c>
      <c r="H15" s="21">
        <v>0.82118369432538196</v>
      </c>
      <c r="I15" s="21">
        <v>0.854159727030814</v>
      </c>
      <c r="J15" s="21">
        <v>0.77703507721918896</v>
      </c>
      <c r="K15" s="21">
        <v>0.642320165725352</v>
      </c>
      <c r="L15" s="21">
        <v>0.55955813808863797</v>
      </c>
      <c r="M15" s="21"/>
      <c r="N15" s="21">
        <v>0.661974709925087</v>
      </c>
      <c r="O15" s="21">
        <v>0.73184675366914398</v>
      </c>
      <c r="P15" s="21">
        <v>0.81904581084625305</v>
      </c>
      <c r="Q15" s="21">
        <v>0.75105502614101505</v>
      </c>
      <c r="R15" s="21"/>
      <c r="S15" s="21">
        <v>0.498531201915763</v>
      </c>
      <c r="T15" s="21">
        <v>0.85302242972346898</v>
      </c>
      <c r="U15" s="21">
        <v>0.78609536023438698</v>
      </c>
      <c r="V15" s="21">
        <v>0.37382003985462497</v>
      </c>
      <c r="W15" s="21">
        <v>0.71812650994709304</v>
      </c>
      <c r="X15" s="21"/>
      <c r="Y15" s="21">
        <v>0.50149562238254397</v>
      </c>
      <c r="Z15" s="21">
        <v>0.83742910560310302</v>
      </c>
      <c r="AA15" s="21">
        <v>0.85110911700123204</v>
      </c>
      <c r="AB15" s="21"/>
      <c r="AC15" s="21">
        <v>0.67493436357661396</v>
      </c>
      <c r="AD15" s="21">
        <v>0.76863958987650405</v>
      </c>
      <c r="AE15" s="21">
        <v>0.76966388174988498</v>
      </c>
      <c r="AF15" s="21">
        <v>0.74653780799154601</v>
      </c>
      <c r="AG15" s="21">
        <v>0.81994144367080202</v>
      </c>
      <c r="AH15" s="21"/>
      <c r="AI15" s="21">
        <v>0.73939801307729802</v>
      </c>
      <c r="AJ15" s="21">
        <v>0.772721523841709</v>
      </c>
      <c r="AK15" s="21">
        <v>0.68470378177117597</v>
      </c>
      <c r="AL15" s="21">
        <v>0.824356526867152</v>
      </c>
      <c r="AM15" s="21"/>
      <c r="AN15" s="21">
        <v>0.87370411292932204</v>
      </c>
      <c r="AO15" s="21">
        <v>0.70771845695337898</v>
      </c>
      <c r="AP15" s="21"/>
      <c r="AQ15" s="21">
        <v>0.793016992573088</v>
      </c>
      <c r="AR15" s="21">
        <v>0.69961525183469297</v>
      </c>
      <c r="AS15" s="21"/>
      <c r="AT15" s="21">
        <v>0.82465202208857402</v>
      </c>
      <c r="AU15" s="21">
        <v>0.72289913481260104</v>
      </c>
      <c r="AV15" s="21">
        <v>0.41622375256377397</v>
      </c>
      <c r="AW15" s="21"/>
      <c r="AX15" s="21">
        <v>0.88182526786036097</v>
      </c>
      <c r="AY15" s="21">
        <v>0.57081966427085296</v>
      </c>
      <c r="AZ15" s="21">
        <v>0.81128677535229299</v>
      </c>
    </row>
    <row r="16" spans="2:52" x14ac:dyDescent="0.35">
      <c r="B16" s="18" t="s">
        <v>141</v>
      </c>
      <c r="C16" s="21">
        <v>9.4903068957206294E-2</v>
      </c>
      <c r="D16" s="21">
        <v>0.112957395381102</v>
      </c>
      <c r="E16" s="21">
        <v>7.32299314401159E-2</v>
      </c>
      <c r="F16" s="21"/>
      <c r="G16" s="21">
        <v>0</v>
      </c>
      <c r="H16" s="21">
        <v>5.9198679628271703E-2</v>
      </c>
      <c r="I16" s="21">
        <v>4.3377163131274203E-2</v>
      </c>
      <c r="J16" s="21">
        <v>7.3234798502396503E-2</v>
      </c>
      <c r="K16" s="21">
        <v>0.14074318440914901</v>
      </c>
      <c r="L16" s="21">
        <v>0.189690651178435</v>
      </c>
      <c r="M16" s="21"/>
      <c r="N16" s="21">
        <v>0.11514600424808</v>
      </c>
      <c r="O16" s="21">
        <v>0.104862451919951</v>
      </c>
      <c r="P16" s="21">
        <v>6.1579561262907097E-2</v>
      </c>
      <c r="Q16" s="21">
        <v>9.7079762368946304E-2</v>
      </c>
      <c r="R16" s="21"/>
      <c r="S16" s="21">
        <v>0.21999763488965601</v>
      </c>
      <c r="T16" s="21">
        <v>5.10378985205912E-2</v>
      </c>
      <c r="U16" s="21">
        <v>4.5448318112550699E-2</v>
      </c>
      <c r="V16" s="21">
        <v>0.309208919626559</v>
      </c>
      <c r="W16" s="21">
        <v>5.8815594768059802E-2</v>
      </c>
      <c r="X16" s="21"/>
      <c r="Y16" s="21">
        <v>0.17885781838347201</v>
      </c>
      <c r="Z16" s="21">
        <v>6.0328306852690798E-2</v>
      </c>
      <c r="AA16" s="21">
        <v>4.0030631924961299E-2</v>
      </c>
      <c r="AB16" s="21"/>
      <c r="AC16" s="21">
        <v>0.13520284758193299</v>
      </c>
      <c r="AD16" s="21">
        <v>7.58205807265485E-2</v>
      </c>
      <c r="AE16" s="21">
        <v>5.9172938184620702E-2</v>
      </c>
      <c r="AF16" s="21">
        <v>0.16313909469552099</v>
      </c>
      <c r="AG16" s="21">
        <v>0</v>
      </c>
      <c r="AH16" s="21"/>
      <c r="AI16" s="21">
        <v>7.4425420831876005E-2</v>
      </c>
      <c r="AJ16" s="21">
        <v>6.8022076761140193E-2</v>
      </c>
      <c r="AK16" s="21">
        <v>0.15791584012204599</v>
      </c>
      <c r="AL16" s="21">
        <v>7.7059096082647799E-2</v>
      </c>
      <c r="AM16" s="21"/>
      <c r="AN16" s="21">
        <v>5.7857406223517899E-2</v>
      </c>
      <c r="AO16" s="21">
        <v>0.10641015483379899</v>
      </c>
      <c r="AP16" s="21"/>
      <c r="AQ16" s="21">
        <v>8.1060289851744502E-2</v>
      </c>
      <c r="AR16" s="21">
        <v>0.107859177105173</v>
      </c>
      <c r="AS16" s="21"/>
      <c r="AT16" s="21">
        <v>6.8738838085070197E-2</v>
      </c>
      <c r="AU16" s="21">
        <v>5.89184061905655E-2</v>
      </c>
      <c r="AV16" s="21">
        <v>0.36395175167488297</v>
      </c>
      <c r="AW16" s="21"/>
      <c r="AX16" s="21">
        <v>4.27944297613434E-2</v>
      </c>
      <c r="AY16" s="21">
        <v>0.19216066233491799</v>
      </c>
      <c r="AZ16" s="21">
        <v>5.72224953988184E-2</v>
      </c>
    </row>
    <row r="17" spans="2:52" x14ac:dyDescent="0.35">
      <c r="B17" s="18" t="s">
        <v>97</v>
      </c>
      <c r="C17" s="22">
        <v>0.64774365995995498</v>
      </c>
      <c r="D17" s="22">
        <v>0.60154357933418801</v>
      </c>
      <c r="E17" s="22">
        <v>0.700525702676977</v>
      </c>
      <c r="F17" s="22"/>
      <c r="G17" s="22">
        <v>0.92323676206233796</v>
      </c>
      <c r="H17" s="22">
        <v>0.761985014697111</v>
      </c>
      <c r="I17" s="22">
        <v>0.81078256389953995</v>
      </c>
      <c r="J17" s="22">
        <v>0.70380027871679296</v>
      </c>
      <c r="K17" s="22">
        <v>0.50157698131620398</v>
      </c>
      <c r="L17" s="22">
        <v>0.36986748691020299</v>
      </c>
      <c r="M17" s="22"/>
      <c r="N17" s="22">
        <v>0.54682870567700703</v>
      </c>
      <c r="O17" s="22">
        <v>0.62698430174919295</v>
      </c>
      <c r="P17" s="22">
        <v>0.75746624958334596</v>
      </c>
      <c r="Q17" s="22">
        <v>0.65397526377206905</v>
      </c>
      <c r="R17" s="22"/>
      <c r="S17" s="22">
        <v>0.27853356702610599</v>
      </c>
      <c r="T17" s="22">
        <v>0.80198453120287805</v>
      </c>
      <c r="U17" s="22">
        <v>0.74064704212183696</v>
      </c>
      <c r="V17" s="22">
        <v>6.4611120228065394E-2</v>
      </c>
      <c r="W17" s="22">
        <v>0.65931091517903295</v>
      </c>
      <c r="X17" s="22"/>
      <c r="Y17" s="22">
        <v>0.32263780399907099</v>
      </c>
      <c r="Z17" s="22">
        <v>0.77710079875041305</v>
      </c>
      <c r="AA17" s="22">
        <v>0.81107848507627001</v>
      </c>
      <c r="AB17" s="22"/>
      <c r="AC17" s="22">
        <v>0.53973151599468205</v>
      </c>
      <c r="AD17" s="22">
        <v>0.69281900914995498</v>
      </c>
      <c r="AE17" s="22">
        <v>0.71049094356526499</v>
      </c>
      <c r="AF17" s="22">
        <v>0.583398713296025</v>
      </c>
      <c r="AG17" s="22">
        <v>0.81994144367080202</v>
      </c>
      <c r="AH17" s="22"/>
      <c r="AI17" s="22">
        <v>0.66497259224542205</v>
      </c>
      <c r="AJ17" s="22">
        <v>0.70469944708056897</v>
      </c>
      <c r="AK17" s="22">
        <v>0.52678794164913001</v>
      </c>
      <c r="AL17" s="22">
        <v>0.74729743078450495</v>
      </c>
      <c r="AM17" s="22"/>
      <c r="AN17" s="22">
        <v>0.81584670670580395</v>
      </c>
      <c r="AO17" s="22">
        <v>0.60130830211957997</v>
      </c>
      <c r="AP17" s="22"/>
      <c r="AQ17" s="22">
        <v>0.71195670272134404</v>
      </c>
      <c r="AR17" s="22">
        <v>0.59175607472951997</v>
      </c>
      <c r="AS17" s="22"/>
      <c r="AT17" s="22">
        <v>0.75591318400350405</v>
      </c>
      <c r="AU17" s="22">
        <v>0.66398072862203605</v>
      </c>
      <c r="AV17" s="22">
        <v>5.2272000888891397E-2</v>
      </c>
      <c r="AW17" s="22"/>
      <c r="AX17" s="22">
        <v>0.83903083809901802</v>
      </c>
      <c r="AY17" s="22">
        <v>0.37865900193593399</v>
      </c>
      <c r="AZ17" s="22">
        <v>0.75406427995347503</v>
      </c>
    </row>
    <row r="18" spans="2:52" x14ac:dyDescent="0.35">
      <c r="B18" s="16"/>
    </row>
    <row r="19" spans="2:52" x14ac:dyDescent="0.35">
      <c r="B19" t="s">
        <v>85</v>
      </c>
    </row>
    <row r="20" spans="2:52" x14ac:dyDescent="0.35">
      <c r="B20" t="s">
        <v>86</v>
      </c>
    </row>
    <row r="22" spans="2:52" x14ac:dyDescent="0.35">
      <c r="B22"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Z19"/>
  <sheetViews>
    <sheetView showGridLines="0" workbookViewId="0">
      <pane xSplit="2" topLeftCell="AC1" activePane="topRight" state="frozen"/>
      <selection pane="topRight" activeCell="AX9" sqref="AX9:AX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205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x14ac:dyDescent="0.35">
      <c r="B9" s="18" t="s">
        <v>200</v>
      </c>
      <c r="C9" s="17">
        <v>0.26712465304680399</v>
      </c>
      <c r="D9" s="17">
        <v>0.24758799235109799</v>
      </c>
      <c r="E9" s="17">
        <v>0.28772280102709102</v>
      </c>
      <c r="F9" s="17"/>
      <c r="G9" s="17">
        <v>0.35718617095724697</v>
      </c>
      <c r="H9" s="17">
        <v>0.46188446208734801</v>
      </c>
      <c r="I9" s="17">
        <v>0.26633215903240698</v>
      </c>
      <c r="J9" s="17">
        <v>0.34374283854823001</v>
      </c>
      <c r="K9" s="17">
        <v>0.11601768316538399</v>
      </c>
      <c r="L9" s="17">
        <v>0.13356049246677601</v>
      </c>
      <c r="M9" s="17"/>
      <c r="N9" s="17">
        <v>0.20662317999308</v>
      </c>
      <c r="O9" s="17">
        <v>0.288484345048094</v>
      </c>
      <c r="P9" s="17">
        <v>0.30951078746664001</v>
      </c>
      <c r="Q9" s="17">
        <v>0.25921238133601998</v>
      </c>
      <c r="R9" s="17"/>
      <c r="S9" s="17">
        <v>0.157068258676098</v>
      </c>
      <c r="T9" s="17">
        <v>0.32353105522686798</v>
      </c>
      <c r="U9" s="17">
        <v>0.414315809062486</v>
      </c>
      <c r="V9" s="17">
        <v>0</v>
      </c>
      <c r="W9" s="17">
        <v>0.19534828185566699</v>
      </c>
      <c r="X9" s="17"/>
      <c r="Y9" s="17">
        <v>0.115664590841733</v>
      </c>
      <c r="Z9" s="17">
        <v>0.31426061278419398</v>
      </c>
      <c r="AA9" s="17">
        <v>0.521098367384636</v>
      </c>
      <c r="AB9" s="17"/>
      <c r="AC9" s="17">
        <v>0.222423315760961</v>
      </c>
      <c r="AD9" s="17">
        <v>0.32675058630224302</v>
      </c>
      <c r="AE9" s="17">
        <v>0.27932683207252501</v>
      </c>
      <c r="AF9" s="17">
        <v>0.22820488813866799</v>
      </c>
      <c r="AG9" s="17">
        <v>0.164801431872727</v>
      </c>
      <c r="AH9" s="17"/>
      <c r="AI9" s="17">
        <v>0.28340095825087303</v>
      </c>
      <c r="AJ9" s="17">
        <v>0.22469266292776999</v>
      </c>
      <c r="AK9" s="17">
        <v>0.205208883429217</v>
      </c>
      <c r="AL9" s="17">
        <v>0.46706800837329898</v>
      </c>
      <c r="AM9" s="17"/>
      <c r="AN9" s="17">
        <v>0.49457659404557502</v>
      </c>
      <c r="AO9" s="17">
        <v>0.20707559489871299</v>
      </c>
      <c r="AP9" s="17"/>
      <c r="AQ9" s="17">
        <v>0.361469856748385</v>
      </c>
      <c r="AR9" s="17">
        <v>0.19329460637451301</v>
      </c>
      <c r="AS9" s="17"/>
      <c r="AT9" s="17">
        <v>0.37163666649454602</v>
      </c>
      <c r="AU9" s="17">
        <v>0.197784665655626</v>
      </c>
      <c r="AV9" s="17">
        <v>0.132856377627043</v>
      </c>
      <c r="AW9" s="17"/>
      <c r="AX9" s="17">
        <v>0.33973384296561199</v>
      </c>
      <c r="AY9" s="17">
        <v>0.13946892363646399</v>
      </c>
      <c r="AZ9" s="17">
        <v>0.44223935328202002</v>
      </c>
    </row>
    <row r="10" spans="2:52" x14ac:dyDescent="0.35">
      <c r="B10" s="18" t="s">
        <v>201</v>
      </c>
      <c r="C10" s="17">
        <v>0.25244497214709</v>
      </c>
      <c r="D10" s="17">
        <v>0.25881462128161098</v>
      </c>
      <c r="E10" s="17">
        <v>0.24708991779054801</v>
      </c>
      <c r="F10" s="17"/>
      <c r="G10" s="17">
        <v>0.33404194998970999</v>
      </c>
      <c r="H10" s="17">
        <v>0.249289297739518</v>
      </c>
      <c r="I10" s="17">
        <v>0.381740346437416</v>
      </c>
      <c r="J10" s="17">
        <v>0.26003135971705599</v>
      </c>
      <c r="K10" s="17">
        <v>0.23454508216563399</v>
      </c>
      <c r="L10" s="17">
        <v>0.133169111105749</v>
      </c>
      <c r="M10" s="17"/>
      <c r="N10" s="17">
        <v>0.22039965297445499</v>
      </c>
      <c r="O10" s="17">
        <v>0.20580944714159499</v>
      </c>
      <c r="P10" s="17">
        <v>0.312827029518781</v>
      </c>
      <c r="Q10" s="17">
        <v>0.27894181062988199</v>
      </c>
      <c r="R10" s="17"/>
      <c r="S10" s="17">
        <v>0.14654831467552701</v>
      </c>
      <c r="T10" s="17">
        <v>0.30323421784627103</v>
      </c>
      <c r="U10" s="17">
        <v>0.194654309732056</v>
      </c>
      <c r="V10" s="17">
        <v>0</v>
      </c>
      <c r="W10" s="17">
        <v>0.201355711430942</v>
      </c>
      <c r="X10" s="17"/>
      <c r="Y10" s="17">
        <v>7.2389981393927993E-2</v>
      </c>
      <c r="Z10" s="17">
        <v>0.318736757042338</v>
      </c>
      <c r="AA10" s="17">
        <v>0.16940412057283899</v>
      </c>
      <c r="AB10" s="17"/>
      <c r="AC10" s="17">
        <v>0.252320271382309</v>
      </c>
      <c r="AD10" s="17">
        <v>0.219121624822077</v>
      </c>
      <c r="AE10" s="17">
        <v>0.27856450272338101</v>
      </c>
      <c r="AF10" s="17">
        <v>0.307375116816271</v>
      </c>
      <c r="AG10" s="17">
        <v>0.32646412833389898</v>
      </c>
      <c r="AH10" s="17"/>
      <c r="AI10" s="17">
        <v>0.22340379670551999</v>
      </c>
      <c r="AJ10" s="17">
        <v>0.30300791691759399</v>
      </c>
      <c r="AK10" s="17">
        <v>0.30183810207799999</v>
      </c>
      <c r="AL10" s="17">
        <v>0.16921187382162101</v>
      </c>
      <c r="AM10" s="17"/>
      <c r="AN10" s="17">
        <v>0.23438074707415499</v>
      </c>
      <c r="AO10" s="17">
        <v>0.254943496462468</v>
      </c>
      <c r="AP10" s="17"/>
      <c r="AQ10" s="17">
        <v>0.26087977528781398</v>
      </c>
      <c r="AR10" s="17">
        <v>0.24437378865678699</v>
      </c>
      <c r="AS10" s="17"/>
      <c r="AT10" s="17">
        <v>0.24506399453639699</v>
      </c>
      <c r="AU10" s="17">
        <v>0.30429836562853502</v>
      </c>
      <c r="AV10" s="17">
        <v>9.1421193398665695E-2</v>
      </c>
      <c r="AW10" s="17"/>
      <c r="AX10" s="17">
        <v>0.34199412901706699</v>
      </c>
      <c r="AY10" s="17">
        <v>0.11017227863648001</v>
      </c>
      <c r="AZ10" s="17">
        <v>0.17341079142961799</v>
      </c>
    </row>
    <row r="11" spans="2:52" ht="29" x14ac:dyDescent="0.35">
      <c r="B11" s="18" t="s">
        <v>202</v>
      </c>
      <c r="C11" s="17">
        <v>0.34371996124333598</v>
      </c>
      <c r="D11" s="17">
        <v>0.35236165938752301</v>
      </c>
      <c r="E11" s="17">
        <v>0.33645968444775498</v>
      </c>
      <c r="F11" s="17"/>
      <c r="G11" s="17">
        <v>0.12853742070664001</v>
      </c>
      <c r="H11" s="17">
        <v>0.197789906271402</v>
      </c>
      <c r="I11" s="17">
        <v>0.28541137273973899</v>
      </c>
      <c r="J11" s="17">
        <v>0.33561402211702801</v>
      </c>
      <c r="K11" s="17">
        <v>0.48441818347701998</v>
      </c>
      <c r="L11" s="17">
        <v>0.51488425749139399</v>
      </c>
      <c r="M11" s="17"/>
      <c r="N11" s="17">
        <v>0.47552131733506597</v>
      </c>
      <c r="O11" s="17">
        <v>0.36090712770601602</v>
      </c>
      <c r="P11" s="17">
        <v>0.27404762907333902</v>
      </c>
      <c r="Q11" s="17">
        <v>0.30489481546772101</v>
      </c>
      <c r="R11" s="17"/>
      <c r="S11" s="17">
        <v>0.44737173286307103</v>
      </c>
      <c r="T11" s="17">
        <v>0.30466545171326098</v>
      </c>
      <c r="U11" s="17">
        <v>0.30128114638299502</v>
      </c>
      <c r="V11" s="17">
        <v>0.30082148759338301</v>
      </c>
      <c r="W11" s="17">
        <v>0.514285435109051</v>
      </c>
      <c r="X11" s="17"/>
      <c r="Y11" s="17">
        <v>0.60224021448574405</v>
      </c>
      <c r="Z11" s="17">
        <v>0.29495261593665001</v>
      </c>
      <c r="AA11" s="17">
        <v>0.22465522646335001</v>
      </c>
      <c r="AB11" s="17"/>
      <c r="AC11" s="17">
        <v>0.28456618066378703</v>
      </c>
      <c r="AD11" s="17">
        <v>0.35447184063669002</v>
      </c>
      <c r="AE11" s="17">
        <v>0.36513791401595003</v>
      </c>
      <c r="AF11" s="17">
        <v>0.32215422373481101</v>
      </c>
      <c r="AG11" s="17">
        <v>0.32867588346417698</v>
      </c>
      <c r="AH11" s="17"/>
      <c r="AI11" s="17">
        <v>0.3270512977401</v>
      </c>
      <c r="AJ11" s="17">
        <v>0.37500622517163601</v>
      </c>
      <c r="AK11" s="17">
        <v>0.3491800510043</v>
      </c>
      <c r="AL11" s="17">
        <v>0.27826107993014498</v>
      </c>
      <c r="AM11" s="17"/>
      <c r="AN11" s="17">
        <v>0.19445899583524801</v>
      </c>
      <c r="AO11" s="17">
        <v>0.382972054269894</v>
      </c>
      <c r="AP11" s="17"/>
      <c r="AQ11" s="17">
        <v>0.27080657721110901</v>
      </c>
      <c r="AR11" s="17">
        <v>0.40275803769760898</v>
      </c>
      <c r="AS11" s="17"/>
      <c r="AT11" s="17">
        <v>0.30259825559666398</v>
      </c>
      <c r="AU11" s="17">
        <v>0.37590581998140998</v>
      </c>
      <c r="AV11" s="17">
        <v>0.35499027284262402</v>
      </c>
      <c r="AW11" s="17"/>
      <c r="AX11" s="17">
        <v>0.27339008742743898</v>
      </c>
      <c r="AY11" s="17">
        <v>0.50822759600985101</v>
      </c>
      <c r="AZ11" s="17">
        <v>0.29047717377124299</v>
      </c>
    </row>
    <row r="12" spans="2:52" x14ac:dyDescent="0.35">
      <c r="B12" s="18" t="s">
        <v>203</v>
      </c>
      <c r="C12" s="17">
        <v>4.4494071769809102E-2</v>
      </c>
      <c r="D12" s="17">
        <v>4.26573569329846E-2</v>
      </c>
      <c r="E12" s="17">
        <v>4.2500799867517702E-2</v>
      </c>
      <c r="F12" s="17"/>
      <c r="G12" s="17">
        <v>2.1768756248603999E-2</v>
      </c>
      <c r="H12" s="17">
        <v>2.6439243671269999E-2</v>
      </c>
      <c r="I12" s="17">
        <v>1.8728587681417198E-2</v>
      </c>
      <c r="J12" s="17">
        <v>1.28484589270139E-2</v>
      </c>
      <c r="K12" s="17">
        <v>6.5869625622391306E-2</v>
      </c>
      <c r="L12" s="17">
        <v>9.2545519237655194E-2</v>
      </c>
      <c r="M12" s="17"/>
      <c r="N12" s="17">
        <v>2.5012403799975099E-2</v>
      </c>
      <c r="O12" s="17">
        <v>3.6469093044457099E-2</v>
      </c>
      <c r="P12" s="17">
        <v>6.1781655438992403E-2</v>
      </c>
      <c r="Q12" s="17">
        <v>4.6423561148777701E-2</v>
      </c>
      <c r="R12" s="17"/>
      <c r="S12" s="17">
        <v>0.10007985602165601</v>
      </c>
      <c r="T12" s="17">
        <v>2.17041693646991E-2</v>
      </c>
      <c r="U12" s="17">
        <v>5.3567604881470603E-2</v>
      </c>
      <c r="V12" s="17">
        <v>0.12632845369283899</v>
      </c>
      <c r="W12" s="17">
        <v>0</v>
      </c>
      <c r="X12" s="17"/>
      <c r="Y12" s="17">
        <v>0.110523486828127</v>
      </c>
      <c r="Z12" s="17">
        <v>3.1973596685148299E-2</v>
      </c>
      <c r="AA12" s="17">
        <v>3.9116966020365199E-2</v>
      </c>
      <c r="AB12" s="17"/>
      <c r="AC12" s="17">
        <v>6.5780524429163295E-2</v>
      </c>
      <c r="AD12" s="17">
        <v>3.4527879429042799E-2</v>
      </c>
      <c r="AE12" s="17">
        <v>2.1684575444526E-2</v>
      </c>
      <c r="AF12" s="17">
        <v>3.71441782275993E-2</v>
      </c>
      <c r="AG12" s="17">
        <v>0</v>
      </c>
      <c r="AH12" s="17"/>
      <c r="AI12" s="17">
        <v>5.6632232669620503E-2</v>
      </c>
      <c r="AJ12" s="17">
        <v>2.38537185249851E-2</v>
      </c>
      <c r="AK12" s="17">
        <v>7.2254240319001406E-2</v>
      </c>
      <c r="AL12" s="17">
        <v>3.33823330134553E-2</v>
      </c>
      <c r="AM12" s="17"/>
      <c r="AN12" s="17">
        <v>2.62962148241686E-2</v>
      </c>
      <c r="AO12" s="17">
        <v>5.0100291078350102E-2</v>
      </c>
      <c r="AP12" s="17"/>
      <c r="AQ12" s="17">
        <v>4.0984980736273401E-2</v>
      </c>
      <c r="AR12" s="17">
        <v>4.81020052862993E-2</v>
      </c>
      <c r="AS12" s="17"/>
      <c r="AT12" s="17">
        <v>3.9823804800477099E-2</v>
      </c>
      <c r="AU12" s="17">
        <v>5.9008909718949301E-2</v>
      </c>
      <c r="AV12" s="17">
        <v>4.8095271869289601E-2</v>
      </c>
      <c r="AW12" s="17"/>
      <c r="AX12" s="17">
        <v>1.43052729440582E-2</v>
      </c>
      <c r="AY12" s="17">
        <v>0.15359979077386501</v>
      </c>
      <c r="AZ12" s="17">
        <v>3.03743814159032E-2</v>
      </c>
    </row>
    <row r="13" spans="2:52" x14ac:dyDescent="0.35">
      <c r="B13" s="18" t="s">
        <v>204</v>
      </c>
      <c r="C13" s="17">
        <v>4.23639631887964E-2</v>
      </c>
      <c r="D13" s="17">
        <v>6.7842641233038098E-2</v>
      </c>
      <c r="E13" s="17">
        <v>1.7066795069210699E-2</v>
      </c>
      <c r="F13" s="17"/>
      <c r="G13" s="17">
        <v>2.2123943582621899E-2</v>
      </c>
      <c r="H13" s="17">
        <v>2.3953171401310099E-2</v>
      </c>
      <c r="I13" s="17">
        <v>2.4648575449857001E-2</v>
      </c>
      <c r="J13" s="17">
        <v>3.6703748633279597E-2</v>
      </c>
      <c r="K13" s="17">
        <v>8.2032832844743497E-2</v>
      </c>
      <c r="L13" s="17">
        <v>5.5374187722459903E-2</v>
      </c>
      <c r="M13" s="17"/>
      <c r="N13" s="17">
        <v>5.6358999985813403E-2</v>
      </c>
      <c r="O13" s="17">
        <v>4.9449501008767702E-2</v>
      </c>
      <c r="P13" s="17">
        <v>1.09955408936355E-2</v>
      </c>
      <c r="Q13" s="17">
        <v>4.8014134825867999E-2</v>
      </c>
      <c r="R13" s="17"/>
      <c r="S13" s="17">
        <v>9.1343566165723505E-2</v>
      </c>
      <c r="T13" s="17">
        <v>2.5418657855030599E-2</v>
      </c>
      <c r="U13" s="17">
        <v>1.8405658675856501E-2</v>
      </c>
      <c r="V13" s="17">
        <v>0.309208919626559</v>
      </c>
      <c r="W13" s="17">
        <v>8.5469689478808505E-3</v>
      </c>
      <c r="X13" s="17"/>
      <c r="Y13" s="17">
        <v>9.9181726450469104E-2</v>
      </c>
      <c r="Z13" s="17">
        <v>2.0941752738022301E-2</v>
      </c>
      <c r="AA13" s="17">
        <v>4.5725319558809902E-2</v>
      </c>
      <c r="AB13" s="17"/>
      <c r="AC13" s="17">
        <v>7.5244567582311003E-2</v>
      </c>
      <c r="AD13" s="17">
        <v>2.9458729859627601E-2</v>
      </c>
      <c r="AE13" s="17">
        <v>2.6539110050637901E-2</v>
      </c>
      <c r="AF13" s="17">
        <v>6.9735748618680496E-2</v>
      </c>
      <c r="AG13" s="17">
        <v>0</v>
      </c>
      <c r="AH13" s="17"/>
      <c r="AI13" s="17">
        <v>4.5084821672931603E-2</v>
      </c>
      <c r="AJ13" s="17">
        <v>3.3159851599440598E-2</v>
      </c>
      <c r="AK13" s="17">
        <v>3.22521703377441E-2</v>
      </c>
      <c r="AL13" s="17">
        <v>4.2833059768554997E-2</v>
      </c>
      <c r="AM13" s="17"/>
      <c r="AN13" s="17">
        <v>2.8636733424222901E-2</v>
      </c>
      <c r="AO13" s="17">
        <v>4.6785003421946497E-2</v>
      </c>
      <c r="AP13" s="17"/>
      <c r="AQ13" s="17">
        <v>3.02387636571156E-2</v>
      </c>
      <c r="AR13" s="17">
        <v>5.3067017729162398E-2</v>
      </c>
      <c r="AS13" s="17"/>
      <c r="AT13" s="17">
        <v>2.7147980585012201E-2</v>
      </c>
      <c r="AU13" s="17">
        <v>1.1528115690510401E-2</v>
      </c>
      <c r="AV13" s="17">
        <v>0.27310328117293697</v>
      </c>
      <c r="AW13" s="17"/>
      <c r="AX13" s="17">
        <v>2.7972998223117301E-2</v>
      </c>
      <c r="AY13" s="17">
        <v>8.85314109433403E-2</v>
      </c>
      <c r="AZ13" s="17">
        <v>4.4554425762666702E-2</v>
      </c>
    </row>
    <row r="14" spans="2:52" x14ac:dyDescent="0.35">
      <c r="B14" s="18" t="s">
        <v>94</v>
      </c>
      <c r="C14" s="19">
        <v>4.9852378604164499E-2</v>
      </c>
      <c r="D14" s="19">
        <v>3.0735728813745401E-2</v>
      </c>
      <c r="E14" s="19">
        <v>6.9160001797877402E-2</v>
      </c>
      <c r="F14" s="19"/>
      <c r="G14" s="19">
        <v>0.13634175851517699</v>
      </c>
      <c r="H14" s="19">
        <v>4.06439188291512E-2</v>
      </c>
      <c r="I14" s="19">
        <v>2.3138958659163301E-2</v>
      </c>
      <c r="J14" s="19">
        <v>1.1059572057392201E-2</v>
      </c>
      <c r="K14" s="19">
        <v>1.7116592724828E-2</v>
      </c>
      <c r="L14" s="19">
        <v>7.0466431975965901E-2</v>
      </c>
      <c r="M14" s="19"/>
      <c r="N14" s="19">
        <v>1.6084445911610901E-2</v>
      </c>
      <c r="O14" s="19">
        <v>5.8880486051070401E-2</v>
      </c>
      <c r="P14" s="19">
        <v>3.0837357608612399E-2</v>
      </c>
      <c r="Q14" s="19">
        <v>6.2513296591731604E-2</v>
      </c>
      <c r="R14" s="19"/>
      <c r="S14" s="19">
        <v>5.7588271597924803E-2</v>
      </c>
      <c r="T14" s="19">
        <v>2.1446447993870701E-2</v>
      </c>
      <c r="U14" s="19">
        <v>1.77754712651352E-2</v>
      </c>
      <c r="V14" s="19">
        <v>0.26364113908721798</v>
      </c>
      <c r="W14" s="19">
        <v>8.0463602656458993E-2</v>
      </c>
      <c r="X14" s="19"/>
      <c r="Y14" s="19">
        <v>0</v>
      </c>
      <c r="Z14" s="19">
        <v>1.9134664813647301E-2</v>
      </c>
      <c r="AA14" s="19">
        <v>0</v>
      </c>
      <c r="AB14" s="19"/>
      <c r="AC14" s="19">
        <v>9.9665140181468298E-2</v>
      </c>
      <c r="AD14" s="19">
        <v>3.5669338950320803E-2</v>
      </c>
      <c r="AE14" s="19">
        <v>2.8747065692980699E-2</v>
      </c>
      <c r="AF14" s="19">
        <v>3.5385844463970001E-2</v>
      </c>
      <c r="AG14" s="19">
        <v>0.18005855632919801</v>
      </c>
      <c r="AH14" s="19"/>
      <c r="AI14" s="19">
        <v>6.4426892960955703E-2</v>
      </c>
      <c r="AJ14" s="19">
        <v>4.0279624858575003E-2</v>
      </c>
      <c r="AK14" s="19">
        <v>3.9266552831737397E-2</v>
      </c>
      <c r="AL14" s="19">
        <v>9.2436450929248102E-3</v>
      </c>
      <c r="AM14" s="19"/>
      <c r="AN14" s="19">
        <v>2.165071479663E-2</v>
      </c>
      <c r="AO14" s="19">
        <v>5.8123559868628001E-2</v>
      </c>
      <c r="AP14" s="19"/>
      <c r="AQ14" s="19">
        <v>3.5620046359302798E-2</v>
      </c>
      <c r="AR14" s="19">
        <v>5.8404544255629597E-2</v>
      </c>
      <c r="AS14" s="19"/>
      <c r="AT14" s="19">
        <v>1.37292979869033E-2</v>
      </c>
      <c r="AU14" s="19">
        <v>5.1474123324968798E-2</v>
      </c>
      <c r="AV14" s="19">
        <v>9.9533603089439801E-2</v>
      </c>
      <c r="AW14" s="19"/>
      <c r="AX14" s="19">
        <v>2.60366942270732E-3</v>
      </c>
      <c r="AY14" s="19">
        <v>0</v>
      </c>
      <c r="AZ14" s="19">
        <v>1.89438743385483E-2</v>
      </c>
    </row>
    <row r="15" spans="2:52" x14ac:dyDescent="0.35">
      <c r="B15" s="16"/>
    </row>
    <row r="16" spans="2:52" x14ac:dyDescent="0.35">
      <c r="B16" t="s">
        <v>85</v>
      </c>
    </row>
    <row r="17" spans="2:2" x14ac:dyDescent="0.35">
      <c r="B17" t="s">
        <v>86</v>
      </c>
    </row>
    <row r="19" spans="2:2" x14ac:dyDescent="0.35">
      <c r="B19"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Z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206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x14ac:dyDescent="0.35">
      <c r="B9" s="18" t="s">
        <v>135</v>
      </c>
      <c r="C9" s="17">
        <v>0.36250698866037401</v>
      </c>
      <c r="D9" s="17">
        <v>0.34248570533672501</v>
      </c>
      <c r="E9" s="17">
        <v>0.38397177576401298</v>
      </c>
      <c r="F9" s="17"/>
      <c r="G9" s="17">
        <v>0.47338268608178802</v>
      </c>
      <c r="H9" s="17">
        <v>0.57220817436168003</v>
      </c>
      <c r="I9" s="17">
        <v>0.37439841582084599</v>
      </c>
      <c r="J9" s="17">
        <v>0.433762801645179</v>
      </c>
      <c r="K9" s="17">
        <v>0.21319213838599499</v>
      </c>
      <c r="L9" s="17">
        <v>0.20135356870648</v>
      </c>
      <c r="M9" s="17"/>
      <c r="N9" s="17">
        <v>0.26905151500734298</v>
      </c>
      <c r="O9" s="17">
        <v>0.39165298128570297</v>
      </c>
      <c r="P9" s="17">
        <v>0.36376600090481898</v>
      </c>
      <c r="Q9" s="17">
        <v>0.38089688757245699</v>
      </c>
      <c r="R9" s="17"/>
      <c r="S9" s="17">
        <v>0.152471228535692</v>
      </c>
      <c r="T9" s="17">
        <v>0.47444312044448</v>
      </c>
      <c r="U9" s="17">
        <v>0.49713481505260798</v>
      </c>
      <c r="V9" s="17">
        <v>0</v>
      </c>
      <c r="W9" s="17">
        <v>0.238993668620959</v>
      </c>
      <c r="X9" s="17"/>
      <c r="Y9" s="17">
        <v>9.44112733678584E-2</v>
      </c>
      <c r="Z9" s="17">
        <v>0.47931123049958002</v>
      </c>
      <c r="AA9" s="17">
        <v>0.57614998304583898</v>
      </c>
      <c r="AB9" s="17"/>
      <c r="AC9" s="17">
        <v>0.28745794779384698</v>
      </c>
      <c r="AD9" s="17">
        <v>0.38932245707296198</v>
      </c>
      <c r="AE9" s="17">
        <v>0.42740724562523802</v>
      </c>
      <c r="AF9" s="17">
        <v>0.37711736548827901</v>
      </c>
      <c r="AG9" s="17">
        <v>0.32646412833389898</v>
      </c>
      <c r="AH9" s="17"/>
      <c r="AI9" s="17">
        <v>0.37598611110325098</v>
      </c>
      <c r="AJ9" s="17">
        <v>0.36336330153174701</v>
      </c>
      <c r="AK9" s="17">
        <v>0.28522165934314903</v>
      </c>
      <c r="AL9" s="17">
        <v>0.50093273416867001</v>
      </c>
      <c r="AM9" s="17"/>
      <c r="AN9" s="17">
        <v>0.62799452750253704</v>
      </c>
      <c r="AO9" s="17">
        <v>0.288819840565752</v>
      </c>
      <c r="AP9" s="17"/>
      <c r="AQ9" s="17">
        <v>0.38899518781444298</v>
      </c>
      <c r="AR9" s="17">
        <v>0.34633127539665698</v>
      </c>
      <c r="AS9" s="17"/>
      <c r="AT9" s="17">
        <v>0.470553255768422</v>
      </c>
      <c r="AU9" s="17">
        <v>0.30463301337494397</v>
      </c>
      <c r="AV9" s="17">
        <v>0.23110646307794799</v>
      </c>
      <c r="AW9" s="17"/>
      <c r="AX9" s="17">
        <v>0.50123039526937496</v>
      </c>
      <c r="AY9" s="17">
        <v>0.16029587192665301</v>
      </c>
      <c r="AZ9" s="17">
        <v>0.52149396008960502</v>
      </c>
    </row>
    <row r="10" spans="2:52" x14ac:dyDescent="0.35">
      <c r="B10" s="18" t="s">
        <v>136</v>
      </c>
      <c r="C10" s="17">
        <v>0.27015594832969198</v>
      </c>
      <c r="D10" s="17">
        <v>0.27477779526588902</v>
      </c>
      <c r="E10" s="17">
        <v>0.26661886674400198</v>
      </c>
      <c r="F10" s="17"/>
      <c r="G10" s="17">
        <v>0.30171992727358099</v>
      </c>
      <c r="H10" s="17">
        <v>0.25266316823224799</v>
      </c>
      <c r="I10" s="17">
        <v>0.40377509474725598</v>
      </c>
      <c r="J10" s="17">
        <v>0.199626270935161</v>
      </c>
      <c r="K10" s="17">
        <v>0.23555304688515799</v>
      </c>
      <c r="L10" s="17">
        <v>0.24778578099434401</v>
      </c>
      <c r="M10" s="17"/>
      <c r="N10" s="17">
        <v>0.35849628677312001</v>
      </c>
      <c r="O10" s="17">
        <v>0.23950095423648199</v>
      </c>
      <c r="P10" s="17">
        <v>0.29886269651547098</v>
      </c>
      <c r="Q10" s="17">
        <v>0.244045837661759</v>
      </c>
      <c r="R10" s="17"/>
      <c r="S10" s="17">
        <v>0.17566489176328701</v>
      </c>
      <c r="T10" s="17">
        <v>0.32865063777196002</v>
      </c>
      <c r="U10" s="17">
        <v>0.18524262068224301</v>
      </c>
      <c r="V10" s="17">
        <v>0</v>
      </c>
      <c r="W10" s="17">
        <v>0.29414971221273201</v>
      </c>
      <c r="X10" s="17"/>
      <c r="Y10" s="17">
        <v>0.14577144432088601</v>
      </c>
      <c r="Z10" s="17">
        <v>0.31733305491648001</v>
      </c>
      <c r="AA10" s="17">
        <v>0.175031522352874</v>
      </c>
      <c r="AB10" s="17"/>
      <c r="AC10" s="17">
        <v>0.22104598688639401</v>
      </c>
      <c r="AD10" s="17">
        <v>0.24193519210692399</v>
      </c>
      <c r="AE10" s="17">
        <v>0.30118670952163001</v>
      </c>
      <c r="AF10" s="17">
        <v>0.31563518251628198</v>
      </c>
      <c r="AG10" s="17">
        <v>0.49347731533690398</v>
      </c>
      <c r="AH10" s="17"/>
      <c r="AI10" s="17">
        <v>0.233303747285111</v>
      </c>
      <c r="AJ10" s="17">
        <v>0.296018721594904</v>
      </c>
      <c r="AK10" s="17">
        <v>0.265604029646476</v>
      </c>
      <c r="AL10" s="17">
        <v>0.29843798993689902</v>
      </c>
      <c r="AM10" s="17"/>
      <c r="AN10" s="17">
        <v>0.13557010491997001</v>
      </c>
      <c r="AO10" s="17">
        <v>0.30655390548477401</v>
      </c>
      <c r="AP10" s="17"/>
      <c r="AQ10" s="17">
        <v>0.290452491274372</v>
      </c>
      <c r="AR10" s="17">
        <v>0.248538093907201</v>
      </c>
      <c r="AS10" s="17"/>
      <c r="AT10" s="17">
        <v>0.327050485473379</v>
      </c>
      <c r="AU10" s="17">
        <v>0.24884098077844699</v>
      </c>
      <c r="AV10" s="17">
        <v>8.0194084434888999E-2</v>
      </c>
      <c r="AW10" s="17"/>
      <c r="AX10" s="17">
        <v>0.359729499597711</v>
      </c>
      <c r="AY10" s="17">
        <v>0.12685383855425</v>
      </c>
      <c r="AZ10" s="17">
        <v>0.18521696886601699</v>
      </c>
    </row>
    <row r="11" spans="2:52" x14ac:dyDescent="0.35">
      <c r="B11" s="18" t="s">
        <v>137</v>
      </c>
      <c r="C11" s="17">
        <v>0.21665584103122301</v>
      </c>
      <c r="D11" s="17">
        <v>0.21039331163257</v>
      </c>
      <c r="E11" s="17">
        <v>0.21977627400475</v>
      </c>
      <c r="F11" s="17"/>
      <c r="G11" s="17">
        <v>8.8555628129453098E-2</v>
      </c>
      <c r="H11" s="17">
        <v>0.123263081436991</v>
      </c>
      <c r="I11" s="17">
        <v>0.14754794338351601</v>
      </c>
      <c r="J11" s="17">
        <v>0.26323846277094198</v>
      </c>
      <c r="K11" s="17">
        <v>0.372971089724904</v>
      </c>
      <c r="L11" s="17">
        <v>0.26417198097346201</v>
      </c>
      <c r="M11" s="17"/>
      <c r="N11" s="17">
        <v>0.23903554114203199</v>
      </c>
      <c r="O11" s="17">
        <v>0.24536828332055299</v>
      </c>
      <c r="P11" s="17">
        <v>0.23405643737434301</v>
      </c>
      <c r="Q11" s="17">
        <v>0.166493330731532</v>
      </c>
      <c r="R11" s="17"/>
      <c r="S11" s="17">
        <v>0.42534256359115202</v>
      </c>
      <c r="T11" s="17">
        <v>0.12294738934862701</v>
      </c>
      <c r="U11" s="17">
        <v>0.17639037102142099</v>
      </c>
      <c r="V11" s="17">
        <v>0.31697104051881603</v>
      </c>
      <c r="W11" s="17">
        <v>0.33948193616431799</v>
      </c>
      <c r="X11" s="17"/>
      <c r="Y11" s="17">
        <v>0.61357984328901505</v>
      </c>
      <c r="Z11" s="17">
        <v>0.12343227520866901</v>
      </c>
      <c r="AA11" s="17">
        <v>0.12002203960532</v>
      </c>
      <c r="AB11" s="17"/>
      <c r="AC11" s="17">
        <v>0.25405705853773303</v>
      </c>
      <c r="AD11" s="17">
        <v>0.208592459414328</v>
      </c>
      <c r="AE11" s="17">
        <v>0.19497111610260001</v>
      </c>
      <c r="AF11" s="17">
        <v>0.15282589180403799</v>
      </c>
      <c r="AG11" s="17">
        <v>0.18005855632919801</v>
      </c>
      <c r="AH11" s="17"/>
      <c r="AI11" s="17">
        <v>0.19436865237948101</v>
      </c>
      <c r="AJ11" s="17">
        <v>0.22777033650668099</v>
      </c>
      <c r="AK11" s="17">
        <v>0.280203000585666</v>
      </c>
      <c r="AL11" s="17">
        <v>0.140761776564197</v>
      </c>
      <c r="AM11" s="17"/>
      <c r="AN11" s="17">
        <v>0.146954989842907</v>
      </c>
      <c r="AO11" s="17">
        <v>0.23506807993802101</v>
      </c>
      <c r="AP11" s="17"/>
      <c r="AQ11" s="17">
        <v>0.211382401357711</v>
      </c>
      <c r="AR11" s="17">
        <v>0.22173037895070299</v>
      </c>
      <c r="AS11" s="17"/>
      <c r="AT11" s="17">
        <v>0.124149178424336</v>
      </c>
      <c r="AU11" s="17">
        <v>0.32635001224417798</v>
      </c>
      <c r="AV11" s="17">
        <v>0.201246228366324</v>
      </c>
      <c r="AW11" s="17"/>
      <c r="AX11" s="17">
        <v>8.9034996774432607E-2</v>
      </c>
      <c r="AY11" s="17">
        <v>0.56311672684860803</v>
      </c>
      <c r="AZ11" s="17">
        <v>0.18410825136027101</v>
      </c>
    </row>
    <row r="12" spans="2:52" x14ac:dyDescent="0.35">
      <c r="B12" s="18" t="s">
        <v>138</v>
      </c>
      <c r="C12" s="17">
        <v>5.7185956143303102E-2</v>
      </c>
      <c r="D12" s="17">
        <v>4.8482831391851597E-2</v>
      </c>
      <c r="E12" s="17">
        <v>6.6114240949282199E-2</v>
      </c>
      <c r="F12" s="17"/>
      <c r="G12" s="17">
        <v>0</v>
      </c>
      <c r="H12" s="17">
        <v>2.1843347175759399E-2</v>
      </c>
      <c r="I12" s="17">
        <v>3.9904497182504002E-2</v>
      </c>
      <c r="J12" s="17">
        <v>4.2992840079116502E-2</v>
      </c>
      <c r="K12" s="17">
        <v>4.8662235645469301E-2</v>
      </c>
      <c r="L12" s="17">
        <v>0.13914653104143701</v>
      </c>
      <c r="M12" s="17"/>
      <c r="N12" s="17">
        <v>5.5018094825147301E-2</v>
      </c>
      <c r="O12" s="17">
        <v>2.8868849000510202E-2</v>
      </c>
      <c r="P12" s="17">
        <v>1.6946513712134698E-2</v>
      </c>
      <c r="Q12" s="17">
        <v>0.110319786784439</v>
      </c>
      <c r="R12" s="17"/>
      <c r="S12" s="17">
        <v>0.12586784222484901</v>
      </c>
      <c r="T12" s="17">
        <v>4.2784820851001999E-2</v>
      </c>
      <c r="U12" s="17">
        <v>8.6185037845951905E-3</v>
      </c>
      <c r="V12" s="17">
        <v>0.26364113908721798</v>
      </c>
      <c r="W12" s="17">
        <v>0</v>
      </c>
      <c r="X12" s="17"/>
      <c r="Y12" s="17">
        <v>8.5077762038070603E-2</v>
      </c>
      <c r="Z12" s="17">
        <v>4.9798084253183897E-2</v>
      </c>
      <c r="AA12" s="17">
        <v>0</v>
      </c>
      <c r="AB12" s="17"/>
      <c r="AC12" s="17">
        <v>8.2529233122898504E-2</v>
      </c>
      <c r="AD12" s="17">
        <v>5.56761976664907E-2</v>
      </c>
      <c r="AE12" s="17">
        <v>3.8250945695576098E-2</v>
      </c>
      <c r="AF12" s="17">
        <v>9.1800758033555904E-2</v>
      </c>
      <c r="AG12" s="17">
        <v>0</v>
      </c>
      <c r="AH12" s="17"/>
      <c r="AI12" s="17">
        <v>9.5664625484889798E-2</v>
      </c>
      <c r="AJ12" s="17">
        <v>2.6404936183192101E-2</v>
      </c>
      <c r="AK12" s="17">
        <v>6.21622113071649E-2</v>
      </c>
      <c r="AL12" s="17">
        <v>3.6880275291083502E-2</v>
      </c>
      <c r="AM12" s="17"/>
      <c r="AN12" s="17">
        <v>5.9462444097114098E-2</v>
      </c>
      <c r="AO12" s="17">
        <v>5.7854301489754102E-2</v>
      </c>
      <c r="AP12" s="17"/>
      <c r="AQ12" s="17">
        <v>3.3996860266091403E-2</v>
      </c>
      <c r="AR12" s="17">
        <v>7.7277832981212297E-2</v>
      </c>
      <c r="AS12" s="17"/>
      <c r="AT12" s="17">
        <v>4.6086678116964402E-2</v>
      </c>
      <c r="AU12" s="17">
        <v>4.9926477821922902E-2</v>
      </c>
      <c r="AV12" s="17">
        <v>0.18081707076820699</v>
      </c>
      <c r="AW12" s="17"/>
      <c r="AX12" s="17">
        <v>2.1325765466870299E-2</v>
      </c>
      <c r="AY12" s="17">
        <v>0.110654834796486</v>
      </c>
      <c r="AZ12" s="17">
        <v>0</v>
      </c>
    </row>
    <row r="13" spans="2:52" x14ac:dyDescent="0.35">
      <c r="B13" s="18" t="s">
        <v>139</v>
      </c>
      <c r="C13" s="17">
        <v>3.8313819346682702E-2</v>
      </c>
      <c r="D13" s="17">
        <v>6.4065882540196906E-2</v>
      </c>
      <c r="E13" s="17">
        <v>1.27271612901075E-2</v>
      </c>
      <c r="F13" s="17"/>
      <c r="G13" s="17">
        <v>0</v>
      </c>
      <c r="H13" s="17">
        <v>2.6062995626860899E-2</v>
      </c>
      <c r="I13" s="17">
        <v>2.4648575449857001E-2</v>
      </c>
      <c r="J13" s="17">
        <v>8.6739875472327792E-3</v>
      </c>
      <c r="K13" s="17">
        <v>7.7030905983447501E-2</v>
      </c>
      <c r="L13" s="17">
        <v>7.1043807560002101E-2</v>
      </c>
      <c r="M13" s="17"/>
      <c r="N13" s="17">
        <v>5.0236845721319201E-2</v>
      </c>
      <c r="O13" s="17">
        <v>5.70206059282585E-2</v>
      </c>
      <c r="P13" s="17">
        <v>2.1991081787271001E-2</v>
      </c>
      <c r="Q13" s="17">
        <v>2.50075308427022E-2</v>
      </c>
      <c r="R13" s="17"/>
      <c r="S13" s="17">
        <v>9.4893316052061402E-2</v>
      </c>
      <c r="T13" s="17">
        <v>7.4233184342133596E-3</v>
      </c>
      <c r="U13" s="17">
        <v>5.4464797349309702E-2</v>
      </c>
      <c r="V13" s="17">
        <v>0.309208919626559</v>
      </c>
      <c r="W13" s="17">
        <v>0</v>
      </c>
      <c r="X13" s="17"/>
      <c r="Y13" s="17">
        <v>6.1159676984170103E-2</v>
      </c>
      <c r="Z13" s="17">
        <v>1.2357915581465999E-2</v>
      </c>
      <c r="AA13" s="17">
        <v>6.13176571138234E-2</v>
      </c>
      <c r="AB13" s="17"/>
      <c r="AC13" s="17">
        <v>5.0294001237860202E-2</v>
      </c>
      <c r="AD13" s="17">
        <v>5.18621284686024E-2</v>
      </c>
      <c r="AE13" s="17">
        <v>1.7316087133428699E-2</v>
      </c>
      <c r="AF13" s="17">
        <v>5.6300136906701499E-2</v>
      </c>
      <c r="AG13" s="17">
        <v>0</v>
      </c>
      <c r="AH13" s="17"/>
      <c r="AI13" s="17">
        <v>5.1425845514773199E-3</v>
      </c>
      <c r="AJ13" s="17">
        <v>3.9645643227138101E-2</v>
      </c>
      <c r="AK13" s="17">
        <v>7.8525013691177203E-2</v>
      </c>
      <c r="AL13" s="17">
        <v>2.29872240391495E-2</v>
      </c>
      <c r="AM13" s="17"/>
      <c r="AN13" s="17">
        <v>6.7675558591285996E-3</v>
      </c>
      <c r="AO13" s="17">
        <v>4.7185035431694403E-2</v>
      </c>
      <c r="AP13" s="17"/>
      <c r="AQ13" s="17">
        <v>2.5010027448093199E-2</v>
      </c>
      <c r="AR13" s="17">
        <v>4.9927891563087801E-2</v>
      </c>
      <c r="AS13" s="17"/>
      <c r="AT13" s="17">
        <v>1.6879346037823099E-2</v>
      </c>
      <c r="AU13" s="17">
        <v>9.8416558305225409E-3</v>
      </c>
      <c r="AV13" s="17">
        <v>0.25121813538868099</v>
      </c>
      <c r="AW13" s="17"/>
      <c r="AX13" s="17">
        <v>1.25268188337294E-2</v>
      </c>
      <c r="AY13" s="17">
        <v>3.90787278740038E-2</v>
      </c>
      <c r="AZ13" s="17">
        <v>7.9499708280151807E-2</v>
      </c>
    </row>
    <row r="14" spans="2:52" x14ac:dyDescent="0.35">
      <c r="B14" s="18" t="s">
        <v>94</v>
      </c>
      <c r="C14" s="17">
        <v>5.51814464887262E-2</v>
      </c>
      <c r="D14" s="17">
        <v>5.9794473832766502E-2</v>
      </c>
      <c r="E14" s="17">
        <v>5.0791681247845097E-2</v>
      </c>
      <c r="F14" s="17"/>
      <c r="G14" s="17">
        <v>0.13634175851517699</v>
      </c>
      <c r="H14" s="17">
        <v>3.9592331664610701E-3</v>
      </c>
      <c r="I14" s="17">
        <v>9.7254734160207596E-3</v>
      </c>
      <c r="J14" s="17">
        <v>5.1705637022368502E-2</v>
      </c>
      <c r="K14" s="17">
        <v>5.25905833750272E-2</v>
      </c>
      <c r="L14" s="17">
        <v>7.6498330724274699E-2</v>
      </c>
      <c r="M14" s="17"/>
      <c r="N14" s="17">
        <v>2.8161716531038501E-2</v>
      </c>
      <c r="O14" s="17">
        <v>3.75883262284935E-2</v>
      </c>
      <c r="P14" s="17">
        <v>6.4377269705962206E-2</v>
      </c>
      <c r="Q14" s="17">
        <v>7.3236626407110497E-2</v>
      </c>
      <c r="R14" s="17"/>
      <c r="S14" s="17">
        <v>2.57601578329586E-2</v>
      </c>
      <c r="T14" s="17">
        <v>2.3750713149717401E-2</v>
      </c>
      <c r="U14" s="17">
        <v>7.8148892109823606E-2</v>
      </c>
      <c r="V14" s="17">
        <v>0.110178900767406</v>
      </c>
      <c r="W14" s="17">
        <v>0.12737468300199201</v>
      </c>
      <c r="X14" s="17"/>
      <c r="Y14" s="17">
        <v>0</v>
      </c>
      <c r="Z14" s="17">
        <v>1.7767439540621301E-2</v>
      </c>
      <c r="AA14" s="17">
        <v>6.7478797882143199E-2</v>
      </c>
      <c r="AB14" s="17"/>
      <c r="AC14" s="17">
        <v>0.104615772421268</v>
      </c>
      <c r="AD14" s="17">
        <v>5.2611565270693203E-2</v>
      </c>
      <c r="AE14" s="17">
        <v>2.08678959215273E-2</v>
      </c>
      <c r="AF14" s="17">
        <v>6.3206652511437903E-3</v>
      </c>
      <c r="AG14" s="17">
        <v>0</v>
      </c>
      <c r="AH14" s="17"/>
      <c r="AI14" s="17">
        <v>9.5534279195789204E-2</v>
      </c>
      <c r="AJ14" s="17">
        <v>4.6797060956338198E-2</v>
      </c>
      <c r="AK14" s="17">
        <v>2.8284085426367199E-2</v>
      </c>
      <c r="AL14" s="17">
        <v>0</v>
      </c>
      <c r="AM14" s="17"/>
      <c r="AN14" s="17">
        <v>2.3250377778343E-2</v>
      </c>
      <c r="AO14" s="17">
        <v>6.4518837090004194E-2</v>
      </c>
      <c r="AP14" s="17"/>
      <c r="AQ14" s="17">
        <v>5.0163031839289399E-2</v>
      </c>
      <c r="AR14" s="17">
        <v>5.6194527201139099E-2</v>
      </c>
      <c r="AS14" s="17"/>
      <c r="AT14" s="17">
        <v>1.52810561790746E-2</v>
      </c>
      <c r="AU14" s="17">
        <v>6.0407859949985002E-2</v>
      </c>
      <c r="AV14" s="17">
        <v>5.5418017963952002E-2</v>
      </c>
      <c r="AW14" s="17"/>
      <c r="AX14" s="17">
        <v>1.61525240578816E-2</v>
      </c>
      <c r="AY14" s="17">
        <v>0</v>
      </c>
      <c r="AZ14" s="17">
        <v>2.9681111403955001E-2</v>
      </c>
    </row>
    <row r="15" spans="2:52" x14ac:dyDescent="0.35">
      <c r="B15" s="18" t="s">
        <v>140</v>
      </c>
      <c r="C15" s="21">
        <v>0.63266293699006504</v>
      </c>
      <c r="D15" s="21">
        <v>0.61726350060261503</v>
      </c>
      <c r="E15" s="21">
        <v>0.65059064250801502</v>
      </c>
      <c r="F15" s="21"/>
      <c r="G15" s="21">
        <v>0.77510261335537001</v>
      </c>
      <c r="H15" s="21">
        <v>0.82487134259392803</v>
      </c>
      <c r="I15" s="21">
        <v>0.77817351056810202</v>
      </c>
      <c r="J15" s="21">
        <v>0.63338907258034005</v>
      </c>
      <c r="K15" s="21">
        <v>0.44874518527115198</v>
      </c>
      <c r="L15" s="21">
        <v>0.44913934970082398</v>
      </c>
      <c r="M15" s="21"/>
      <c r="N15" s="21">
        <v>0.62754780178046299</v>
      </c>
      <c r="O15" s="21">
        <v>0.63115393552218502</v>
      </c>
      <c r="P15" s="21">
        <v>0.66262869742028996</v>
      </c>
      <c r="Q15" s="21">
        <v>0.62494272523421601</v>
      </c>
      <c r="R15" s="21"/>
      <c r="S15" s="21">
        <v>0.32813612029897898</v>
      </c>
      <c r="T15" s="21">
        <v>0.80309375821644002</v>
      </c>
      <c r="U15" s="21">
        <v>0.68237743573484999</v>
      </c>
      <c r="V15" s="21">
        <v>0</v>
      </c>
      <c r="W15" s="21">
        <v>0.53314338083368995</v>
      </c>
      <c r="X15" s="21"/>
      <c r="Y15" s="21">
        <v>0.240182717688744</v>
      </c>
      <c r="Z15" s="21">
        <v>0.79664428541606003</v>
      </c>
      <c r="AA15" s="21">
        <v>0.75118150539871298</v>
      </c>
      <c r="AB15" s="21"/>
      <c r="AC15" s="21">
        <v>0.50850393468024102</v>
      </c>
      <c r="AD15" s="21">
        <v>0.63125764917988503</v>
      </c>
      <c r="AE15" s="21">
        <v>0.72859395514686798</v>
      </c>
      <c r="AF15" s="21">
        <v>0.69275254800456099</v>
      </c>
      <c r="AG15" s="21">
        <v>0.81994144367080202</v>
      </c>
      <c r="AH15" s="21"/>
      <c r="AI15" s="21">
        <v>0.60928985838836303</v>
      </c>
      <c r="AJ15" s="21">
        <v>0.65938202312665095</v>
      </c>
      <c r="AK15" s="21">
        <v>0.55082568898962403</v>
      </c>
      <c r="AL15" s="21">
        <v>0.79937072410556997</v>
      </c>
      <c r="AM15" s="21"/>
      <c r="AN15" s="21">
        <v>0.76356463242250805</v>
      </c>
      <c r="AO15" s="21">
        <v>0.59537374605052695</v>
      </c>
      <c r="AP15" s="21"/>
      <c r="AQ15" s="21">
        <v>0.67944767908881598</v>
      </c>
      <c r="AR15" s="21">
        <v>0.59486936930385803</v>
      </c>
      <c r="AS15" s="21"/>
      <c r="AT15" s="21">
        <v>0.797603741241802</v>
      </c>
      <c r="AU15" s="21">
        <v>0.55347399415339205</v>
      </c>
      <c r="AV15" s="21">
        <v>0.31130054751283698</v>
      </c>
      <c r="AW15" s="21"/>
      <c r="AX15" s="21">
        <v>0.86095989486708602</v>
      </c>
      <c r="AY15" s="21">
        <v>0.28714971048090199</v>
      </c>
      <c r="AZ15" s="21">
        <v>0.70671092895562304</v>
      </c>
    </row>
    <row r="16" spans="2:52" x14ac:dyDescent="0.35">
      <c r="B16" s="18" t="s">
        <v>141</v>
      </c>
      <c r="C16" s="21">
        <v>9.5499775489985797E-2</v>
      </c>
      <c r="D16" s="21">
        <v>0.112548713932048</v>
      </c>
      <c r="E16" s="21">
        <v>7.8841402239389693E-2</v>
      </c>
      <c r="F16" s="21"/>
      <c r="G16" s="21">
        <v>0</v>
      </c>
      <c r="H16" s="21">
        <v>4.7906342802620197E-2</v>
      </c>
      <c r="I16" s="21">
        <v>6.4553072632361E-2</v>
      </c>
      <c r="J16" s="21">
        <v>5.1666827626349297E-2</v>
      </c>
      <c r="K16" s="21">
        <v>0.12569314162891701</v>
      </c>
      <c r="L16" s="21">
        <v>0.21019033860143899</v>
      </c>
      <c r="M16" s="21"/>
      <c r="N16" s="21">
        <v>0.105254940546466</v>
      </c>
      <c r="O16" s="21">
        <v>8.5889454928768802E-2</v>
      </c>
      <c r="P16" s="21">
        <v>3.8937595499405599E-2</v>
      </c>
      <c r="Q16" s="21">
        <v>0.13532731762714101</v>
      </c>
      <c r="R16" s="21"/>
      <c r="S16" s="21">
        <v>0.22076115827691001</v>
      </c>
      <c r="T16" s="21">
        <v>5.0208139285215399E-2</v>
      </c>
      <c r="U16" s="21">
        <v>6.3083301133904895E-2</v>
      </c>
      <c r="V16" s="21">
        <v>0.57285005871377803</v>
      </c>
      <c r="W16" s="21">
        <v>0</v>
      </c>
      <c r="X16" s="21"/>
      <c r="Y16" s="21">
        <v>0.14623743902224101</v>
      </c>
      <c r="Z16" s="21">
        <v>6.2155999834649901E-2</v>
      </c>
      <c r="AA16" s="21">
        <v>6.13176571138234E-2</v>
      </c>
      <c r="AB16" s="21"/>
      <c r="AC16" s="21">
        <v>0.13282323436075899</v>
      </c>
      <c r="AD16" s="21">
        <v>0.107538326135093</v>
      </c>
      <c r="AE16" s="21">
        <v>5.5567032829004798E-2</v>
      </c>
      <c r="AF16" s="21">
        <v>0.14810089494025699</v>
      </c>
      <c r="AG16" s="21">
        <v>0</v>
      </c>
      <c r="AH16" s="21"/>
      <c r="AI16" s="21">
        <v>0.100807210036367</v>
      </c>
      <c r="AJ16" s="21">
        <v>6.6050579410330199E-2</v>
      </c>
      <c r="AK16" s="21">
        <v>0.14068722499834199</v>
      </c>
      <c r="AL16" s="21">
        <v>5.9867499330232998E-2</v>
      </c>
      <c r="AM16" s="21"/>
      <c r="AN16" s="21">
        <v>6.6229999956242694E-2</v>
      </c>
      <c r="AO16" s="21">
        <v>0.105039336921449</v>
      </c>
      <c r="AP16" s="21"/>
      <c r="AQ16" s="21">
        <v>5.9006887714184601E-2</v>
      </c>
      <c r="AR16" s="21">
        <v>0.12720572454429999</v>
      </c>
      <c r="AS16" s="21"/>
      <c r="AT16" s="21">
        <v>6.2966024154787498E-2</v>
      </c>
      <c r="AU16" s="21">
        <v>5.9768133652445501E-2</v>
      </c>
      <c r="AV16" s="21">
        <v>0.43203520615688801</v>
      </c>
      <c r="AW16" s="21"/>
      <c r="AX16" s="21">
        <v>3.3852584300599703E-2</v>
      </c>
      <c r="AY16" s="21">
        <v>0.14973356267049001</v>
      </c>
      <c r="AZ16" s="21">
        <v>7.9499708280151807E-2</v>
      </c>
    </row>
    <row r="17" spans="2:52" x14ac:dyDescent="0.35">
      <c r="B17" s="18" t="s">
        <v>97</v>
      </c>
      <c r="C17" s="22">
        <v>0.53716316150008003</v>
      </c>
      <c r="D17" s="22">
        <v>0.50471478667056602</v>
      </c>
      <c r="E17" s="22">
        <v>0.57174924026862595</v>
      </c>
      <c r="F17" s="22"/>
      <c r="G17" s="22">
        <v>0.77510261335537001</v>
      </c>
      <c r="H17" s="22">
        <v>0.77696499979130795</v>
      </c>
      <c r="I17" s="22">
        <v>0.71362043793574104</v>
      </c>
      <c r="J17" s="22">
        <v>0.58172224495399105</v>
      </c>
      <c r="K17" s="22">
        <v>0.323052043642235</v>
      </c>
      <c r="L17" s="22">
        <v>0.23894901109938499</v>
      </c>
      <c r="M17" s="22"/>
      <c r="N17" s="22">
        <v>0.52229286123399599</v>
      </c>
      <c r="O17" s="22">
        <v>0.54526448059341603</v>
      </c>
      <c r="P17" s="22">
        <v>0.62369110192088395</v>
      </c>
      <c r="Q17" s="22">
        <v>0.489615407607075</v>
      </c>
      <c r="R17" s="22"/>
      <c r="S17" s="22">
        <v>0.107374962022069</v>
      </c>
      <c r="T17" s="22">
        <v>0.75288561893122496</v>
      </c>
      <c r="U17" s="22">
        <v>0.61929413460094596</v>
      </c>
      <c r="V17" s="22">
        <v>-0.57285005871377803</v>
      </c>
      <c r="W17" s="22">
        <v>0.53314338083368995</v>
      </c>
      <c r="X17" s="22"/>
      <c r="Y17" s="22">
        <v>9.3945278666503304E-2</v>
      </c>
      <c r="Z17" s="22">
        <v>0.73448828558140999</v>
      </c>
      <c r="AA17" s="22">
        <v>0.68986384828489</v>
      </c>
      <c r="AB17" s="22"/>
      <c r="AC17" s="22">
        <v>0.37568070031948297</v>
      </c>
      <c r="AD17" s="22">
        <v>0.52371932304479196</v>
      </c>
      <c r="AE17" s="22">
        <v>0.67302692231786299</v>
      </c>
      <c r="AF17" s="22">
        <v>0.54465165306430396</v>
      </c>
      <c r="AG17" s="22">
        <v>0.81994144367080202</v>
      </c>
      <c r="AH17" s="22"/>
      <c r="AI17" s="22">
        <v>0.50848264835199597</v>
      </c>
      <c r="AJ17" s="22">
        <v>0.59333144371631996</v>
      </c>
      <c r="AK17" s="22">
        <v>0.41013846399128201</v>
      </c>
      <c r="AL17" s="22">
        <v>0.73950322477533703</v>
      </c>
      <c r="AM17" s="22"/>
      <c r="AN17" s="22">
        <v>0.69733463246626504</v>
      </c>
      <c r="AO17" s="22">
        <v>0.490334409129078</v>
      </c>
      <c r="AP17" s="22"/>
      <c r="AQ17" s="22">
        <v>0.62044079137463104</v>
      </c>
      <c r="AR17" s="22">
        <v>0.46766364475955802</v>
      </c>
      <c r="AS17" s="22"/>
      <c r="AT17" s="22">
        <v>0.73463771708701398</v>
      </c>
      <c r="AU17" s="22">
        <v>0.493705860500946</v>
      </c>
      <c r="AV17" s="22">
        <v>-0.120734658644051</v>
      </c>
      <c r="AW17" s="22"/>
      <c r="AX17" s="22">
        <v>0.82710731056648601</v>
      </c>
      <c r="AY17" s="22">
        <v>0.137416147810413</v>
      </c>
      <c r="AZ17" s="22">
        <v>0.62721122067547097</v>
      </c>
    </row>
    <row r="18" spans="2:52" x14ac:dyDescent="0.35">
      <c r="B18" s="16"/>
    </row>
    <row r="19" spans="2:52" x14ac:dyDescent="0.35">
      <c r="B19" t="s">
        <v>85</v>
      </c>
    </row>
    <row r="20" spans="2:52" x14ac:dyDescent="0.35">
      <c r="B20" t="s">
        <v>86</v>
      </c>
    </row>
    <row r="22" spans="2:52" x14ac:dyDescent="0.35">
      <c r="B22"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Z18"/>
  <sheetViews>
    <sheetView showGridLines="0" workbookViewId="0">
      <pane xSplit="2" topLeftCell="C1" activePane="topRight" state="frozen"/>
      <selection pane="topRight" activeCell="C9"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211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x14ac:dyDescent="0.35">
      <c r="B9" s="18" t="s">
        <v>207</v>
      </c>
      <c r="C9" s="17">
        <v>0.235198899260705</v>
      </c>
      <c r="D9" s="17">
        <v>0.27646414111907103</v>
      </c>
      <c r="E9" s="17">
        <v>0.19489521653292599</v>
      </c>
      <c r="F9" s="17"/>
      <c r="G9" s="17">
        <v>0.22092187943123101</v>
      </c>
      <c r="H9" s="17">
        <v>0.42115974068099099</v>
      </c>
      <c r="I9" s="17">
        <v>0.228882613461455</v>
      </c>
      <c r="J9" s="17">
        <v>0.263986033039673</v>
      </c>
      <c r="K9" s="17">
        <v>0.13438227218587501</v>
      </c>
      <c r="L9" s="17">
        <v>0.16858745681345499</v>
      </c>
      <c r="M9" s="17"/>
      <c r="N9" s="17">
        <v>0.19017666871667499</v>
      </c>
      <c r="O9" s="17">
        <v>0.27641487662466002</v>
      </c>
      <c r="P9" s="17">
        <v>0.20379682120842099</v>
      </c>
      <c r="Q9" s="17">
        <v>0.23666547658470499</v>
      </c>
      <c r="R9" s="17"/>
      <c r="S9" s="17">
        <v>0.13654225239220899</v>
      </c>
      <c r="T9" s="17">
        <v>0.25959763259660801</v>
      </c>
      <c r="U9" s="17">
        <v>0.46975355376042299</v>
      </c>
      <c r="V9" s="17">
        <v>0</v>
      </c>
      <c r="W9" s="17">
        <v>0.20632048156045599</v>
      </c>
      <c r="X9" s="17"/>
      <c r="Y9" s="17">
        <v>0.17988038790112601</v>
      </c>
      <c r="Z9" s="17">
        <v>0.24437370592821001</v>
      </c>
      <c r="AA9" s="17">
        <v>0.46243660027292899</v>
      </c>
      <c r="AB9" s="17"/>
      <c r="AC9" s="17">
        <v>0.16540280879663299</v>
      </c>
      <c r="AD9" s="17">
        <v>0.23225236198486901</v>
      </c>
      <c r="AE9" s="17">
        <v>0.27524422788088598</v>
      </c>
      <c r="AF9" s="17">
        <v>0.228611669392977</v>
      </c>
      <c r="AG9" s="17">
        <v>0.162607756934598</v>
      </c>
      <c r="AH9" s="17"/>
      <c r="AI9" s="17">
        <v>0.21265154804049999</v>
      </c>
      <c r="AJ9" s="17">
        <v>0.207176847270649</v>
      </c>
      <c r="AK9" s="17">
        <v>0.18704716344529801</v>
      </c>
      <c r="AL9" s="17">
        <v>0.45142664209545602</v>
      </c>
      <c r="AM9" s="17"/>
      <c r="AN9" s="17">
        <v>0.434396980194592</v>
      </c>
      <c r="AO9" s="17">
        <v>0.185482394795497</v>
      </c>
      <c r="AP9" s="17"/>
      <c r="AQ9" s="17">
        <v>0.249227460908895</v>
      </c>
      <c r="AR9" s="17">
        <v>0.223303329401812</v>
      </c>
      <c r="AS9" s="17"/>
      <c r="AT9" s="17">
        <v>0.32412648340436301</v>
      </c>
      <c r="AU9" s="17">
        <v>0.18290889992807099</v>
      </c>
      <c r="AV9" s="17">
        <v>0.15755251189121799</v>
      </c>
      <c r="AW9" s="17"/>
      <c r="AX9" s="17">
        <v>0.27521188563131999</v>
      </c>
      <c r="AY9" s="17">
        <v>0.21475245569985699</v>
      </c>
      <c r="AZ9" s="17">
        <v>0.46280170499128098</v>
      </c>
    </row>
    <row r="10" spans="2:52" x14ac:dyDescent="0.35">
      <c r="B10" s="18" t="s">
        <v>208</v>
      </c>
      <c r="C10" s="17">
        <v>0.28623127680490501</v>
      </c>
      <c r="D10" s="17">
        <v>0.305233590159674</v>
      </c>
      <c r="E10" s="17">
        <v>0.26838477521521098</v>
      </c>
      <c r="F10" s="17"/>
      <c r="G10" s="17">
        <v>0.23784533544949499</v>
      </c>
      <c r="H10" s="17">
        <v>0.211350893605148</v>
      </c>
      <c r="I10" s="17">
        <v>0.25645568928292001</v>
      </c>
      <c r="J10" s="17">
        <v>0.37748648118939399</v>
      </c>
      <c r="K10" s="17">
        <v>0.32607706273893799</v>
      </c>
      <c r="L10" s="17">
        <v>0.29784173349292498</v>
      </c>
      <c r="M10" s="17"/>
      <c r="N10" s="17">
        <v>0.39029925306566998</v>
      </c>
      <c r="O10" s="17">
        <v>0.23862515395992401</v>
      </c>
      <c r="P10" s="17">
        <v>0.31624822621457499</v>
      </c>
      <c r="Q10" s="17">
        <v>0.26785462021116002</v>
      </c>
      <c r="R10" s="17"/>
      <c r="S10" s="17">
        <v>0.24777113652553301</v>
      </c>
      <c r="T10" s="17">
        <v>0.313020022663477</v>
      </c>
      <c r="U10" s="17">
        <v>0.32458960180131202</v>
      </c>
      <c r="V10" s="17">
        <v>0</v>
      </c>
      <c r="W10" s="17">
        <v>0.17101687507600399</v>
      </c>
      <c r="X10" s="17"/>
      <c r="Y10" s="17">
        <v>0.246052696644914</v>
      </c>
      <c r="Z10" s="17">
        <v>0.32323801458594298</v>
      </c>
      <c r="AA10" s="17">
        <v>0.24290015198656201</v>
      </c>
      <c r="AB10" s="17"/>
      <c r="AC10" s="17">
        <v>0.33384577600558302</v>
      </c>
      <c r="AD10" s="17">
        <v>0.26794626591785098</v>
      </c>
      <c r="AE10" s="17">
        <v>0.27241510767521798</v>
      </c>
      <c r="AF10" s="17">
        <v>0.31324183828631902</v>
      </c>
      <c r="AG10" s="17">
        <v>0.408994846567801</v>
      </c>
      <c r="AH10" s="17"/>
      <c r="AI10" s="17">
        <v>0.29818394169289197</v>
      </c>
      <c r="AJ10" s="17">
        <v>0.34250019666461801</v>
      </c>
      <c r="AK10" s="17">
        <v>0.218674186723121</v>
      </c>
      <c r="AL10" s="17">
        <v>0.27607166628406898</v>
      </c>
      <c r="AM10" s="17"/>
      <c r="AN10" s="17">
        <v>0.25218789302988598</v>
      </c>
      <c r="AO10" s="17">
        <v>0.29146098611569399</v>
      </c>
      <c r="AP10" s="17"/>
      <c r="AQ10" s="17">
        <v>0.27912680193789802</v>
      </c>
      <c r="AR10" s="17">
        <v>0.296641867080153</v>
      </c>
      <c r="AS10" s="17"/>
      <c r="AT10" s="17">
        <v>0.23940773383986</v>
      </c>
      <c r="AU10" s="17">
        <v>0.33326655417447498</v>
      </c>
      <c r="AV10" s="17">
        <v>0.26183763832088502</v>
      </c>
      <c r="AW10" s="17"/>
      <c r="AX10" s="17">
        <v>0.29656309484438897</v>
      </c>
      <c r="AY10" s="17">
        <v>0.24700389487910099</v>
      </c>
      <c r="AZ10" s="17">
        <v>0.215043924216439</v>
      </c>
    </row>
    <row r="11" spans="2:52" x14ac:dyDescent="0.35">
      <c r="B11" s="18" t="s">
        <v>209</v>
      </c>
      <c r="C11" s="17">
        <v>0.193324969609839</v>
      </c>
      <c r="D11" s="17">
        <v>0.18980416296692901</v>
      </c>
      <c r="E11" s="17">
        <v>0.19761889395145699</v>
      </c>
      <c r="F11" s="17"/>
      <c r="G11" s="17">
        <v>0.32192856110191298</v>
      </c>
      <c r="H11" s="17">
        <v>0.19864669677959401</v>
      </c>
      <c r="I11" s="17">
        <v>0.15365878901476099</v>
      </c>
      <c r="J11" s="17">
        <v>0.10563790471999</v>
      </c>
      <c r="K11" s="17">
        <v>0.17699003132267399</v>
      </c>
      <c r="L11" s="17">
        <v>0.209590032314243</v>
      </c>
      <c r="M11" s="17"/>
      <c r="N11" s="17">
        <v>0.12901503568821299</v>
      </c>
      <c r="O11" s="17">
        <v>0.21525873175455601</v>
      </c>
      <c r="P11" s="17">
        <v>0.21536937142365101</v>
      </c>
      <c r="Q11" s="17">
        <v>0.19697545235448399</v>
      </c>
      <c r="R11" s="17"/>
      <c r="S11" s="17">
        <v>0.32844954498687401</v>
      </c>
      <c r="T11" s="17">
        <v>0.16107761285778099</v>
      </c>
      <c r="U11" s="17">
        <v>2.9414526633675001E-2</v>
      </c>
      <c r="V11" s="17">
        <v>0.23650735446024601</v>
      </c>
      <c r="W11" s="17">
        <v>9.3163239651643998E-2</v>
      </c>
      <c r="X11" s="17"/>
      <c r="Y11" s="17">
        <v>0.30468199250955402</v>
      </c>
      <c r="Z11" s="17">
        <v>0.17868980965148301</v>
      </c>
      <c r="AA11" s="17">
        <v>6.7478797882143199E-2</v>
      </c>
      <c r="AB11" s="17"/>
      <c r="AC11" s="17">
        <v>0.139782509876409</v>
      </c>
      <c r="AD11" s="17">
        <v>0.24939444397357299</v>
      </c>
      <c r="AE11" s="17">
        <v>0.191999589854085</v>
      </c>
      <c r="AF11" s="17">
        <v>0.15987558163877899</v>
      </c>
      <c r="AG11" s="17">
        <v>0.428397396497601</v>
      </c>
      <c r="AH11" s="17"/>
      <c r="AI11" s="17">
        <v>0.166861614627239</v>
      </c>
      <c r="AJ11" s="17">
        <v>0.183926127316348</v>
      </c>
      <c r="AK11" s="17">
        <v>0.251263807851063</v>
      </c>
      <c r="AL11" s="17">
        <v>8.5401135137675402E-2</v>
      </c>
      <c r="AM11" s="17"/>
      <c r="AN11" s="17">
        <v>0.13734964725172999</v>
      </c>
      <c r="AO11" s="17">
        <v>0.20960393587227499</v>
      </c>
      <c r="AP11" s="17"/>
      <c r="AQ11" s="17">
        <v>0.20804615769778301</v>
      </c>
      <c r="AR11" s="17">
        <v>0.18019326046037901</v>
      </c>
      <c r="AS11" s="17"/>
      <c r="AT11" s="17">
        <v>0.19106773958620801</v>
      </c>
      <c r="AU11" s="17">
        <v>0.21049012698432801</v>
      </c>
      <c r="AV11" s="17">
        <v>0.18182018124045299</v>
      </c>
      <c r="AW11" s="17"/>
      <c r="AX11" s="17">
        <v>0.181261323178666</v>
      </c>
      <c r="AY11" s="17">
        <v>0.282665838188425</v>
      </c>
      <c r="AZ11" s="17">
        <v>0.112968770864969</v>
      </c>
    </row>
    <row r="12" spans="2:52" x14ac:dyDescent="0.35">
      <c r="B12" s="18" t="s">
        <v>210</v>
      </c>
      <c r="C12" s="17">
        <v>0.21151989209233901</v>
      </c>
      <c r="D12" s="17">
        <v>0.16655970335783399</v>
      </c>
      <c r="E12" s="17">
        <v>0.25329957356763</v>
      </c>
      <c r="F12" s="17"/>
      <c r="G12" s="17">
        <v>0.13767965784146599</v>
      </c>
      <c r="H12" s="17">
        <v>0.11798248316070301</v>
      </c>
      <c r="I12" s="17">
        <v>0.316903385958965</v>
      </c>
      <c r="J12" s="17">
        <v>0.23256654856845399</v>
      </c>
      <c r="K12" s="17">
        <v>0.25430747439539197</v>
      </c>
      <c r="L12" s="17">
        <v>0.20826724606329799</v>
      </c>
      <c r="M12" s="17"/>
      <c r="N12" s="17">
        <v>0.22370989095211499</v>
      </c>
      <c r="O12" s="17">
        <v>0.19298678755358001</v>
      </c>
      <c r="P12" s="17">
        <v>0.22331654751605201</v>
      </c>
      <c r="Q12" s="17">
        <v>0.20317126372320299</v>
      </c>
      <c r="R12" s="17"/>
      <c r="S12" s="17">
        <v>0.23265081945323399</v>
      </c>
      <c r="T12" s="17">
        <v>0.216744958558448</v>
      </c>
      <c r="U12" s="17">
        <v>9.0685139946202406E-2</v>
      </c>
      <c r="V12" s="17">
        <v>0.57285005871377803</v>
      </c>
      <c r="W12" s="17">
        <v>0.245856029247948</v>
      </c>
      <c r="X12" s="17"/>
      <c r="Y12" s="17">
        <v>0.24366695586422499</v>
      </c>
      <c r="Z12" s="17">
        <v>0.20654504140431301</v>
      </c>
      <c r="AA12" s="17">
        <v>0.13134498979248399</v>
      </c>
      <c r="AB12" s="17"/>
      <c r="AC12" s="17">
        <v>0.242442418529249</v>
      </c>
      <c r="AD12" s="17">
        <v>0.20258233645562199</v>
      </c>
      <c r="AE12" s="17">
        <v>0.22807354840051799</v>
      </c>
      <c r="AF12" s="17">
        <v>0.19617073612699901</v>
      </c>
      <c r="AG12" s="17">
        <v>0</v>
      </c>
      <c r="AH12" s="17"/>
      <c r="AI12" s="17">
        <v>0.225846905645573</v>
      </c>
      <c r="AJ12" s="17">
        <v>0.203868881451364</v>
      </c>
      <c r="AK12" s="17">
        <v>0.24416267155586099</v>
      </c>
      <c r="AL12" s="17">
        <v>0.173219070740527</v>
      </c>
      <c r="AM12" s="17"/>
      <c r="AN12" s="17">
        <v>0.116583122761488</v>
      </c>
      <c r="AO12" s="17">
        <v>0.23832392556149501</v>
      </c>
      <c r="AP12" s="17"/>
      <c r="AQ12" s="17">
        <v>0.20793225344490299</v>
      </c>
      <c r="AR12" s="17">
        <v>0.21274786891615699</v>
      </c>
      <c r="AS12" s="17"/>
      <c r="AT12" s="17">
        <v>0.217559619142463</v>
      </c>
      <c r="AU12" s="17">
        <v>0.160948129877587</v>
      </c>
      <c r="AV12" s="17">
        <v>0.33870197984783301</v>
      </c>
      <c r="AW12" s="17"/>
      <c r="AX12" s="17">
        <v>0.19852130302413401</v>
      </c>
      <c r="AY12" s="17">
        <v>0.22212820782996401</v>
      </c>
      <c r="AZ12" s="17">
        <v>0.14682485193772499</v>
      </c>
    </row>
    <row r="13" spans="2:52" x14ac:dyDescent="0.35">
      <c r="B13" s="18" t="s">
        <v>94</v>
      </c>
      <c r="C13" s="19">
        <v>7.3724962232212601E-2</v>
      </c>
      <c r="D13" s="19">
        <v>6.1938402396492398E-2</v>
      </c>
      <c r="E13" s="19">
        <v>8.5801540732775905E-2</v>
      </c>
      <c r="F13" s="19"/>
      <c r="G13" s="19">
        <v>8.1624566175894794E-2</v>
      </c>
      <c r="H13" s="19">
        <v>5.0860185773564499E-2</v>
      </c>
      <c r="I13" s="19">
        <v>4.40995222818985E-2</v>
      </c>
      <c r="J13" s="19">
        <v>2.03230324824882E-2</v>
      </c>
      <c r="K13" s="19">
        <v>0.108243159357121</v>
      </c>
      <c r="L13" s="19">
        <v>0.115713531316079</v>
      </c>
      <c r="M13" s="19"/>
      <c r="N13" s="19">
        <v>6.6799151577326299E-2</v>
      </c>
      <c r="O13" s="19">
        <v>7.6714450107280105E-2</v>
      </c>
      <c r="P13" s="19">
        <v>4.1269033637301299E-2</v>
      </c>
      <c r="Q13" s="19">
        <v>9.5333187126448296E-2</v>
      </c>
      <c r="R13" s="19"/>
      <c r="S13" s="19">
        <v>5.4586246642149401E-2</v>
      </c>
      <c r="T13" s="19">
        <v>4.9559773323686301E-2</v>
      </c>
      <c r="U13" s="19">
        <v>8.5557177858387401E-2</v>
      </c>
      <c r="V13" s="19">
        <v>0.19064258682597601</v>
      </c>
      <c r="W13" s="19">
        <v>0.28364337446394799</v>
      </c>
      <c r="X13" s="19"/>
      <c r="Y13" s="19">
        <v>2.57179670801807E-2</v>
      </c>
      <c r="Z13" s="19">
        <v>4.7153428430051603E-2</v>
      </c>
      <c r="AA13" s="19">
        <v>9.5839460065882107E-2</v>
      </c>
      <c r="AB13" s="19"/>
      <c r="AC13" s="19">
        <v>0.118526486792127</v>
      </c>
      <c r="AD13" s="19">
        <v>4.7824591668084601E-2</v>
      </c>
      <c r="AE13" s="19">
        <v>3.2267526189292801E-2</v>
      </c>
      <c r="AF13" s="19">
        <v>0.102100174554925</v>
      </c>
      <c r="AG13" s="19">
        <v>0</v>
      </c>
      <c r="AH13" s="19"/>
      <c r="AI13" s="19">
        <v>9.6455989993795899E-2</v>
      </c>
      <c r="AJ13" s="19">
        <v>6.2527947297021005E-2</v>
      </c>
      <c r="AK13" s="19">
        <v>9.8852170424657104E-2</v>
      </c>
      <c r="AL13" s="19">
        <v>1.38814857422734E-2</v>
      </c>
      <c r="AM13" s="19"/>
      <c r="AN13" s="19">
        <v>5.9482356762303901E-2</v>
      </c>
      <c r="AO13" s="19">
        <v>7.5128757655038694E-2</v>
      </c>
      <c r="AP13" s="19"/>
      <c r="AQ13" s="19">
        <v>5.5667326010521198E-2</v>
      </c>
      <c r="AR13" s="19">
        <v>8.7113674141499897E-2</v>
      </c>
      <c r="AS13" s="19"/>
      <c r="AT13" s="19">
        <v>2.7838424027106502E-2</v>
      </c>
      <c r="AU13" s="19">
        <v>0.11238628903554</v>
      </c>
      <c r="AV13" s="19">
        <v>6.0087688699610502E-2</v>
      </c>
      <c r="AW13" s="19"/>
      <c r="AX13" s="19">
        <v>4.8442393321490397E-2</v>
      </c>
      <c r="AY13" s="19">
        <v>3.34496034026543E-2</v>
      </c>
      <c r="AZ13" s="19">
        <v>6.23607479895864E-2</v>
      </c>
    </row>
    <row r="14" spans="2:52" x14ac:dyDescent="0.35">
      <c r="B14" s="16"/>
    </row>
    <row r="15" spans="2:52" x14ac:dyDescent="0.35">
      <c r="B15" t="s">
        <v>85</v>
      </c>
    </row>
    <row r="16" spans="2:52" x14ac:dyDescent="0.35">
      <c r="B16" t="s">
        <v>86</v>
      </c>
    </row>
    <row r="18" spans="2:2" x14ac:dyDescent="0.35">
      <c r="B18"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Z22"/>
  <sheetViews>
    <sheetView showGridLines="0" workbookViewId="0">
      <pane xSplit="2" topLeftCell="C1" activePane="topRight" state="frozen"/>
      <selection pane="topRight" activeCell="D2" sqref="D2:AQ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x14ac:dyDescent="0.35">
      <c r="B9" s="18" t="s">
        <v>135</v>
      </c>
      <c r="C9" s="17">
        <v>0.251276815986129</v>
      </c>
      <c r="D9" s="17">
        <v>0.29231250760864003</v>
      </c>
      <c r="E9" s="17">
        <v>0.211267009154531</v>
      </c>
      <c r="F9" s="17"/>
      <c r="G9" s="17">
        <v>0.27851977670163403</v>
      </c>
      <c r="H9" s="17">
        <v>0.41769971931078498</v>
      </c>
      <c r="I9" s="17">
        <v>0.25290438388904701</v>
      </c>
      <c r="J9" s="17">
        <v>0.32887103775341597</v>
      </c>
      <c r="K9" s="17">
        <v>0.12593718591004699</v>
      </c>
      <c r="L9" s="17">
        <v>0.15351672933107599</v>
      </c>
      <c r="M9" s="17"/>
      <c r="N9" s="17">
        <v>0.24524590873417201</v>
      </c>
      <c r="O9" s="17">
        <v>0.31651103710676298</v>
      </c>
      <c r="P9" s="17">
        <v>0.21451289683972299</v>
      </c>
      <c r="Q9" s="17">
        <v>0.21049718296424599</v>
      </c>
      <c r="R9" s="17"/>
      <c r="S9" s="17">
        <v>0.11168402042980501</v>
      </c>
      <c r="T9" s="17">
        <v>0.28397612626450103</v>
      </c>
      <c r="U9" s="17">
        <v>0.48830206102914903</v>
      </c>
      <c r="V9" s="17">
        <v>0</v>
      </c>
      <c r="W9" s="17">
        <v>0.15175417450210499</v>
      </c>
      <c r="X9" s="17"/>
      <c r="Y9" s="17">
        <v>8.0143560573507702E-2</v>
      </c>
      <c r="Z9" s="17">
        <v>0.298623775162354</v>
      </c>
      <c r="AA9" s="17">
        <v>0.47794447200923401</v>
      </c>
      <c r="AB9" s="17"/>
      <c r="AC9" s="17">
        <v>0.16820125377447001</v>
      </c>
      <c r="AD9" s="17">
        <v>0.25579695389655599</v>
      </c>
      <c r="AE9" s="17">
        <v>0.28164672529019902</v>
      </c>
      <c r="AF9" s="17">
        <v>0.33022431377836298</v>
      </c>
      <c r="AG9" s="17">
        <v>0.164801431872727</v>
      </c>
      <c r="AH9" s="17"/>
      <c r="AI9" s="17">
        <v>0.192697416521947</v>
      </c>
      <c r="AJ9" s="17">
        <v>0.195026618957436</v>
      </c>
      <c r="AK9" s="17">
        <v>0.32696955250718801</v>
      </c>
      <c r="AL9" s="17">
        <v>0.46198482137917302</v>
      </c>
      <c r="AM9" s="17"/>
      <c r="AN9" s="17">
        <v>0.42719608811384702</v>
      </c>
      <c r="AO9" s="17">
        <v>0.202013932135235</v>
      </c>
      <c r="AP9" s="17"/>
      <c r="AQ9" s="17">
        <v>0.26746861881117401</v>
      </c>
      <c r="AR9" s="17">
        <v>0.241858882203695</v>
      </c>
      <c r="AS9" s="17"/>
      <c r="AT9" s="17">
        <v>0.38382314885126601</v>
      </c>
      <c r="AU9" s="17">
        <v>0.160919459562607</v>
      </c>
      <c r="AV9" s="17">
        <v>0.13427053219122501</v>
      </c>
      <c r="AW9" s="17"/>
      <c r="AX9" s="17">
        <v>0.30725523747703198</v>
      </c>
      <c r="AY9" s="17">
        <v>4.8007898907963503E-2</v>
      </c>
      <c r="AZ9" s="17">
        <v>0.49982949605333199</v>
      </c>
    </row>
    <row r="10" spans="2:52" x14ac:dyDescent="0.35">
      <c r="B10" s="18" t="s">
        <v>136</v>
      </c>
      <c r="C10" s="17">
        <v>0.28518915139347001</v>
      </c>
      <c r="D10" s="17">
        <v>0.26416714948108599</v>
      </c>
      <c r="E10" s="17">
        <v>0.30734434880574502</v>
      </c>
      <c r="F10" s="17"/>
      <c r="G10" s="17">
        <v>0.27318389146427402</v>
      </c>
      <c r="H10" s="17">
        <v>0.23750614054180499</v>
      </c>
      <c r="I10" s="17">
        <v>0.36116932324997603</v>
      </c>
      <c r="J10" s="17">
        <v>0.29360284422251198</v>
      </c>
      <c r="K10" s="17">
        <v>0.33113003195741902</v>
      </c>
      <c r="L10" s="17">
        <v>0.240734439452469</v>
      </c>
      <c r="M10" s="17"/>
      <c r="N10" s="17">
        <v>0.296346693885571</v>
      </c>
      <c r="O10" s="17">
        <v>0.243970435700263</v>
      </c>
      <c r="P10" s="17">
        <v>0.28532952860063998</v>
      </c>
      <c r="Q10" s="17">
        <v>0.319087272064001</v>
      </c>
      <c r="R10" s="17"/>
      <c r="S10" s="17">
        <v>0.21054330170121099</v>
      </c>
      <c r="T10" s="17">
        <v>0.35328010781712899</v>
      </c>
      <c r="U10" s="17">
        <v>0.22738723548960799</v>
      </c>
      <c r="V10" s="17">
        <v>0.26364113908721798</v>
      </c>
      <c r="W10" s="17">
        <v>0.25267380626959102</v>
      </c>
      <c r="X10" s="17"/>
      <c r="Y10" s="17">
        <v>0.21405563975245101</v>
      </c>
      <c r="Z10" s="17">
        <v>0.31105572023557099</v>
      </c>
      <c r="AA10" s="17">
        <v>0.19826397737306001</v>
      </c>
      <c r="AB10" s="17"/>
      <c r="AC10" s="17">
        <v>0.316070044042146</v>
      </c>
      <c r="AD10" s="17">
        <v>0.27177750255615002</v>
      </c>
      <c r="AE10" s="17">
        <v>0.27860150292540298</v>
      </c>
      <c r="AF10" s="17">
        <v>0.25755201251821103</v>
      </c>
      <c r="AG10" s="17">
        <v>0.57701472363258</v>
      </c>
      <c r="AH10" s="17"/>
      <c r="AI10" s="17">
        <v>0.33578519133639401</v>
      </c>
      <c r="AJ10" s="17">
        <v>0.33247187033299203</v>
      </c>
      <c r="AK10" s="17">
        <v>0.165618231598782</v>
      </c>
      <c r="AL10" s="17">
        <v>0.26098824366803602</v>
      </c>
      <c r="AM10" s="17"/>
      <c r="AN10" s="17">
        <v>0.28441492862483098</v>
      </c>
      <c r="AO10" s="17">
        <v>0.28596098895467498</v>
      </c>
      <c r="AP10" s="17"/>
      <c r="AQ10" s="17">
        <v>0.28589423229233601</v>
      </c>
      <c r="AR10" s="17">
        <v>0.28510883921135599</v>
      </c>
      <c r="AS10" s="17"/>
      <c r="AT10" s="17">
        <v>0.28289818167432501</v>
      </c>
      <c r="AU10" s="17">
        <v>0.292822236592997</v>
      </c>
      <c r="AV10" s="17">
        <v>0.22024565985217601</v>
      </c>
      <c r="AW10" s="17"/>
      <c r="AX10" s="17">
        <v>0.32290804754096503</v>
      </c>
      <c r="AY10" s="17">
        <v>0.26004589245044801</v>
      </c>
      <c r="AZ10" s="17">
        <v>0.20292372986657001</v>
      </c>
    </row>
    <row r="11" spans="2:52" x14ac:dyDescent="0.35">
      <c r="B11" s="18" t="s">
        <v>137</v>
      </c>
      <c r="C11" s="17">
        <v>0.20436207683009699</v>
      </c>
      <c r="D11" s="17">
        <v>0.183927267508708</v>
      </c>
      <c r="E11" s="17">
        <v>0.221598993650476</v>
      </c>
      <c r="F11" s="17"/>
      <c r="G11" s="17">
        <v>0.202995156138703</v>
      </c>
      <c r="H11" s="17">
        <v>0.214448263597597</v>
      </c>
      <c r="I11" s="17">
        <v>0.110551123191395</v>
      </c>
      <c r="J11" s="17">
        <v>0.17480419131441299</v>
      </c>
      <c r="K11" s="17">
        <v>0.20184092084100699</v>
      </c>
      <c r="L11" s="17">
        <v>0.278583198686221</v>
      </c>
      <c r="M11" s="17"/>
      <c r="N11" s="17">
        <v>0.220922417140304</v>
      </c>
      <c r="O11" s="17">
        <v>0.195049889122448</v>
      </c>
      <c r="P11" s="17">
        <v>0.22381015492189299</v>
      </c>
      <c r="Q11" s="17">
        <v>0.198345596213203</v>
      </c>
      <c r="R11" s="17"/>
      <c r="S11" s="17">
        <v>0.296421306010971</v>
      </c>
      <c r="T11" s="17">
        <v>0.17216651022493201</v>
      </c>
      <c r="U11" s="17">
        <v>0.194703400290583</v>
      </c>
      <c r="V11" s="17">
        <v>0.31697104051881603</v>
      </c>
      <c r="W11" s="17">
        <v>0.17775288001970499</v>
      </c>
      <c r="X11" s="17"/>
      <c r="Y11" s="17">
        <v>0.329776197288982</v>
      </c>
      <c r="Z11" s="17">
        <v>0.185929499865888</v>
      </c>
      <c r="AA11" s="17">
        <v>0.15729363687256401</v>
      </c>
      <c r="AB11" s="17"/>
      <c r="AC11" s="17">
        <v>0.2278316887213</v>
      </c>
      <c r="AD11" s="17">
        <v>0.21723344852469401</v>
      </c>
      <c r="AE11" s="17">
        <v>0.19279558073859701</v>
      </c>
      <c r="AF11" s="17">
        <v>0.17402123907025799</v>
      </c>
      <c r="AG11" s="17">
        <v>0.258183844494693</v>
      </c>
      <c r="AH11" s="17"/>
      <c r="AI11" s="17">
        <v>0.19364439303453901</v>
      </c>
      <c r="AJ11" s="17">
        <v>0.210901138745164</v>
      </c>
      <c r="AK11" s="17">
        <v>0.26510620317118699</v>
      </c>
      <c r="AL11" s="17">
        <v>0.12582244674534299</v>
      </c>
      <c r="AM11" s="17"/>
      <c r="AN11" s="17">
        <v>0.150938157738499</v>
      </c>
      <c r="AO11" s="17">
        <v>0.21619343524305401</v>
      </c>
      <c r="AP11" s="17"/>
      <c r="AQ11" s="17">
        <v>0.18335226213112499</v>
      </c>
      <c r="AR11" s="17">
        <v>0.21315934338301901</v>
      </c>
      <c r="AS11" s="17"/>
      <c r="AT11" s="17">
        <v>0.14386578669302999</v>
      </c>
      <c r="AU11" s="17">
        <v>0.247457145247586</v>
      </c>
      <c r="AV11" s="17">
        <v>0.22051109017946899</v>
      </c>
      <c r="AW11" s="17"/>
      <c r="AX11" s="17">
        <v>0.17988167917911699</v>
      </c>
      <c r="AY11" s="17">
        <v>0.38332063962021501</v>
      </c>
      <c r="AZ11" s="17">
        <v>0.183322129613366</v>
      </c>
    </row>
    <row r="12" spans="2:52" x14ac:dyDescent="0.35">
      <c r="B12" s="18" t="s">
        <v>138</v>
      </c>
      <c r="C12" s="17">
        <v>0.13077628984496201</v>
      </c>
      <c r="D12" s="17">
        <v>0.13760268749646401</v>
      </c>
      <c r="E12" s="17">
        <v>0.12447711646071601</v>
      </c>
      <c r="F12" s="17"/>
      <c r="G12" s="17">
        <v>0.14057038493968199</v>
      </c>
      <c r="H12" s="17">
        <v>7.8905912909153803E-2</v>
      </c>
      <c r="I12" s="17">
        <v>8.7109144711316699E-2</v>
      </c>
      <c r="J12" s="17">
        <v>0.12543808127492401</v>
      </c>
      <c r="K12" s="17">
        <v>0.14685730329671501</v>
      </c>
      <c r="L12" s="17">
        <v>0.18090754955114699</v>
      </c>
      <c r="M12" s="17"/>
      <c r="N12" s="17">
        <v>0.12715934612523999</v>
      </c>
      <c r="O12" s="17">
        <v>0.14288544937327799</v>
      </c>
      <c r="P12" s="17">
        <v>0.13429374932614399</v>
      </c>
      <c r="Q12" s="17">
        <v>0.122240803041493</v>
      </c>
      <c r="R12" s="17"/>
      <c r="S12" s="17">
        <v>0.25209814495932997</v>
      </c>
      <c r="T12" s="17">
        <v>8.3158001160687195E-2</v>
      </c>
      <c r="U12" s="17">
        <v>1.18867399444227E-2</v>
      </c>
      <c r="V12" s="17">
        <v>0.110178900767406</v>
      </c>
      <c r="W12" s="17">
        <v>0.117834031220244</v>
      </c>
      <c r="X12" s="17"/>
      <c r="Y12" s="17">
        <v>0.25863977026677698</v>
      </c>
      <c r="Z12" s="17">
        <v>0.106020712535774</v>
      </c>
      <c r="AA12" s="17">
        <v>0</v>
      </c>
      <c r="AB12" s="17"/>
      <c r="AC12" s="17">
        <v>0.106558217021996</v>
      </c>
      <c r="AD12" s="17">
        <v>0.16443391760954801</v>
      </c>
      <c r="AE12" s="17">
        <v>0.13676574672599301</v>
      </c>
      <c r="AF12" s="17">
        <v>0.139780264640122</v>
      </c>
      <c r="AG12" s="17">
        <v>0</v>
      </c>
      <c r="AH12" s="17"/>
      <c r="AI12" s="17">
        <v>0.11681961091724</v>
      </c>
      <c r="AJ12" s="17">
        <v>0.118455072941517</v>
      </c>
      <c r="AK12" s="17">
        <v>0.134158971836493</v>
      </c>
      <c r="AL12" s="17">
        <v>8.9009719573481597E-2</v>
      </c>
      <c r="AM12" s="17"/>
      <c r="AN12" s="17">
        <v>5.2461610747531202E-2</v>
      </c>
      <c r="AO12" s="17">
        <v>0.153577744552745</v>
      </c>
      <c r="AP12" s="17"/>
      <c r="AQ12" s="17">
        <v>0.133680388646051</v>
      </c>
      <c r="AR12" s="17">
        <v>0.130444307739285</v>
      </c>
      <c r="AS12" s="17"/>
      <c r="AT12" s="17">
        <v>0.12418165869360499</v>
      </c>
      <c r="AU12" s="17">
        <v>0.162010489153878</v>
      </c>
      <c r="AV12" s="17">
        <v>0.165679433242264</v>
      </c>
      <c r="AW12" s="17"/>
      <c r="AX12" s="17">
        <v>0.10170553023965399</v>
      </c>
      <c r="AY12" s="17">
        <v>0.15361111728187901</v>
      </c>
      <c r="AZ12" s="17">
        <v>9.1850083886050402E-3</v>
      </c>
    </row>
    <row r="13" spans="2:52" x14ac:dyDescent="0.35">
      <c r="B13" s="18" t="s">
        <v>139</v>
      </c>
      <c r="C13" s="17">
        <v>8.9706156336874204E-2</v>
      </c>
      <c r="D13" s="17">
        <v>8.5742256075322806E-2</v>
      </c>
      <c r="E13" s="17">
        <v>9.4027723126610299E-2</v>
      </c>
      <c r="F13" s="17"/>
      <c r="G13" s="17">
        <v>4.9544248000471601E-2</v>
      </c>
      <c r="H13" s="17">
        <v>4.4477523219240298E-2</v>
      </c>
      <c r="I13" s="17">
        <v>0.16361744950840801</v>
      </c>
      <c r="J13" s="17">
        <v>5.6960812952246899E-2</v>
      </c>
      <c r="K13" s="17">
        <v>0.12514837447937499</v>
      </c>
      <c r="L13" s="17">
        <v>9.44285115653581E-2</v>
      </c>
      <c r="M13" s="17"/>
      <c r="N13" s="17">
        <v>8.6597167257434798E-2</v>
      </c>
      <c r="O13" s="17">
        <v>7.9692267604238906E-2</v>
      </c>
      <c r="P13" s="17">
        <v>0.10419465206775499</v>
      </c>
      <c r="Q13" s="17">
        <v>8.6108758944893601E-2</v>
      </c>
      <c r="R13" s="17"/>
      <c r="S13" s="17">
        <v>0.123524642663542</v>
      </c>
      <c r="T13" s="17">
        <v>7.5902983470346505E-2</v>
      </c>
      <c r="U13" s="17">
        <v>3.93088778570383E-2</v>
      </c>
      <c r="V13" s="17">
        <v>0.309208919626559</v>
      </c>
      <c r="W13" s="17">
        <v>0.119649790864284</v>
      </c>
      <c r="X13" s="17"/>
      <c r="Y13" s="17">
        <v>0.117384832118281</v>
      </c>
      <c r="Z13" s="17">
        <v>7.0476304763930006E-2</v>
      </c>
      <c r="AA13" s="17">
        <v>9.1130396752766601E-2</v>
      </c>
      <c r="AB13" s="17"/>
      <c r="AC13" s="17">
        <v>0.10428493632338701</v>
      </c>
      <c r="AD13" s="17">
        <v>8.6454897084627794E-2</v>
      </c>
      <c r="AE13" s="17">
        <v>8.9729074119006297E-2</v>
      </c>
      <c r="AF13" s="17">
        <v>5.8186846724093903E-2</v>
      </c>
      <c r="AG13" s="17">
        <v>0</v>
      </c>
      <c r="AH13" s="17"/>
      <c r="AI13" s="17">
        <v>7.71433183219883E-2</v>
      </c>
      <c r="AJ13" s="17">
        <v>0.106739268540035</v>
      </c>
      <c r="AK13" s="17">
        <v>9.9065592906600802E-2</v>
      </c>
      <c r="AL13" s="17">
        <v>5.3605521792535402E-2</v>
      </c>
      <c r="AM13" s="17"/>
      <c r="AN13" s="17">
        <v>6.06076442430118E-2</v>
      </c>
      <c r="AO13" s="17">
        <v>9.9075641235815207E-2</v>
      </c>
      <c r="AP13" s="17"/>
      <c r="AQ13" s="17">
        <v>9.6298570368663405E-2</v>
      </c>
      <c r="AR13" s="17">
        <v>8.5672170777476395E-2</v>
      </c>
      <c r="AS13" s="17"/>
      <c r="AT13" s="17">
        <v>5.0222198801045503E-2</v>
      </c>
      <c r="AU13" s="17">
        <v>8.2264080633902906E-2</v>
      </c>
      <c r="AV13" s="17">
        <v>0.259293284534866</v>
      </c>
      <c r="AW13" s="17"/>
      <c r="AX13" s="17">
        <v>6.5407032920255501E-2</v>
      </c>
      <c r="AY13" s="17">
        <v>0.15501445173949499</v>
      </c>
      <c r="AZ13" s="17">
        <v>0.104739636078127</v>
      </c>
    </row>
    <row r="14" spans="2:52" x14ac:dyDescent="0.35">
      <c r="B14" s="18" t="s">
        <v>94</v>
      </c>
      <c r="C14" s="17">
        <v>3.8689509608468099E-2</v>
      </c>
      <c r="D14" s="17">
        <v>3.6248131829778901E-2</v>
      </c>
      <c r="E14" s="17">
        <v>4.1284808801922097E-2</v>
      </c>
      <c r="F14" s="17"/>
      <c r="G14" s="17">
        <v>5.5186542755236101E-2</v>
      </c>
      <c r="H14" s="17">
        <v>6.9624404214186104E-3</v>
      </c>
      <c r="I14" s="17">
        <v>2.4648575449857001E-2</v>
      </c>
      <c r="J14" s="17">
        <v>2.03230324824882E-2</v>
      </c>
      <c r="K14" s="17">
        <v>6.9086183515436897E-2</v>
      </c>
      <c r="L14" s="17">
        <v>5.1829571413729597E-2</v>
      </c>
      <c r="M14" s="17"/>
      <c r="N14" s="17">
        <v>2.3728466857277902E-2</v>
      </c>
      <c r="O14" s="17">
        <v>2.18909210930101E-2</v>
      </c>
      <c r="P14" s="17">
        <v>3.7859018243845702E-2</v>
      </c>
      <c r="Q14" s="17">
        <v>6.3720386772163601E-2</v>
      </c>
      <c r="R14" s="17"/>
      <c r="S14" s="17">
        <v>5.7285842351410404E-3</v>
      </c>
      <c r="T14" s="17">
        <v>3.1516271062403803E-2</v>
      </c>
      <c r="U14" s="17">
        <v>3.8411685389199202E-2</v>
      </c>
      <c r="V14" s="17">
        <v>0</v>
      </c>
      <c r="W14" s="17">
        <v>0.180335317124071</v>
      </c>
      <c r="X14" s="17"/>
      <c r="Y14" s="17">
        <v>0</v>
      </c>
      <c r="Z14" s="17">
        <v>2.7893987436482699E-2</v>
      </c>
      <c r="AA14" s="17">
        <v>7.5367516992375205E-2</v>
      </c>
      <c r="AB14" s="17"/>
      <c r="AC14" s="17">
        <v>7.7053860116700401E-2</v>
      </c>
      <c r="AD14" s="17">
        <v>4.3032803284236898E-3</v>
      </c>
      <c r="AE14" s="17">
        <v>2.0461370200802E-2</v>
      </c>
      <c r="AF14" s="17">
        <v>4.0235323268951899E-2</v>
      </c>
      <c r="AG14" s="17">
        <v>0</v>
      </c>
      <c r="AH14" s="17"/>
      <c r="AI14" s="17">
        <v>8.3910069867892206E-2</v>
      </c>
      <c r="AJ14" s="17">
        <v>3.64060304828564E-2</v>
      </c>
      <c r="AK14" s="17">
        <v>9.0814479797491701E-3</v>
      </c>
      <c r="AL14" s="17">
        <v>8.5892468414306197E-3</v>
      </c>
      <c r="AM14" s="17"/>
      <c r="AN14" s="17">
        <v>2.4381570532280301E-2</v>
      </c>
      <c r="AO14" s="17">
        <v>4.31782578784752E-2</v>
      </c>
      <c r="AP14" s="17"/>
      <c r="AQ14" s="17">
        <v>3.3305927750650603E-2</v>
      </c>
      <c r="AR14" s="17">
        <v>4.3756456685168699E-2</v>
      </c>
      <c r="AS14" s="17"/>
      <c r="AT14" s="17">
        <v>1.50090252867284E-2</v>
      </c>
      <c r="AU14" s="17">
        <v>5.4526588809029497E-2</v>
      </c>
      <c r="AV14" s="17">
        <v>0</v>
      </c>
      <c r="AW14" s="17"/>
      <c r="AX14" s="17">
        <v>2.28424726429752E-2</v>
      </c>
      <c r="AY14" s="17">
        <v>0</v>
      </c>
      <c r="AZ14" s="17">
        <v>0</v>
      </c>
    </row>
    <row r="15" spans="2:52" x14ac:dyDescent="0.35">
      <c r="B15" s="18" t="s">
        <v>140</v>
      </c>
      <c r="C15" s="21">
        <v>0.53646596737959895</v>
      </c>
      <c r="D15" s="21">
        <v>0.55647965708972602</v>
      </c>
      <c r="E15" s="21">
        <v>0.51861135796027602</v>
      </c>
      <c r="F15" s="21"/>
      <c r="G15" s="21">
        <v>0.55170366816590799</v>
      </c>
      <c r="H15" s="21">
        <v>0.65520585985258994</v>
      </c>
      <c r="I15" s="21">
        <v>0.61407370713902298</v>
      </c>
      <c r="J15" s="21">
        <v>0.62247388197592801</v>
      </c>
      <c r="K15" s="21">
        <v>0.45706721786746601</v>
      </c>
      <c r="L15" s="21">
        <v>0.39425116878354499</v>
      </c>
      <c r="M15" s="21"/>
      <c r="N15" s="21">
        <v>0.54159260261974296</v>
      </c>
      <c r="O15" s="21">
        <v>0.56048147280702498</v>
      </c>
      <c r="P15" s="21">
        <v>0.499842425440363</v>
      </c>
      <c r="Q15" s="21">
        <v>0.52958445502824603</v>
      </c>
      <c r="R15" s="21"/>
      <c r="S15" s="21">
        <v>0.32222732213101601</v>
      </c>
      <c r="T15" s="21">
        <v>0.63725623408163001</v>
      </c>
      <c r="U15" s="21">
        <v>0.71568929651875701</v>
      </c>
      <c r="V15" s="21">
        <v>0.26364113908721798</v>
      </c>
      <c r="W15" s="21">
        <v>0.40442798077169601</v>
      </c>
      <c r="X15" s="21"/>
      <c r="Y15" s="21">
        <v>0.29419920032595898</v>
      </c>
      <c r="Z15" s="21">
        <v>0.60967949539792499</v>
      </c>
      <c r="AA15" s="21">
        <v>0.67620844938229396</v>
      </c>
      <c r="AB15" s="21"/>
      <c r="AC15" s="21">
        <v>0.48427129781661599</v>
      </c>
      <c r="AD15" s="21">
        <v>0.52757445645270595</v>
      </c>
      <c r="AE15" s="21">
        <v>0.56024822821560205</v>
      </c>
      <c r="AF15" s="21">
        <v>0.58777632629657395</v>
      </c>
      <c r="AG15" s="21">
        <v>0.741816155505307</v>
      </c>
      <c r="AH15" s="21"/>
      <c r="AI15" s="21">
        <v>0.528482607858341</v>
      </c>
      <c r="AJ15" s="21">
        <v>0.52749848929042797</v>
      </c>
      <c r="AK15" s="21">
        <v>0.49258778410596998</v>
      </c>
      <c r="AL15" s="21">
        <v>0.72297306504720904</v>
      </c>
      <c r="AM15" s="21"/>
      <c r="AN15" s="21">
        <v>0.71161101673867799</v>
      </c>
      <c r="AO15" s="21">
        <v>0.48797492108990997</v>
      </c>
      <c r="AP15" s="21"/>
      <c r="AQ15" s="21">
        <v>0.55336285110351002</v>
      </c>
      <c r="AR15" s="21">
        <v>0.52696772141505099</v>
      </c>
      <c r="AS15" s="21"/>
      <c r="AT15" s="21">
        <v>0.66672133052559102</v>
      </c>
      <c r="AU15" s="21">
        <v>0.453741696155604</v>
      </c>
      <c r="AV15" s="21">
        <v>0.35451619204340101</v>
      </c>
      <c r="AW15" s="21"/>
      <c r="AX15" s="21">
        <v>0.63016328501799801</v>
      </c>
      <c r="AY15" s="21">
        <v>0.30805379135841099</v>
      </c>
      <c r="AZ15" s="21">
        <v>0.70275322591990197</v>
      </c>
    </row>
    <row r="16" spans="2:52" x14ac:dyDescent="0.35">
      <c r="B16" s="18" t="s">
        <v>141</v>
      </c>
      <c r="C16" s="21">
        <v>0.22048244618183699</v>
      </c>
      <c r="D16" s="21">
        <v>0.223344943571787</v>
      </c>
      <c r="E16" s="21">
        <v>0.218504839587326</v>
      </c>
      <c r="F16" s="21"/>
      <c r="G16" s="21">
        <v>0.19011463294015299</v>
      </c>
      <c r="H16" s="21">
        <v>0.123383436128394</v>
      </c>
      <c r="I16" s="21">
        <v>0.25072659421972499</v>
      </c>
      <c r="J16" s="21">
        <v>0.18239889422717101</v>
      </c>
      <c r="K16" s="21">
        <v>0.27200567777609003</v>
      </c>
      <c r="L16" s="21">
        <v>0.27533606111650499</v>
      </c>
      <c r="M16" s="21"/>
      <c r="N16" s="21">
        <v>0.21375651338267501</v>
      </c>
      <c r="O16" s="21">
        <v>0.22257771697751699</v>
      </c>
      <c r="P16" s="21">
        <v>0.23848840139389901</v>
      </c>
      <c r="Q16" s="21">
        <v>0.20834956198638699</v>
      </c>
      <c r="R16" s="21"/>
      <c r="S16" s="21">
        <v>0.37562278762287199</v>
      </c>
      <c r="T16" s="21">
        <v>0.15906098463103399</v>
      </c>
      <c r="U16" s="21">
        <v>5.1195617801461001E-2</v>
      </c>
      <c r="V16" s="21">
        <v>0.41938782039396599</v>
      </c>
      <c r="W16" s="21">
        <v>0.23748382208452701</v>
      </c>
      <c r="X16" s="21"/>
      <c r="Y16" s="21">
        <v>0.37602460238505903</v>
      </c>
      <c r="Z16" s="21">
        <v>0.17649701729970399</v>
      </c>
      <c r="AA16" s="21">
        <v>9.1130396752766601E-2</v>
      </c>
      <c r="AB16" s="21"/>
      <c r="AC16" s="21">
        <v>0.21084315334538301</v>
      </c>
      <c r="AD16" s="21">
        <v>0.25088881469417601</v>
      </c>
      <c r="AE16" s="21">
        <v>0.226494820844999</v>
      </c>
      <c r="AF16" s="21">
        <v>0.19796711136421599</v>
      </c>
      <c r="AG16" s="21">
        <v>0</v>
      </c>
      <c r="AH16" s="21"/>
      <c r="AI16" s="21">
        <v>0.193962929239228</v>
      </c>
      <c r="AJ16" s="21">
        <v>0.22519434148155201</v>
      </c>
      <c r="AK16" s="21">
        <v>0.233224564743094</v>
      </c>
      <c r="AL16" s="21">
        <v>0.142615241366017</v>
      </c>
      <c r="AM16" s="21"/>
      <c r="AN16" s="21">
        <v>0.113069254990543</v>
      </c>
      <c r="AO16" s="21">
        <v>0.252653385788561</v>
      </c>
      <c r="AP16" s="21"/>
      <c r="AQ16" s="21">
        <v>0.22997895901471399</v>
      </c>
      <c r="AR16" s="21">
        <v>0.216116478516761</v>
      </c>
      <c r="AS16" s="21"/>
      <c r="AT16" s="21">
        <v>0.17440385749465001</v>
      </c>
      <c r="AU16" s="21">
        <v>0.24427456978778</v>
      </c>
      <c r="AV16" s="21">
        <v>0.42497271777713003</v>
      </c>
      <c r="AW16" s="21"/>
      <c r="AX16" s="21">
        <v>0.16711256315990999</v>
      </c>
      <c r="AY16" s="21">
        <v>0.308625569021374</v>
      </c>
      <c r="AZ16" s="21">
        <v>0.11392464446673201</v>
      </c>
    </row>
    <row r="17" spans="2:52" x14ac:dyDescent="0.35">
      <c r="B17" s="18" t="s">
        <v>97</v>
      </c>
      <c r="C17" s="22">
        <v>0.31598352119776202</v>
      </c>
      <c r="D17" s="22">
        <v>0.333134713517939</v>
      </c>
      <c r="E17" s="22">
        <v>0.30010651837294999</v>
      </c>
      <c r="F17" s="22"/>
      <c r="G17" s="22">
        <v>0.36158903522575397</v>
      </c>
      <c r="H17" s="22">
        <v>0.53182242372419597</v>
      </c>
      <c r="I17" s="22">
        <v>0.363347112919298</v>
      </c>
      <c r="J17" s="22">
        <v>0.44007498774875697</v>
      </c>
      <c r="K17" s="22">
        <v>0.18506154009137599</v>
      </c>
      <c r="L17" s="22">
        <v>0.11891510766704</v>
      </c>
      <c r="M17" s="22"/>
      <c r="N17" s="22">
        <v>0.32783608923706797</v>
      </c>
      <c r="O17" s="22">
        <v>0.33790375582950799</v>
      </c>
      <c r="P17" s="22">
        <v>0.26135402404646402</v>
      </c>
      <c r="Q17" s="22">
        <v>0.32123489304185998</v>
      </c>
      <c r="R17" s="22"/>
      <c r="S17" s="22">
        <v>-5.3395465491856503E-2</v>
      </c>
      <c r="T17" s="22">
        <v>0.47819524945059699</v>
      </c>
      <c r="U17" s="22">
        <v>0.66449367871729603</v>
      </c>
      <c r="V17" s="22">
        <v>-0.15574668130674699</v>
      </c>
      <c r="W17" s="22">
        <v>0.166944158687168</v>
      </c>
      <c r="X17" s="22"/>
      <c r="Y17" s="22">
        <v>-8.1825402059099703E-2</v>
      </c>
      <c r="Z17" s="22">
        <v>0.43318247809822003</v>
      </c>
      <c r="AA17" s="22">
        <v>0.58507805262952695</v>
      </c>
      <c r="AB17" s="22"/>
      <c r="AC17" s="22">
        <v>0.27342814447123298</v>
      </c>
      <c r="AD17" s="22">
        <v>0.27668564175853</v>
      </c>
      <c r="AE17" s="22">
        <v>0.33375340737060299</v>
      </c>
      <c r="AF17" s="22">
        <v>0.38980921493235798</v>
      </c>
      <c r="AG17" s="22">
        <v>0.741816155505307</v>
      </c>
      <c r="AH17" s="22"/>
      <c r="AI17" s="22">
        <v>0.33451967861911303</v>
      </c>
      <c r="AJ17" s="22">
        <v>0.30230414780887599</v>
      </c>
      <c r="AK17" s="22">
        <v>0.25936321936287599</v>
      </c>
      <c r="AL17" s="22">
        <v>0.58035782368119204</v>
      </c>
      <c r="AM17" s="22"/>
      <c r="AN17" s="22">
        <v>0.598541761748135</v>
      </c>
      <c r="AO17" s="22">
        <v>0.235321535301349</v>
      </c>
      <c r="AP17" s="22"/>
      <c r="AQ17" s="22">
        <v>0.32338389208879498</v>
      </c>
      <c r="AR17" s="22">
        <v>0.31085124289829003</v>
      </c>
      <c r="AS17" s="22"/>
      <c r="AT17" s="22">
        <v>0.49231747303094098</v>
      </c>
      <c r="AU17" s="22">
        <v>0.209467126367824</v>
      </c>
      <c r="AV17" s="22">
        <v>-7.0456525733729305E-2</v>
      </c>
      <c r="AW17" s="22"/>
      <c r="AX17" s="22">
        <v>0.46305072185808799</v>
      </c>
      <c r="AY17" s="22">
        <v>-5.7177766296290201E-4</v>
      </c>
      <c r="AZ17" s="22">
        <v>0.58882858145316996</v>
      </c>
    </row>
    <row r="18" spans="2:52" x14ac:dyDescent="0.35">
      <c r="B18" s="16"/>
    </row>
    <row r="19" spans="2:52" x14ac:dyDescent="0.35">
      <c r="B19" t="s">
        <v>85</v>
      </c>
    </row>
    <row r="20" spans="2:52" x14ac:dyDescent="0.35">
      <c r="B20" t="s">
        <v>86</v>
      </c>
    </row>
    <row r="22" spans="2:52" x14ac:dyDescent="0.35">
      <c r="B22"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Z22"/>
  <sheetViews>
    <sheetView showGridLines="0" workbookViewId="0">
      <pane xSplit="2" topLeftCell="AC1" activePane="topRight" state="frozen"/>
      <selection pane="topRight" activeCell="AO6" sqref="AO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x14ac:dyDescent="0.35">
      <c r="B9" s="18" t="s">
        <v>135</v>
      </c>
      <c r="C9" s="17">
        <v>0.42803723365393498</v>
      </c>
      <c r="D9" s="17">
        <v>0.41688383408671198</v>
      </c>
      <c r="E9" s="17">
        <v>0.44090083167576399</v>
      </c>
      <c r="F9" s="17"/>
      <c r="G9" s="17">
        <v>0.501718992768029</v>
      </c>
      <c r="H9" s="17">
        <v>0.60413669755786803</v>
      </c>
      <c r="I9" s="17">
        <v>0.51960151431638302</v>
      </c>
      <c r="J9" s="17">
        <v>0.47940163331298302</v>
      </c>
      <c r="K9" s="17">
        <v>0.27771525677299302</v>
      </c>
      <c r="L9" s="17">
        <v>0.27376310393718001</v>
      </c>
      <c r="M9" s="17"/>
      <c r="N9" s="17">
        <v>0.32371252995151001</v>
      </c>
      <c r="O9" s="17">
        <v>0.43628032187986399</v>
      </c>
      <c r="P9" s="17">
        <v>0.52110392911566805</v>
      </c>
      <c r="Q9" s="17">
        <v>0.40447292630775</v>
      </c>
      <c r="R9" s="17"/>
      <c r="S9" s="17">
        <v>0.25617372159863999</v>
      </c>
      <c r="T9" s="17">
        <v>0.50411961202575395</v>
      </c>
      <c r="U9" s="17">
        <v>0.56627802561520302</v>
      </c>
      <c r="V9" s="17">
        <v>0</v>
      </c>
      <c r="W9" s="17">
        <v>0.32239184723989001</v>
      </c>
      <c r="X9" s="17"/>
      <c r="Y9" s="17">
        <v>0.16980217761966801</v>
      </c>
      <c r="Z9" s="17">
        <v>0.48644239542666001</v>
      </c>
      <c r="AA9" s="17">
        <v>0.62902051143474502</v>
      </c>
      <c r="AB9" s="17"/>
      <c r="AC9" s="17">
        <v>0.340943646451491</v>
      </c>
      <c r="AD9" s="17">
        <v>0.48624591762242902</v>
      </c>
      <c r="AE9" s="17">
        <v>0.444495464251289</v>
      </c>
      <c r="AF9" s="17">
        <v>0.37510126914931002</v>
      </c>
      <c r="AG9" s="17">
        <v>0.164801431872727</v>
      </c>
      <c r="AH9" s="17"/>
      <c r="AI9" s="17">
        <v>0.43750887062324501</v>
      </c>
      <c r="AJ9" s="17">
        <v>0.43183802129444299</v>
      </c>
      <c r="AK9" s="17">
        <v>0.35134866525317299</v>
      </c>
      <c r="AL9" s="17">
        <v>0.57165270315982597</v>
      </c>
      <c r="AM9" s="17"/>
      <c r="AN9" s="17">
        <v>0.69203704240290798</v>
      </c>
      <c r="AO9" s="17">
        <v>0.35457894676519502</v>
      </c>
      <c r="AP9" s="17"/>
      <c r="AQ9" s="17">
        <v>0.493390670401612</v>
      </c>
      <c r="AR9" s="17">
        <v>0.37565283250911302</v>
      </c>
      <c r="AS9" s="17"/>
      <c r="AT9" s="17">
        <v>0.52703498808011595</v>
      </c>
      <c r="AU9" s="17">
        <v>0.34911888390090301</v>
      </c>
      <c r="AV9" s="17">
        <v>0.28506877503223799</v>
      </c>
      <c r="AW9" s="17"/>
      <c r="AX9" s="17">
        <v>0.50953014753023296</v>
      </c>
      <c r="AY9" s="17">
        <v>0.25541004535523798</v>
      </c>
      <c r="AZ9" s="17">
        <v>0.61337856580923</v>
      </c>
    </row>
    <row r="10" spans="2:52" x14ac:dyDescent="0.35">
      <c r="B10" s="18" t="s">
        <v>136</v>
      </c>
      <c r="C10" s="17">
        <v>0.29627285169131001</v>
      </c>
      <c r="D10" s="17">
        <v>0.27960609577814299</v>
      </c>
      <c r="E10" s="17">
        <v>0.31411922700819001</v>
      </c>
      <c r="F10" s="17"/>
      <c r="G10" s="17">
        <v>0.39083925090015997</v>
      </c>
      <c r="H10" s="17">
        <v>0.20472090559754999</v>
      </c>
      <c r="I10" s="17">
        <v>0.34257601571612201</v>
      </c>
      <c r="J10" s="17">
        <v>0.32131603484830901</v>
      </c>
      <c r="K10" s="17">
        <v>0.27957726019385398</v>
      </c>
      <c r="L10" s="17">
        <v>0.26973939157767701</v>
      </c>
      <c r="M10" s="17"/>
      <c r="N10" s="17">
        <v>0.326487155701076</v>
      </c>
      <c r="O10" s="17">
        <v>0.27656086980911698</v>
      </c>
      <c r="P10" s="17">
        <v>0.29274987632128902</v>
      </c>
      <c r="Q10" s="17">
        <v>0.308977557220246</v>
      </c>
      <c r="R10" s="17"/>
      <c r="S10" s="17">
        <v>0.19780061730592099</v>
      </c>
      <c r="T10" s="17">
        <v>0.32405188250830702</v>
      </c>
      <c r="U10" s="17">
        <v>0.18028228926369999</v>
      </c>
      <c r="V10" s="17">
        <v>0.26364113908721798</v>
      </c>
      <c r="W10" s="17">
        <v>0.47328308324195201</v>
      </c>
      <c r="X10" s="17"/>
      <c r="Y10" s="17">
        <v>0.25230115873266701</v>
      </c>
      <c r="Z10" s="17">
        <v>0.33478635266725698</v>
      </c>
      <c r="AA10" s="17">
        <v>0.169974892282058</v>
      </c>
      <c r="AB10" s="17"/>
      <c r="AC10" s="17">
        <v>0.26973140847287402</v>
      </c>
      <c r="AD10" s="17">
        <v>0.28910029270659499</v>
      </c>
      <c r="AE10" s="17">
        <v>0.33798544934462499</v>
      </c>
      <c r="AF10" s="17">
        <v>0.33698678241958901</v>
      </c>
      <c r="AG10" s="17">
        <v>0.65514001179807602</v>
      </c>
      <c r="AH10" s="17"/>
      <c r="AI10" s="17">
        <v>0.27882685368822702</v>
      </c>
      <c r="AJ10" s="17">
        <v>0.32747457526252299</v>
      </c>
      <c r="AK10" s="17">
        <v>0.30421657880824798</v>
      </c>
      <c r="AL10" s="17">
        <v>0.251232199727774</v>
      </c>
      <c r="AM10" s="17"/>
      <c r="AN10" s="17">
        <v>0.177747581223275</v>
      </c>
      <c r="AO10" s="17">
        <v>0.33073053490724702</v>
      </c>
      <c r="AP10" s="17"/>
      <c r="AQ10" s="17">
        <v>0.28027384866118998</v>
      </c>
      <c r="AR10" s="17">
        <v>0.303456542191815</v>
      </c>
      <c r="AS10" s="17"/>
      <c r="AT10" s="17">
        <v>0.30003843307799999</v>
      </c>
      <c r="AU10" s="17">
        <v>0.32146480118834397</v>
      </c>
      <c r="AV10" s="17">
        <v>0.17482691409630699</v>
      </c>
      <c r="AW10" s="17"/>
      <c r="AX10" s="17">
        <v>0.34875757904719901</v>
      </c>
      <c r="AY10" s="17">
        <v>0.22941449219805299</v>
      </c>
      <c r="AZ10" s="17">
        <v>0.15782467443480999</v>
      </c>
    </row>
    <row r="11" spans="2:52" x14ac:dyDescent="0.35">
      <c r="B11" s="18" t="s">
        <v>137</v>
      </c>
      <c r="C11" s="17">
        <v>0.14832040177189701</v>
      </c>
      <c r="D11" s="17">
        <v>0.14809005433018199</v>
      </c>
      <c r="E11" s="17">
        <v>0.14513758120103201</v>
      </c>
      <c r="F11" s="17"/>
      <c r="G11" s="17">
        <v>2.8621920217919899E-2</v>
      </c>
      <c r="H11" s="17">
        <v>0.124213522541857</v>
      </c>
      <c r="I11" s="17">
        <v>7.4476599672018695E-2</v>
      </c>
      <c r="J11" s="17">
        <v>0.109720054296777</v>
      </c>
      <c r="K11" s="17">
        <v>0.258681617370082</v>
      </c>
      <c r="L11" s="17">
        <v>0.232534241723133</v>
      </c>
      <c r="M11" s="17"/>
      <c r="N11" s="17">
        <v>0.17060480306832099</v>
      </c>
      <c r="O11" s="17">
        <v>0.15188347896628901</v>
      </c>
      <c r="P11" s="17">
        <v>0.107749380144015</v>
      </c>
      <c r="Q11" s="17">
        <v>0.16111928159171501</v>
      </c>
      <c r="R11" s="17"/>
      <c r="S11" s="17">
        <v>0.29054620356606098</v>
      </c>
      <c r="T11" s="17">
        <v>0.103870355842094</v>
      </c>
      <c r="U11" s="17">
        <v>0.14867646243816601</v>
      </c>
      <c r="V11" s="17">
        <v>0.31697104051881603</v>
      </c>
      <c r="W11" s="17">
        <v>9.83908447880147E-2</v>
      </c>
      <c r="X11" s="17"/>
      <c r="Y11" s="17">
        <v>0.354065261997489</v>
      </c>
      <c r="Z11" s="17">
        <v>0.100035933180112</v>
      </c>
      <c r="AA11" s="17">
        <v>0.10056997314900799</v>
      </c>
      <c r="AB11" s="17"/>
      <c r="AC11" s="17">
        <v>0.20797331404984201</v>
      </c>
      <c r="AD11" s="17">
        <v>0.13104878091986999</v>
      </c>
      <c r="AE11" s="17">
        <v>0.143148718687411</v>
      </c>
      <c r="AF11" s="17">
        <v>0.121152188360077</v>
      </c>
      <c r="AG11" s="17">
        <v>0.18005855632919801</v>
      </c>
      <c r="AH11" s="17"/>
      <c r="AI11" s="17">
        <v>0.13596870761121299</v>
      </c>
      <c r="AJ11" s="17">
        <v>0.145244313710196</v>
      </c>
      <c r="AK11" s="17">
        <v>0.15054513303601999</v>
      </c>
      <c r="AL11" s="17">
        <v>0.102825693348535</v>
      </c>
      <c r="AM11" s="17"/>
      <c r="AN11" s="17">
        <v>8.8268621862679905E-2</v>
      </c>
      <c r="AO11" s="17">
        <v>0.162783453866339</v>
      </c>
      <c r="AP11" s="17"/>
      <c r="AQ11" s="17">
        <v>0.122953868854645</v>
      </c>
      <c r="AR11" s="17">
        <v>0.171656965473308</v>
      </c>
      <c r="AS11" s="17"/>
      <c r="AT11" s="17">
        <v>8.6905248989212994E-2</v>
      </c>
      <c r="AU11" s="17">
        <v>0.21122296926839401</v>
      </c>
      <c r="AV11" s="17">
        <v>0.22424783106586199</v>
      </c>
      <c r="AW11" s="17"/>
      <c r="AX11" s="17">
        <v>8.7816938758638705E-2</v>
      </c>
      <c r="AY11" s="17">
        <v>0.25263716289319499</v>
      </c>
      <c r="AZ11" s="17">
        <v>0.14011204308720299</v>
      </c>
    </row>
    <row r="12" spans="2:52" x14ac:dyDescent="0.35">
      <c r="B12" s="18" t="s">
        <v>138</v>
      </c>
      <c r="C12" s="17">
        <v>8.1464584610339896E-2</v>
      </c>
      <c r="D12" s="17">
        <v>9.3929136896385795E-2</v>
      </c>
      <c r="E12" s="17">
        <v>6.9332240096823206E-2</v>
      </c>
      <c r="F12" s="17"/>
      <c r="G12" s="17">
        <v>3.81649516629292E-2</v>
      </c>
      <c r="H12" s="17">
        <v>4.4477523219240298E-2</v>
      </c>
      <c r="I12" s="17">
        <v>2.08257975475615E-2</v>
      </c>
      <c r="J12" s="17">
        <v>5.3853635028590897E-2</v>
      </c>
      <c r="K12" s="17">
        <v>0.119978452515259</v>
      </c>
      <c r="L12" s="17">
        <v>0.16227494892385599</v>
      </c>
      <c r="M12" s="17"/>
      <c r="N12" s="17">
        <v>0.10361852342111399</v>
      </c>
      <c r="O12" s="17">
        <v>0.10113514169577</v>
      </c>
      <c r="P12" s="17">
        <v>3.8390638445363598E-2</v>
      </c>
      <c r="Q12" s="17">
        <v>7.8846449032076396E-2</v>
      </c>
      <c r="R12" s="17"/>
      <c r="S12" s="17">
        <v>0.162507221586942</v>
      </c>
      <c r="T12" s="17">
        <v>5.8866880003852803E-2</v>
      </c>
      <c r="U12" s="17">
        <v>8.6357564007075102E-2</v>
      </c>
      <c r="V12" s="17">
        <v>0</v>
      </c>
      <c r="W12" s="17">
        <v>3.1711649118798799E-2</v>
      </c>
      <c r="X12" s="17"/>
      <c r="Y12" s="17">
        <v>0.13348078600895399</v>
      </c>
      <c r="Z12" s="17">
        <v>6.1871017640916799E-2</v>
      </c>
      <c r="AA12" s="17">
        <v>6.0403991209227299E-2</v>
      </c>
      <c r="AB12" s="17"/>
      <c r="AC12" s="17">
        <v>0.123956094984167</v>
      </c>
      <c r="AD12" s="17">
        <v>6.3566225675442997E-2</v>
      </c>
      <c r="AE12" s="17">
        <v>3.9705050598928399E-2</v>
      </c>
      <c r="AF12" s="17">
        <v>0.11855606789664801</v>
      </c>
      <c r="AG12" s="17">
        <v>0</v>
      </c>
      <c r="AH12" s="17"/>
      <c r="AI12" s="17">
        <v>0.123319396702114</v>
      </c>
      <c r="AJ12" s="17">
        <v>4.9560082045194603E-2</v>
      </c>
      <c r="AK12" s="17">
        <v>0.11408849253985399</v>
      </c>
      <c r="AL12" s="17">
        <v>3.7420693982442597E-2</v>
      </c>
      <c r="AM12" s="17"/>
      <c r="AN12" s="17">
        <v>3.7521957161164902E-2</v>
      </c>
      <c r="AO12" s="17">
        <v>9.4435037487123993E-2</v>
      </c>
      <c r="AP12" s="17"/>
      <c r="AQ12" s="17">
        <v>4.6634724481936403E-2</v>
      </c>
      <c r="AR12" s="17">
        <v>0.11157232131155</v>
      </c>
      <c r="AS12" s="17"/>
      <c r="AT12" s="17">
        <v>7.35941765831052E-2</v>
      </c>
      <c r="AU12" s="17">
        <v>8.2096082075143295E-2</v>
      </c>
      <c r="AV12" s="17">
        <v>0.112620092351644</v>
      </c>
      <c r="AW12" s="17"/>
      <c r="AX12" s="17">
        <v>4.3909796753350501E-2</v>
      </c>
      <c r="AY12" s="17">
        <v>0.133631685173212</v>
      </c>
      <c r="AZ12" s="17">
        <v>3.1462221269938397E-2</v>
      </c>
    </row>
    <row r="13" spans="2:52" x14ac:dyDescent="0.35">
      <c r="B13" s="18" t="s">
        <v>139</v>
      </c>
      <c r="C13" s="17">
        <v>3.7082390003312697E-2</v>
      </c>
      <c r="D13" s="17">
        <v>4.50894812052684E-2</v>
      </c>
      <c r="E13" s="17">
        <v>2.9227593585902802E-2</v>
      </c>
      <c r="F13" s="17"/>
      <c r="G13" s="17">
        <v>0</v>
      </c>
      <c r="H13" s="17">
        <v>1.84921179170238E-2</v>
      </c>
      <c r="I13" s="17">
        <v>4.2520072747915402E-2</v>
      </c>
      <c r="J13" s="17">
        <v>3.57086425133403E-2</v>
      </c>
      <c r="K13" s="17">
        <v>4.6930820422984201E-2</v>
      </c>
      <c r="L13" s="17">
        <v>6.1688313838154103E-2</v>
      </c>
      <c r="M13" s="17"/>
      <c r="N13" s="17">
        <v>5.5628636572123302E-2</v>
      </c>
      <c r="O13" s="17">
        <v>3.4140187648959798E-2</v>
      </c>
      <c r="P13" s="17">
        <v>4.0006175973664002E-2</v>
      </c>
      <c r="Q13" s="17">
        <v>2.96244084485454E-2</v>
      </c>
      <c r="R13" s="17"/>
      <c r="S13" s="17">
        <v>9.2972235942436393E-2</v>
      </c>
      <c r="T13" s="17">
        <v>7.7168025112850404E-3</v>
      </c>
      <c r="U13" s="17">
        <v>1.8405658675856501E-2</v>
      </c>
      <c r="V13" s="17">
        <v>0.309208919626559</v>
      </c>
      <c r="W13" s="17">
        <v>7.4222575611345196E-2</v>
      </c>
      <c r="X13" s="17"/>
      <c r="Y13" s="17">
        <v>9.0350615641222098E-2</v>
      </c>
      <c r="Z13" s="17">
        <v>1.2649951753308001E-2</v>
      </c>
      <c r="AA13" s="17">
        <v>4.0030631924961299E-2</v>
      </c>
      <c r="AB13" s="17"/>
      <c r="AC13" s="17">
        <v>3.5918010024428598E-2</v>
      </c>
      <c r="AD13" s="17">
        <v>3.0038783075662202E-2</v>
      </c>
      <c r="AE13" s="17">
        <v>2.31806303082998E-2</v>
      </c>
      <c r="AF13" s="17">
        <v>4.1883026923231703E-2</v>
      </c>
      <c r="AG13" s="17">
        <v>0</v>
      </c>
      <c r="AH13" s="17"/>
      <c r="AI13" s="17">
        <v>3.3623504510406801E-3</v>
      </c>
      <c r="AJ13" s="17">
        <v>4.2439586118250501E-2</v>
      </c>
      <c r="AK13" s="17">
        <v>7.0719682382954896E-2</v>
      </c>
      <c r="AL13" s="17">
        <v>3.2427578249950101E-2</v>
      </c>
      <c r="AM13" s="17"/>
      <c r="AN13" s="17">
        <v>4.4247973499720403E-3</v>
      </c>
      <c r="AO13" s="17">
        <v>4.6209787993128297E-2</v>
      </c>
      <c r="AP13" s="17"/>
      <c r="AQ13" s="17">
        <v>4.1486560238324803E-2</v>
      </c>
      <c r="AR13" s="17">
        <v>3.4025635424264698E-2</v>
      </c>
      <c r="AS13" s="17"/>
      <c r="AT13" s="17">
        <v>9.1164620384661006E-3</v>
      </c>
      <c r="AU13" s="17">
        <v>2.1519821955028998E-2</v>
      </c>
      <c r="AV13" s="17">
        <v>0.20323638745394901</v>
      </c>
      <c r="AW13" s="17"/>
      <c r="AX13" s="17">
        <v>8.5049458036535793E-3</v>
      </c>
      <c r="AY13" s="17">
        <v>0.12890661438030099</v>
      </c>
      <c r="AZ13" s="17">
        <v>5.72224953988184E-2</v>
      </c>
    </row>
    <row r="14" spans="2:52" x14ac:dyDescent="0.35">
      <c r="B14" s="18" t="s">
        <v>94</v>
      </c>
      <c r="C14" s="17">
        <v>8.8225382692050294E-3</v>
      </c>
      <c r="D14" s="17">
        <v>1.6401397703308899E-2</v>
      </c>
      <c r="E14" s="17">
        <v>1.2825264322881E-3</v>
      </c>
      <c r="F14" s="17"/>
      <c r="G14" s="17">
        <v>4.06548844509615E-2</v>
      </c>
      <c r="H14" s="17">
        <v>3.9592331664610701E-3</v>
      </c>
      <c r="I14" s="17">
        <v>0</v>
      </c>
      <c r="J14" s="17">
        <v>0</v>
      </c>
      <c r="K14" s="17">
        <v>1.7116592724828E-2</v>
      </c>
      <c r="L14" s="17">
        <v>0</v>
      </c>
      <c r="M14" s="17"/>
      <c r="N14" s="17">
        <v>1.9948351285855599E-2</v>
      </c>
      <c r="O14" s="17">
        <v>0</v>
      </c>
      <c r="P14" s="17">
        <v>0</v>
      </c>
      <c r="Q14" s="17">
        <v>1.6959377399666901E-2</v>
      </c>
      <c r="R14" s="17"/>
      <c r="S14" s="17">
        <v>0</v>
      </c>
      <c r="T14" s="17">
        <v>1.3744671087081101E-3</v>
      </c>
      <c r="U14" s="17">
        <v>0</v>
      </c>
      <c r="V14" s="17">
        <v>0.110178900767406</v>
      </c>
      <c r="W14" s="17">
        <v>0</v>
      </c>
      <c r="X14" s="17"/>
      <c r="Y14" s="17">
        <v>0</v>
      </c>
      <c r="Z14" s="17">
        <v>4.2143493317454202E-3</v>
      </c>
      <c r="AA14" s="17">
        <v>0</v>
      </c>
      <c r="AB14" s="17"/>
      <c r="AC14" s="17">
        <v>2.1477526017197601E-2</v>
      </c>
      <c r="AD14" s="17">
        <v>0</v>
      </c>
      <c r="AE14" s="17">
        <v>1.14846868094468E-2</v>
      </c>
      <c r="AF14" s="17">
        <v>6.3206652511437903E-3</v>
      </c>
      <c r="AG14" s="17">
        <v>0</v>
      </c>
      <c r="AH14" s="17"/>
      <c r="AI14" s="17">
        <v>2.1013820924160698E-2</v>
      </c>
      <c r="AJ14" s="17">
        <v>3.4434215693917298E-3</v>
      </c>
      <c r="AK14" s="17">
        <v>9.0814479797491701E-3</v>
      </c>
      <c r="AL14" s="17">
        <v>4.4411315314728597E-3</v>
      </c>
      <c r="AM14" s="17"/>
      <c r="AN14" s="17">
        <v>0</v>
      </c>
      <c r="AO14" s="17">
        <v>1.12622389809668E-2</v>
      </c>
      <c r="AP14" s="17"/>
      <c r="AQ14" s="17">
        <v>1.5260327362291401E-2</v>
      </c>
      <c r="AR14" s="17">
        <v>3.63570308994909E-3</v>
      </c>
      <c r="AS14" s="17"/>
      <c r="AT14" s="17">
        <v>3.3106912310995602E-3</v>
      </c>
      <c r="AU14" s="17">
        <v>1.4577441612186701E-2</v>
      </c>
      <c r="AV14" s="17">
        <v>0</v>
      </c>
      <c r="AW14" s="17"/>
      <c r="AX14" s="17">
        <v>1.48059210692434E-3</v>
      </c>
      <c r="AY14" s="17">
        <v>0</v>
      </c>
      <c r="AZ14" s="17">
        <v>0</v>
      </c>
    </row>
    <row r="15" spans="2:52" x14ac:dyDescent="0.35">
      <c r="B15" s="18" t="s">
        <v>140</v>
      </c>
      <c r="C15" s="21">
        <v>0.72431008534524499</v>
      </c>
      <c r="D15" s="21">
        <v>0.69648992986485503</v>
      </c>
      <c r="E15" s="21">
        <v>0.75502005868395405</v>
      </c>
      <c r="F15" s="21"/>
      <c r="G15" s="21">
        <v>0.89255824366818903</v>
      </c>
      <c r="H15" s="21">
        <v>0.80885760315541799</v>
      </c>
      <c r="I15" s="21">
        <v>0.86217753003250497</v>
      </c>
      <c r="J15" s="21">
        <v>0.80071766816129197</v>
      </c>
      <c r="K15" s="21">
        <v>0.55729251696684701</v>
      </c>
      <c r="L15" s="21">
        <v>0.54350249551485696</v>
      </c>
      <c r="M15" s="21"/>
      <c r="N15" s="21">
        <v>0.65019968565258601</v>
      </c>
      <c r="O15" s="21">
        <v>0.71284119168897997</v>
      </c>
      <c r="P15" s="21">
        <v>0.81385380543695696</v>
      </c>
      <c r="Q15" s="21">
        <v>0.713450483527996</v>
      </c>
      <c r="R15" s="21"/>
      <c r="S15" s="21">
        <v>0.45397433890456101</v>
      </c>
      <c r="T15" s="21">
        <v>0.82817149453406003</v>
      </c>
      <c r="U15" s="21">
        <v>0.74656031487890295</v>
      </c>
      <c r="V15" s="21">
        <v>0.26364113908721798</v>
      </c>
      <c r="W15" s="21">
        <v>0.79567493048184101</v>
      </c>
      <c r="X15" s="21"/>
      <c r="Y15" s="21">
        <v>0.42210333635233499</v>
      </c>
      <c r="Z15" s="21">
        <v>0.82122874809391699</v>
      </c>
      <c r="AA15" s="21">
        <v>0.798995403716803</v>
      </c>
      <c r="AB15" s="21"/>
      <c r="AC15" s="21">
        <v>0.61067505492436402</v>
      </c>
      <c r="AD15" s="21">
        <v>0.77534621032902495</v>
      </c>
      <c r="AE15" s="21">
        <v>0.78248091359591398</v>
      </c>
      <c r="AF15" s="21">
        <v>0.71208805156889998</v>
      </c>
      <c r="AG15" s="21">
        <v>0.81994144367080202</v>
      </c>
      <c r="AH15" s="21"/>
      <c r="AI15" s="21">
        <v>0.71633572431147197</v>
      </c>
      <c r="AJ15" s="21">
        <v>0.75931259655696703</v>
      </c>
      <c r="AK15" s="21">
        <v>0.65556524406142203</v>
      </c>
      <c r="AL15" s="21">
        <v>0.82288490288759997</v>
      </c>
      <c r="AM15" s="21"/>
      <c r="AN15" s="21">
        <v>0.86978462362618303</v>
      </c>
      <c r="AO15" s="21">
        <v>0.68530948167244199</v>
      </c>
      <c r="AP15" s="21"/>
      <c r="AQ15" s="21">
        <v>0.77366451906280298</v>
      </c>
      <c r="AR15" s="21">
        <v>0.67910937470092803</v>
      </c>
      <c r="AS15" s="21"/>
      <c r="AT15" s="21">
        <v>0.827073421158116</v>
      </c>
      <c r="AU15" s="21">
        <v>0.67058368508924704</v>
      </c>
      <c r="AV15" s="21">
        <v>0.459895689128545</v>
      </c>
      <c r="AW15" s="21"/>
      <c r="AX15" s="21">
        <v>0.85828772657743302</v>
      </c>
      <c r="AY15" s="21">
        <v>0.48482453755329202</v>
      </c>
      <c r="AZ15" s="21">
        <v>0.77120324024403997</v>
      </c>
    </row>
    <row r="16" spans="2:52" x14ac:dyDescent="0.35">
      <c r="B16" s="18" t="s">
        <v>141</v>
      </c>
      <c r="C16" s="21">
        <v>0.118546974613653</v>
      </c>
      <c r="D16" s="21">
        <v>0.139018618101654</v>
      </c>
      <c r="E16" s="21">
        <v>9.8559833682726E-2</v>
      </c>
      <c r="F16" s="21"/>
      <c r="G16" s="21">
        <v>3.81649516629292E-2</v>
      </c>
      <c r="H16" s="21">
        <v>6.2969641136264104E-2</v>
      </c>
      <c r="I16" s="21">
        <v>6.3345870295476794E-2</v>
      </c>
      <c r="J16" s="21">
        <v>8.9562277541931107E-2</v>
      </c>
      <c r="K16" s="21">
        <v>0.16690927293824301</v>
      </c>
      <c r="L16" s="21">
        <v>0.22396326276201001</v>
      </c>
      <c r="M16" s="21"/>
      <c r="N16" s="21">
        <v>0.15924715999323799</v>
      </c>
      <c r="O16" s="21">
        <v>0.13527532934472999</v>
      </c>
      <c r="P16" s="21">
        <v>7.83968144190276E-2</v>
      </c>
      <c r="Q16" s="21">
        <v>0.108470857480622</v>
      </c>
      <c r="R16" s="21"/>
      <c r="S16" s="21">
        <v>0.25547945752937801</v>
      </c>
      <c r="T16" s="21">
        <v>6.6583682515137896E-2</v>
      </c>
      <c r="U16" s="21">
        <v>0.10476322268293201</v>
      </c>
      <c r="V16" s="21">
        <v>0.309208919626559</v>
      </c>
      <c r="W16" s="21">
        <v>0.10593422473014399</v>
      </c>
      <c r="X16" s="21"/>
      <c r="Y16" s="21">
        <v>0.22383140165017601</v>
      </c>
      <c r="Z16" s="21">
        <v>7.4520969394224895E-2</v>
      </c>
      <c r="AA16" s="21">
        <v>0.10043462313418899</v>
      </c>
      <c r="AB16" s="21"/>
      <c r="AC16" s="21">
        <v>0.159874105008596</v>
      </c>
      <c r="AD16" s="21">
        <v>9.3605008751105195E-2</v>
      </c>
      <c r="AE16" s="21">
        <v>6.2885680907228195E-2</v>
      </c>
      <c r="AF16" s="21">
        <v>0.160439094819879</v>
      </c>
      <c r="AG16" s="21">
        <v>0</v>
      </c>
      <c r="AH16" s="21"/>
      <c r="AI16" s="21">
        <v>0.126681747153155</v>
      </c>
      <c r="AJ16" s="21">
        <v>9.1999668163445E-2</v>
      </c>
      <c r="AK16" s="21">
        <v>0.18480817492280799</v>
      </c>
      <c r="AL16" s="21">
        <v>6.9848272232392705E-2</v>
      </c>
      <c r="AM16" s="21"/>
      <c r="AN16" s="21">
        <v>4.1946754511136997E-2</v>
      </c>
      <c r="AO16" s="21">
        <v>0.14064482548025201</v>
      </c>
      <c r="AP16" s="21"/>
      <c r="AQ16" s="21">
        <v>8.8121284720261206E-2</v>
      </c>
      <c r="AR16" s="21">
        <v>0.14559795673581399</v>
      </c>
      <c r="AS16" s="21"/>
      <c r="AT16" s="21">
        <v>8.2710638621571297E-2</v>
      </c>
      <c r="AU16" s="21">
        <v>0.103615904030172</v>
      </c>
      <c r="AV16" s="21">
        <v>0.315856479805593</v>
      </c>
      <c r="AW16" s="21"/>
      <c r="AX16" s="21">
        <v>5.2414742557004103E-2</v>
      </c>
      <c r="AY16" s="21">
        <v>0.26253829955351299</v>
      </c>
      <c r="AZ16" s="21">
        <v>8.8684716668756797E-2</v>
      </c>
    </row>
    <row r="17" spans="2:52" x14ac:dyDescent="0.35">
      <c r="B17" s="18" t="s">
        <v>97</v>
      </c>
      <c r="C17" s="22">
        <v>0.60576311073159295</v>
      </c>
      <c r="D17" s="22">
        <v>0.55747131176320097</v>
      </c>
      <c r="E17" s="22">
        <v>0.65646022500122803</v>
      </c>
      <c r="F17" s="22"/>
      <c r="G17" s="22">
        <v>0.85439329200526004</v>
      </c>
      <c r="H17" s="22">
        <v>0.74588796201915397</v>
      </c>
      <c r="I17" s="22">
        <v>0.79883165973702797</v>
      </c>
      <c r="J17" s="22">
        <v>0.71115539061936095</v>
      </c>
      <c r="K17" s="22">
        <v>0.39038324402860403</v>
      </c>
      <c r="L17" s="22">
        <v>0.31953923275284701</v>
      </c>
      <c r="M17" s="22"/>
      <c r="N17" s="22">
        <v>0.49095252565934799</v>
      </c>
      <c r="O17" s="22">
        <v>0.57756586234425</v>
      </c>
      <c r="P17" s="22">
        <v>0.73545699101793005</v>
      </c>
      <c r="Q17" s="22">
        <v>0.60497962604737399</v>
      </c>
      <c r="R17" s="22"/>
      <c r="S17" s="22">
        <v>0.19849488137518301</v>
      </c>
      <c r="T17" s="22">
        <v>0.761587812018923</v>
      </c>
      <c r="U17" s="22">
        <v>0.64179709219597103</v>
      </c>
      <c r="V17" s="22">
        <v>-4.5567780539340998E-2</v>
      </c>
      <c r="W17" s="22">
        <v>0.68974070575169699</v>
      </c>
      <c r="X17" s="22"/>
      <c r="Y17" s="22">
        <v>0.19827193470215801</v>
      </c>
      <c r="Z17" s="22">
        <v>0.74670777869969296</v>
      </c>
      <c r="AA17" s="22">
        <v>0.69856078058261395</v>
      </c>
      <c r="AB17" s="22"/>
      <c r="AC17" s="22">
        <v>0.45080094991576902</v>
      </c>
      <c r="AD17" s="22">
        <v>0.68174120157791995</v>
      </c>
      <c r="AE17" s="22">
        <v>0.71959523268868597</v>
      </c>
      <c r="AF17" s="22">
        <v>0.55164895674902004</v>
      </c>
      <c r="AG17" s="22">
        <v>0.81994144367080202</v>
      </c>
      <c r="AH17" s="22"/>
      <c r="AI17" s="22">
        <v>0.58965397715831702</v>
      </c>
      <c r="AJ17" s="22">
        <v>0.66731292839352196</v>
      </c>
      <c r="AK17" s="22">
        <v>0.47075706913861298</v>
      </c>
      <c r="AL17" s="22">
        <v>0.75303663065520698</v>
      </c>
      <c r="AM17" s="22"/>
      <c r="AN17" s="22">
        <v>0.82783786911504598</v>
      </c>
      <c r="AO17" s="22">
        <v>0.54466465619218996</v>
      </c>
      <c r="AP17" s="22"/>
      <c r="AQ17" s="22">
        <v>0.68554323434254205</v>
      </c>
      <c r="AR17" s="22">
        <v>0.53351141796511403</v>
      </c>
      <c r="AS17" s="22"/>
      <c r="AT17" s="22">
        <v>0.74436278253654498</v>
      </c>
      <c r="AU17" s="22">
        <v>0.56696778105907497</v>
      </c>
      <c r="AV17" s="22">
        <v>0.144039209322952</v>
      </c>
      <c r="AW17" s="22"/>
      <c r="AX17" s="22">
        <v>0.80587298402042895</v>
      </c>
      <c r="AY17" s="22">
        <v>0.22228623799977901</v>
      </c>
      <c r="AZ17" s="22">
        <v>0.68251852357528298</v>
      </c>
    </row>
    <row r="18" spans="2:52" x14ac:dyDescent="0.35">
      <c r="B18" s="16"/>
    </row>
    <row r="19" spans="2:52" x14ac:dyDescent="0.35">
      <c r="B19" t="s">
        <v>85</v>
      </c>
    </row>
    <row r="20" spans="2:52" x14ac:dyDescent="0.35">
      <c r="B20" t="s">
        <v>86</v>
      </c>
    </row>
    <row r="22" spans="2:52" x14ac:dyDescent="0.35">
      <c r="B22"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Z19"/>
  <sheetViews>
    <sheetView showGridLines="0" workbookViewId="0">
      <pane xSplit="2" topLeftCell="C1" activePane="topRight" state="frozen"/>
      <selection pane="topRight" activeCell="D2" sqref="D2:AQ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3" width="10.7265625" customWidth="1"/>
    <col min="24" max="24" width="2.1796875" customWidth="1"/>
    <col min="25" max="27" width="10.7265625" customWidth="1"/>
    <col min="28" max="28" width="2.1796875" customWidth="1"/>
    <col min="29" max="33" width="10.7265625" customWidth="1"/>
    <col min="34" max="34" width="2.1796875" customWidth="1"/>
    <col min="35" max="38" width="10.7265625" customWidth="1"/>
    <col min="39" max="39" width="2.1796875" customWidth="1"/>
    <col min="40" max="41" width="10.7265625" customWidth="1"/>
    <col min="42" max="42" width="2.1796875" customWidth="1"/>
    <col min="43" max="44" width="10.7265625" customWidth="1"/>
    <col min="45" max="45" width="2.1796875" customWidth="1"/>
    <col min="46" max="48" width="10.7265625" customWidth="1"/>
    <col min="49" max="49" width="2.1796875" customWidth="1"/>
    <col min="50" max="52" width="10.7265625" customWidth="1"/>
    <col min="53" max="53" width="2.1796875" customWidth="1"/>
  </cols>
  <sheetData>
    <row r="2" spans="2:52" ht="40" customHeight="1" x14ac:dyDescent="0.35">
      <c r="D2" s="30" t="s">
        <v>214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row>
    <row r="5" spans="2:52" ht="30" customHeight="1" x14ac:dyDescent="0.35">
      <c r="B5" s="15"/>
      <c r="C5" s="15"/>
      <c r="D5" s="29" t="s">
        <v>54</v>
      </c>
      <c r="E5" s="29"/>
      <c r="F5" s="15"/>
      <c r="G5" s="29" t="s">
        <v>55</v>
      </c>
      <c r="H5" s="29"/>
      <c r="I5" s="29"/>
      <c r="J5" s="29"/>
      <c r="K5" s="29"/>
      <c r="L5" s="29"/>
      <c r="M5" s="15"/>
      <c r="N5" s="29" t="s">
        <v>56</v>
      </c>
      <c r="O5" s="29"/>
      <c r="P5" s="29"/>
      <c r="Q5" s="29"/>
      <c r="R5" s="15"/>
      <c r="S5" s="29" t="s">
        <v>57</v>
      </c>
      <c r="T5" s="29"/>
      <c r="U5" s="29"/>
      <c r="V5" s="29"/>
      <c r="W5" s="29"/>
      <c r="X5" s="15"/>
      <c r="Y5" s="29" t="s">
        <v>58</v>
      </c>
      <c r="Z5" s="29"/>
      <c r="AA5" s="29"/>
      <c r="AB5" s="15"/>
      <c r="AC5" s="29" t="s">
        <v>59</v>
      </c>
      <c r="AD5" s="29"/>
      <c r="AE5" s="29"/>
      <c r="AF5" s="29"/>
      <c r="AG5" s="29"/>
      <c r="AH5" s="15"/>
      <c r="AI5" s="29" t="s">
        <v>60</v>
      </c>
      <c r="AJ5" s="29"/>
      <c r="AK5" s="29"/>
      <c r="AL5" s="29"/>
      <c r="AM5" s="15"/>
      <c r="AN5" s="29" t="s">
        <v>61</v>
      </c>
      <c r="AO5" s="29"/>
      <c r="AP5" s="15"/>
      <c r="AQ5" s="29" t="s">
        <v>62</v>
      </c>
      <c r="AR5" s="29"/>
      <c r="AS5" s="15"/>
      <c r="AT5" s="29" t="s">
        <v>63</v>
      </c>
      <c r="AU5" s="29"/>
      <c r="AV5" s="29"/>
      <c r="AW5" s="15"/>
      <c r="AX5" s="29" t="s">
        <v>64</v>
      </c>
      <c r="AY5" s="29"/>
      <c r="AZ5" s="29"/>
    </row>
    <row r="6" spans="2:52"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Y6" s="12" t="s">
        <v>31</v>
      </c>
      <c r="Z6" s="12" t="s">
        <v>32</v>
      </c>
      <c r="AA6" s="12" t="s">
        <v>36</v>
      </c>
      <c r="AC6" s="12" t="s">
        <v>37</v>
      </c>
      <c r="AD6" s="12" t="s">
        <v>38</v>
      </c>
      <c r="AE6" s="12" t="s">
        <v>39</v>
      </c>
      <c r="AF6" s="12" t="s">
        <v>40</v>
      </c>
      <c r="AG6" s="12" t="s">
        <v>41</v>
      </c>
      <c r="AI6" s="12" t="s">
        <v>42</v>
      </c>
      <c r="AJ6" s="12" t="s">
        <v>43</v>
      </c>
      <c r="AK6" s="12" t="s">
        <v>44</v>
      </c>
      <c r="AL6" s="12" t="s">
        <v>45</v>
      </c>
      <c r="AN6" s="12" t="s">
        <v>46</v>
      </c>
      <c r="AO6" s="12" t="s">
        <v>47</v>
      </c>
      <c r="AQ6" s="12" t="s">
        <v>46</v>
      </c>
      <c r="AR6" s="12" t="s">
        <v>47</v>
      </c>
      <c r="AT6" s="12" t="s">
        <v>48</v>
      </c>
      <c r="AU6" s="12" t="s">
        <v>49</v>
      </c>
      <c r="AV6" s="12" t="s">
        <v>50</v>
      </c>
      <c r="AX6" s="12" t="s">
        <v>51</v>
      </c>
      <c r="AY6" s="12" t="s">
        <v>52</v>
      </c>
      <c r="AZ6" s="12" t="s">
        <v>53</v>
      </c>
    </row>
    <row r="7" spans="2:52" ht="30" customHeight="1" x14ac:dyDescent="0.35">
      <c r="B7" s="10" t="s">
        <v>19</v>
      </c>
      <c r="C7" s="10">
        <v>501</v>
      </c>
      <c r="D7" s="10">
        <v>220</v>
      </c>
      <c r="E7" s="10">
        <v>280</v>
      </c>
      <c r="F7" s="10"/>
      <c r="G7" s="10">
        <v>50</v>
      </c>
      <c r="H7" s="10">
        <v>119</v>
      </c>
      <c r="I7" s="10">
        <v>80</v>
      </c>
      <c r="J7" s="10">
        <v>75</v>
      </c>
      <c r="K7" s="10">
        <v>75</v>
      </c>
      <c r="L7" s="10">
        <v>102</v>
      </c>
      <c r="M7" s="10"/>
      <c r="N7" s="10">
        <v>152</v>
      </c>
      <c r="O7" s="10">
        <v>173</v>
      </c>
      <c r="P7" s="10">
        <v>75</v>
      </c>
      <c r="Q7" s="10">
        <v>97</v>
      </c>
      <c r="R7" s="10"/>
      <c r="S7" s="10">
        <v>118</v>
      </c>
      <c r="T7" s="10">
        <v>236</v>
      </c>
      <c r="U7" s="10">
        <v>63</v>
      </c>
      <c r="V7" s="10">
        <v>5</v>
      </c>
      <c r="W7" s="10">
        <v>39</v>
      </c>
      <c r="X7" s="10"/>
      <c r="Y7" s="10">
        <v>60</v>
      </c>
      <c r="Z7" s="10">
        <v>243</v>
      </c>
      <c r="AA7" s="10">
        <v>55</v>
      </c>
      <c r="AB7" s="10"/>
      <c r="AC7" s="10">
        <v>103</v>
      </c>
      <c r="AD7" s="10">
        <v>122</v>
      </c>
      <c r="AE7" s="10">
        <v>143</v>
      </c>
      <c r="AF7" s="10">
        <v>64</v>
      </c>
      <c r="AG7" s="10">
        <v>6</v>
      </c>
      <c r="AH7" s="10"/>
      <c r="AI7" s="10">
        <v>99</v>
      </c>
      <c r="AJ7" s="10">
        <v>189</v>
      </c>
      <c r="AK7" s="10">
        <v>83</v>
      </c>
      <c r="AL7" s="10">
        <v>101</v>
      </c>
      <c r="AM7" s="10"/>
      <c r="AN7" s="10">
        <v>99</v>
      </c>
      <c r="AO7" s="10">
        <v>395</v>
      </c>
      <c r="AP7" s="10"/>
      <c r="AQ7" s="10">
        <v>232</v>
      </c>
      <c r="AR7" s="10">
        <v>265</v>
      </c>
      <c r="AS7" s="10"/>
      <c r="AT7" s="10">
        <v>212</v>
      </c>
      <c r="AU7" s="10">
        <v>177</v>
      </c>
      <c r="AV7" s="10">
        <v>42</v>
      </c>
      <c r="AW7" s="10"/>
      <c r="AX7" s="10">
        <v>218</v>
      </c>
      <c r="AY7" s="10">
        <v>49</v>
      </c>
      <c r="AZ7" s="10">
        <v>54</v>
      </c>
    </row>
    <row r="8" spans="2:52" ht="30" customHeight="1" x14ac:dyDescent="0.35">
      <c r="B8" s="11" t="s">
        <v>20</v>
      </c>
      <c r="C8" s="11">
        <v>501</v>
      </c>
      <c r="D8" s="11">
        <v>250</v>
      </c>
      <c r="E8" s="11">
        <v>250</v>
      </c>
      <c r="F8" s="11"/>
      <c r="G8" s="11">
        <v>68</v>
      </c>
      <c r="H8" s="11">
        <v>81</v>
      </c>
      <c r="I8" s="11">
        <v>76</v>
      </c>
      <c r="J8" s="11">
        <v>78</v>
      </c>
      <c r="K8" s="11">
        <v>78</v>
      </c>
      <c r="L8" s="11">
        <v>120</v>
      </c>
      <c r="M8" s="11"/>
      <c r="N8" s="11">
        <v>83</v>
      </c>
      <c r="O8" s="11">
        <v>155</v>
      </c>
      <c r="P8" s="11">
        <v>96</v>
      </c>
      <c r="Q8" s="11">
        <v>163</v>
      </c>
      <c r="R8" s="11"/>
      <c r="S8" s="11">
        <v>119</v>
      </c>
      <c r="T8" s="11">
        <v>233</v>
      </c>
      <c r="U8" s="11">
        <v>57</v>
      </c>
      <c r="V8" s="11">
        <v>6</v>
      </c>
      <c r="W8" s="11">
        <v>38</v>
      </c>
      <c r="X8" s="11"/>
      <c r="Y8" s="11">
        <v>55</v>
      </c>
      <c r="Z8" s="11">
        <v>234</v>
      </c>
      <c r="AA8" s="11">
        <v>56</v>
      </c>
      <c r="AB8" s="11"/>
      <c r="AC8" s="11">
        <v>129</v>
      </c>
      <c r="AD8" s="11">
        <v>131</v>
      </c>
      <c r="AE8" s="11">
        <v>116</v>
      </c>
      <c r="AF8" s="11">
        <v>51</v>
      </c>
      <c r="AG8" s="11">
        <v>4</v>
      </c>
      <c r="AH8" s="11"/>
      <c r="AI8" s="11">
        <v>132</v>
      </c>
      <c r="AJ8" s="11">
        <v>194</v>
      </c>
      <c r="AK8" s="11">
        <v>74</v>
      </c>
      <c r="AL8" s="11">
        <v>72</v>
      </c>
      <c r="AM8" s="11"/>
      <c r="AN8" s="11">
        <v>100</v>
      </c>
      <c r="AO8" s="11">
        <v>392</v>
      </c>
      <c r="AP8" s="11"/>
      <c r="AQ8" s="11">
        <v>225</v>
      </c>
      <c r="AR8" s="11">
        <v>272</v>
      </c>
      <c r="AS8" s="11"/>
      <c r="AT8" s="11">
        <v>202</v>
      </c>
      <c r="AU8" s="11">
        <v>190</v>
      </c>
      <c r="AV8" s="11">
        <v>46</v>
      </c>
      <c r="AW8" s="11"/>
      <c r="AX8" s="11">
        <v>217</v>
      </c>
      <c r="AY8" s="11">
        <v>42</v>
      </c>
      <c r="AZ8" s="11">
        <v>54</v>
      </c>
    </row>
    <row r="9" spans="2:52" x14ac:dyDescent="0.35">
      <c r="B9" s="18" t="s">
        <v>200</v>
      </c>
      <c r="C9" s="17">
        <v>0.270603106074644</v>
      </c>
      <c r="D9" s="17">
        <v>0.22935335703288101</v>
      </c>
      <c r="E9" s="17">
        <v>0.31291827846783199</v>
      </c>
      <c r="F9" s="17"/>
      <c r="G9" s="17">
        <v>0.34320345903836003</v>
      </c>
      <c r="H9" s="17">
        <v>0.52519666307977697</v>
      </c>
      <c r="I9" s="17">
        <v>0.27352696468841198</v>
      </c>
      <c r="J9" s="17">
        <v>0.32811165400826597</v>
      </c>
      <c r="K9" s="17">
        <v>8.9192786129692503E-2</v>
      </c>
      <c r="L9" s="17">
        <v>0.13630692499269501</v>
      </c>
      <c r="M9" s="17"/>
      <c r="N9" s="17">
        <v>0.20184597470766599</v>
      </c>
      <c r="O9" s="17">
        <v>0.29211318357607002</v>
      </c>
      <c r="P9" s="17">
        <v>0.28425097898922502</v>
      </c>
      <c r="Q9" s="17">
        <v>0.27723062070805199</v>
      </c>
      <c r="R9" s="17"/>
      <c r="S9" s="17">
        <v>0.13622269296782</v>
      </c>
      <c r="T9" s="17">
        <v>0.33128741409270002</v>
      </c>
      <c r="U9" s="17">
        <v>0.46952560834260698</v>
      </c>
      <c r="V9" s="17">
        <v>0</v>
      </c>
      <c r="W9" s="17">
        <v>0.11715014657758401</v>
      </c>
      <c r="X9" s="17"/>
      <c r="Y9" s="17">
        <v>7.8398325050952802E-2</v>
      </c>
      <c r="Z9" s="17">
        <v>0.31846795683343398</v>
      </c>
      <c r="AA9" s="17">
        <v>0.51994667098090697</v>
      </c>
      <c r="AB9" s="17"/>
      <c r="AC9" s="17">
        <v>0.19476736860364299</v>
      </c>
      <c r="AD9" s="17">
        <v>0.312999986243716</v>
      </c>
      <c r="AE9" s="17">
        <v>0.31528396845572598</v>
      </c>
      <c r="AF9" s="17">
        <v>0.225496985107149</v>
      </c>
      <c r="AG9" s="17">
        <v>0.164801431872727</v>
      </c>
      <c r="AH9" s="17"/>
      <c r="AI9" s="17">
        <v>0.25771403513614399</v>
      </c>
      <c r="AJ9" s="17">
        <v>0.26026624429400502</v>
      </c>
      <c r="AK9" s="17">
        <v>0.20172487641567799</v>
      </c>
      <c r="AL9" s="17">
        <v>0.430942227748847</v>
      </c>
      <c r="AM9" s="17"/>
      <c r="AN9" s="17">
        <v>0.53362976851630795</v>
      </c>
      <c r="AO9" s="17">
        <v>0.201568951706839</v>
      </c>
      <c r="AP9" s="17"/>
      <c r="AQ9" s="17">
        <v>0.36720217507705699</v>
      </c>
      <c r="AR9" s="17">
        <v>0.19496332284468701</v>
      </c>
      <c r="AS9" s="17"/>
      <c r="AT9" s="17">
        <v>0.38475156412141998</v>
      </c>
      <c r="AU9" s="17">
        <v>0.20587635979610999</v>
      </c>
      <c r="AV9" s="17">
        <v>0.128782441801291</v>
      </c>
      <c r="AW9" s="17"/>
      <c r="AX9" s="17">
        <v>0.35880651668146202</v>
      </c>
      <c r="AY9" s="17">
        <v>0.12703276508854799</v>
      </c>
      <c r="AZ9" s="17">
        <v>0.45669365399506401</v>
      </c>
    </row>
    <row r="10" spans="2:52" x14ac:dyDescent="0.35">
      <c r="B10" s="18" t="s">
        <v>201</v>
      </c>
      <c r="C10" s="17">
        <v>0.25367279320307901</v>
      </c>
      <c r="D10" s="17">
        <v>0.27263696656819703</v>
      </c>
      <c r="E10" s="17">
        <v>0.23573393759414199</v>
      </c>
      <c r="F10" s="17"/>
      <c r="G10" s="17">
        <v>0.40472055443986599</v>
      </c>
      <c r="H10" s="17">
        <v>0.19032795878120001</v>
      </c>
      <c r="I10" s="17">
        <v>0.35152848556637001</v>
      </c>
      <c r="J10" s="17">
        <v>0.284336531804253</v>
      </c>
      <c r="K10" s="17">
        <v>0.26352732639801502</v>
      </c>
      <c r="L10" s="17">
        <v>0.12254728768736201</v>
      </c>
      <c r="M10" s="17"/>
      <c r="N10" s="17">
        <v>0.24039011548099201</v>
      </c>
      <c r="O10" s="17">
        <v>0.21805327702152999</v>
      </c>
      <c r="P10" s="17">
        <v>0.32515043882331202</v>
      </c>
      <c r="Q10" s="17">
        <v>0.25363560839910398</v>
      </c>
      <c r="R10" s="17"/>
      <c r="S10" s="17">
        <v>0.152419294747658</v>
      </c>
      <c r="T10" s="17">
        <v>0.30720604446198801</v>
      </c>
      <c r="U10" s="17">
        <v>0.13321062634921799</v>
      </c>
      <c r="V10" s="17">
        <v>0</v>
      </c>
      <c r="W10" s="17">
        <v>0.26835214910092098</v>
      </c>
      <c r="X10" s="17"/>
      <c r="Y10" s="17">
        <v>0.121738358004035</v>
      </c>
      <c r="Z10" s="17">
        <v>0.327360939849549</v>
      </c>
      <c r="AA10" s="17">
        <v>0.162438675230998</v>
      </c>
      <c r="AB10" s="17"/>
      <c r="AC10" s="17">
        <v>0.28434916527340198</v>
      </c>
      <c r="AD10" s="17">
        <v>0.25220846833373101</v>
      </c>
      <c r="AE10" s="17">
        <v>0.229379639201132</v>
      </c>
      <c r="AF10" s="17">
        <v>0.330271548931241</v>
      </c>
      <c r="AG10" s="17">
        <v>0.32646412833389898</v>
      </c>
      <c r="AH10" s="17"/>
      <c r="AI10" s="17">
        <v>0.26374530930967599</v>
      </c>
      <c r="AJ10" s="17">
        <v>0.267718662896479</v>
      </c>
      <c r="AK10" s="17">
        <v>0.30570489557879199</v>
      </c>
      <c r="AL10" s="17">
        <v>0.214580915653722</v>
      </c>
      <c r="AM10" s="17"/>
      <c r="AN10" s="17">
        <v>0.18209216015802299</v>
      </c>
      <c r="AO10" s="17">
        <v>0.26982895266299001</v>
      </c>
      <c r="AP10" s="17"/>
      <c r="AQ10" s="17">
        <v>0.2795862945632</v>
      </c>
      <c r="AR10" s="17">
        <v>0.23115941475432</v>
      </c>
      <c r="AS10" s="17"/>
      <c r="AT10" s="17">
        <v>0.27016418228258499</v>
      </c>
      <c r="AU10" s="17">
        <v>0.26087586150561798</v>
      </c>
      <c r="AV10" s="17">
        <v>9.5495129224418204E-2</v>
      </c>
      <c r="AW10" s="17"/>
      <c r="AX10" s="17">
        <v>0.334725324677696</v>
      </c>
      <c r="AY10" s="17">
        <v>0.109661278109507</v>
      </c>
      <c r="AZ10" s="17">
        <v>0.16676714663834999</v>
      </c>
    </row>
    <row r="11" spans="2:52" ht="29" x14ac:dyDescent="0.35">
      <c r="B11" s="18" t="s">
        <v>202</v>
      </c>
      <c r="C11" s="17">
        <v>0.37007120258818998</v>
      </c>
      <c r="D11" s="17">
        <v>0.37704493130761602</v>
      </c>
      <c r="E11" s="17">
        <v>0.36057627976920797</v>
      </c>
      <c r="F11" s="17"/>
      <c r="G11" s="17">
        <v>0.19419887678646999</v>
      </c>
      <c r="H11" s="17">
        <v>0.23258157612931099</v>
      </c>
      <c r="I11" s="17">
        <v>0.30138836284746001</v>
      </c>
      <c r="J11" s="17">
        <v>0.36391474764717902</v>
      </c>
      <c r="K11" s="17">
        <v>0.47181231817163499</v>
      </c>
      <c r="L11" s="17">
        <v>0.54388709009052805</v>
      </c>
      <c r="M11" s="17"/>
      <c r="N11" s="17">
        <v>0.42537873552114802</v>
      </c>
      <c r="O11" s="17">
        <v>0.41501388512503901</v>
      </c>
      <c r="P11" s="17">
        <v>0.31782138585483499</v>
      </c>
      <c r="Q11" s="17">
        <v>0.33418915996682902</v>
      </c>
      <c r="R11" s="17"/>
      <c r="S11" s="17">
        <v>0.48272775951241997</v>
      </c>
      <c r="T11" s="17">
        <v>0.30964476273860703</v>
      </c>
      <c r="U11" s="17">
        <v>0.31340376180642499</v>
      </c>
      <c r="V11" s="17">
        <v>0.42714994128622202</v>
      </c>
      <c r="W11" s="17">
        <v>0.52931555826204602</v>
      </c>
      <c r="X11" s="17"/>
      <c r="Y11" s="17">
        <v>0.58085130081462899</v>
      </c>
      <c r="Z11" s="17">
        <v>0.28770351213130402</v>
      </c>
      <c r="AA11" s="17">
        <v>0.23846705584276801</v>
      </c>
      <c r="AB11" s="17"/>
      <c r="AC11" s="17">
        <v>0.34905662940193599</v>
      </c>
      <c r="AD11" s="17">
        <v>0.33548909677207001</v>
      </c>
      <c r="AE11" s="17">
        <v>0.400519208580769</v>
      </c>
      <c r="AF11" s="17">
        <v>0.323529043170597</v>
      </c>
      <c r="AG11" s="17">
        <v>0.50873443979337496</v>
      </c>
      <c r="AH11" s="17"/>
      <c r="AI11" s="17">
        <v>0.35809943883601802</v>
      </c>
      <c r="AJ11" s="17">
        <v>0.41988770606700399</v>
      </c>
      <c r="AK11" s="17">
        <v>0.32771865632591501</v>
      </c>
      <c r="AL11" s="17">
        <v>0.26530227657771499</v>
      </c>
      <c r="AM11" s="17"/>
      <c r="AN11" s="17">
        <v>0.23104443120694901</v>
      </c>
      <c r="AO11" s="17">
        <v>0.407291765135116</v>
      </c>
      <c r="AP11" s="17"/>
      <c r="AQ11" s="17">
        <v>0.293924742904346</v>
      </c>
      <c r="AR11" s="17">
        <v>0.43220155123485698</v>
      </c>
      <c r="AS11" s="17"/>
      <c r="AT11" s="17">
        <v>0.303783090055261</v>
      </c>
      <c r="AU11" s="17">
        <v>0.41854355012521699</v>
      </c>
      <c r="AV11" s="17">
        <v>0.38198021397152998</v>
      </c>
      <c r="AW11" s="17"/>
      <c r="AX11" s="17">
        <v>0.25988505657434502</v>
      </c>
      <c r="AY11" s="17">
        <v>0.50320509533263003</v>
      </c>
      <c r="AZ11" s="17">
        <v>0.31931670396776701</v>
      </c>
    </row>
    <row r="12" spans="2:52" x14ac:dyDescent="0.35">
      <c r="B12" s="18" t="s">
        <v>203</v>
      </c>
      <c r="C12" s="17">
        <v>4.7710874863830202E-2</v>
      </c>
      <c r="D12" s="17">
        <v>6.4433108015076096E-2</v>
      </c>
      <c r="E12" s="17">
        <v>3.1187544839816402E-2</v>
      </c>
      <c r="F12" s="17"/>
      <c r="G12" s="17">
        <v>0</v>
      </c>
      <c r="H12" s="17">
        <v>2.7940630608402298E-2</v>
      </c>
      <c r="I12" s="17">
        <v>4.8907611447900401E-2</v>
      </c>
      <c r="J12" s="17">
        <v>2.3637066540302499E-2</v>
      </c>
      <c r="K12" s="17">
        <v>5.9822543590675799E-2</v>
      </c>
      <c r="L12" s="17">
        <v>9.51017732822865E-2</v>
      </c>
      <c r="M12" s="17"/>
      <c r="N12" s="17">
        <v>6.7921303409513994E-2</v>
      </c>
      <c r="O12" s="17">
        <v>2.4396275063927799E-2</v>
      </c>
      <c r="P12" s="17">
        <v>4.63629766346862E-2</v>
      </c>
      <c r="Q12" s="17">
        <v>6.15546732021508E-2</v>
      </c>
      <c r="R12" s="17"/>
      <c r="S12" s="17">
        <v>0.103298905733765</v>
      </c>
      <c r="T12" s="17">
        <v>3.1870290177488499E-2</v>
      </c>
      <c r="U12" s="17">
        <v>6.5454344825893407E-2</v>
      </c>
      <c r="V12" s="17">
        <v>0</v>
      </c>
      <c r="W12" s="17">
        <v>1.12016976081043E-2</v>
      </c>
      <c r="X12" s="17"/>
      <c r="Y12" s="17">
        <v>8.7268921421120096E-2</v>
      </c>
      <c r="Z12" s="17">
        <v>4.0119607994004401E-2</v>
      </c>
      <c r="AA12" s="17">
        <v>3.9116966020365199E-2</v>
      </c>
      <c r="AB12" s="17"/>
      <c r="AC12" s="17">
        <v>8.5778122624040595E-2</v>
      </c>
      <c r="AD12" s="17">
        <v>2.89726968728856E-2</v>
      </c>
      <c r="AE12" s="17">
        <v>3.1036996420567901E-2</v>
      </c>
      <c r="AF12" s="17">
        <v>2.3801487212257E-2</v>
      </c>
      <c r="AG12" s="17">
        <v>0</v>
      </c>
      <c r="AH12" s="17"/>
      <c r="AI12" s="17">
        <v>7.2633742349194994E-2</v>
      </c>
      <c r="AJ12" s="17">
        <v>1.6943442027193001E-2</v>
      </c>
      <c r="AK12" s="17">
        <v>7.0211007408382403E-2</v>
      </c>
      <c r="AL12" s="17">
        <v>3.7097875158236399E-2</v>
      </c>
      <c r="AM12" s="17"/>
      <c r="AN12" s="17">
        <v>3.7588413997665E-2</v>
      </c>
      <c r="AO12" s="17">
        <v>5.1330471486717301E-2</v>
      </c>
      <c r="AP12" s="17"/>
      <c r="AQ12" s="17">
        <v>2.7622568278192001E-2</v>
      </c>
      <c r="AR12" s="17">
        <v>6.5087163792466804E-2</v>
      </c>
      <c r="AS12" s="17"/>
      <c r="AT12" s="17">
        <v>1.8679130683297299E-2</v>
      </c>
      <c r="AU12" s="17">
        <v>7.4682306247534996E-2</v>
      </c>
      <c r="AV12" s="17">
        <v>6.2865135202797198E-2</v>
      </c>
      <c r="AW12" s="17"/>
      <c r="AX12" s="17">
        <v>2.84275602886804E-2</v>
      </c>
      <c r="AY12" s="17">
        <v>0.129219102572393</v>
      </c>
      <c r="AZ12" s="17">
        <v>0</v>
      </c>
    </row>
    <row r="13" spans="2:52" x14ac:dyDescent="0.35">
      <c r="B13" s="18" t="s">
        <v>204</v>
      </c>
      <c r="C13" s="17">
        <v>4.1859046308465098E-2</v>
      </c>
      <c r="D13" s="17">
        <v>4.5731052700722599E-2</v>
      </c>
      <c r="E13" s="17">
        <v>3.81565717873706E-2</v>
      </c>
      <c r="F13" s="17"/>
      <c r="G13" s="17">
        <v>0</v>
      </c>
      <c r="H13" s="17">
        <v>1.9993938234849001E-2</v>
      </c>
      <c r="I13" s="17">
        <v>2.4648575449857001E-2</v>
      </c>
      <c r="J13" s="17">
        <v>0</v>
      </c>
      <c r="K13" s="17">
        <v>9.8528432985153097E-2</v>
      </c>
      <c r="L13" s="17">
        <v>8.1605683457988201E-2</v>
      </c>
      <c r="M13" s="17"/>
      <c r="N13" s="17">
        <v>4.4515519594824603E-2</v>
      </c>
      <c r="O13" s="17">
        <v>3.7778695273529402E-2</v>
      </c>
      <c r="P13" s="17">
        <v>1.09955408936355E-2</v>
      </c>
      <c r="Q13" s="17">
        <v>6.3590947122604394E-2</v>
      </c>
      <c r="R13" s="17"/>
      <c r="S13" s="17">
        <v>0.12533134703833801</v>
      </c>
      <c r="T13" s="17">
        <v>1.3405520804415099E-2</v>
      </c>
      <c r="U13" s="17">
        <v>1.8405658675856501E-2</v>
      </c>
      <c r="V13" s="17">
        <v>0.309208919626559</v>
      </c>
      <c r="W13" s="17">
        <v>0</v>
      </c>
      <c r="X13" s="17"/>
      <c r="Y13" s="17">
        <v>0.13174309470926199</v>
      </c>
      <c r="Z13" s="17">
        <v>2.49802970236725E-2</v>
      </c>
      <c r="AA13" s="17">
        <v>4.0030631924961299E-2</v>
      </c>
      <c r="AB13" s="17"/>
      <c r="AC13" s="17">
        <v>6.02199340410213E-2</v>
      </c>
      <c r="AD13" s="17">
        <v>4.68478838536628E-2</v>
      </c>
      <c r="AE13" s="17">
        <v>1.8037843937081601E-2</v>
      </c>
      <c r="AF13" s="17">
        <v>7.7424617107546403E-2</v>
      </c>
      <c r="AG13" s="17">
        <v>0</v>
      </c>
      <c r="AH13" s="17"/>
      <c r="AI13" s="17">
        <v>3.5665859209412197E-2</v>
      </c>
      <c r="AJ13" s="17">
        <v>2.3661061095021699E-2</v>
      </c>
      <c r="AK13" s="17">
        <v>7.0719682382954896E-2</v>
      </c>
      <c r="AL13" s="17">
        <v>4.2833059768554997E-2</v>
      </c>
      <c r="AM13" s="17"/>
      <c r="AN13" s="17">
        <v>1.5645226121054501E-2</v>
      </c>
      <c r="AO13" s="17">
        <v>4.9449448763328102E-2</v>
      </c>
      <c r="AP13" s="17"/>
      <c r="AQ13" s="17">
        <v>2.5082342079639899E-2</v>
      </c>
      <c r="AR13" s="17">
        <v>5.6402697315468701E-2</v>
      </c>
      <c r="AS13" s="17"/>
      <c r="AT13" s="17">
        <v>1.8310981129137701E-2</v>
      </c>
      <c r="AU13" s="17">
        <v>2.1253506269911501E-2</v>
      </c>
      <c r="AV13" s="17">
        <v>0.26621504659130502</v>
      </c>
      <c r="AW13" s="17"/>
      <c r="AX13" s="17">
        <v>1.6674949670893498E-2</v>
      </c>
      <c r="AY13" s="17">
        <v>0.130881758896922</v>
      </c>
      <c r="AZ13" s="17">
        <v>5.72224953988184E-2</v>
      </c>
    </row>
    <row r="14" spans="2:52" x14ac:dyDescent="0.35">
      <c r="B14" s="18" t="s">
        <v>94</v>
      </c>
      <c r="C14" s="19">
        <v>1.6082976961791399E-2</v>
      </c>
      <c r="D14" s="19">
        <v>1.08005843755075E-2</v>
      </c>
      <c r="E14" s="19">
        <v>2.1427387541631499E-2</v>
      </c>
      <c r="F14" s="19"/>
      <c r="G14" s="19">
        <v>5.7877109735304397E-2</v>
      </c>
      <c r="H14" s="19">
        <v>3.9592331664610701E-3</v>
      </c>
      <c r="I14" s="19">
        <v>0</v>
      </c>
      <c r="J14" s="19">
        <v>0</v>
      </c>
      <c r="K14" s="19">
        <v>1.7116592724828E-2</v>
      </c>
      <c r="L14" s="19">
        <v>2.0551240489139901E-2</v>
      </c>
      <c r="M14" s="19"/>
      <c r="N14" s="19">
        <v>1.9948351285855599E-2</v>
      </c>
      <c r="O14" s="19">
        <v>1.26446839399034E-2</v>
      </c>
      <c r="P14" s="19">
        <v>1.54186788043062E-2</v>
      </c>
      <c r="Q14" s="19">
        <v>9.7989906012596103E-3</v>
      </c>
      <c r="R14" s="19"/>
      <c r="S14" s="19">
        <v>0</v>
      </c>
      <c r="T14" s="19">
        <v>6.5859677248017298E-3</v>
      </c>
      <c r="U14" s="19">
        <v>0</v>
      </c>
      <c r="V14" s="19">
        <v>0.26364113908721798</v>
      </c>
      <c r="W14" s="19">
        <v>7.3980448451344105E-2</v>
      </c>
      <c r="X14" s="19"/>
      <c r="Y14" s="19">
        <v>0</v>
      </c>
      <c r="Z14" s="19">
        <v>1.3676861680363701E-3</v>
      </c>
      <c r="AA14" s="19">
        <v>0</v>
      </c>
      <c r="AB14" s="19"/>
      <c r="AC14" s="19">
        <v>2.5828780055956999E-2</v>
      </c>
      <c r="AD14" s="19">
        <v>2.3481867923934498E-2</v>
      </c>
      <c r="AE14" s="19">
        <v>5.7423434047234097E-3</v>
      </c>
      <c r="AF14" s="19">
        <v>1.9476318471209401E-2</v>
      </c>
      <c r="AG14" s="19">
        <v>0</v>
      </c>
      <c r="AH14" s="19"/>
      <c r="AI14" s="19">
        <v>1.21416151595546E-2</v>
      </c>
      <c r="AJ14" s="19">
        <v>1.1522883620297599E-2</v>
      </c>
      <c r="AK14" s="19">
        <v>2.3920881888277599E-2</v>
      </c>
      <c r="AL14" s="19">
        <v>9.2436450929248102E-3</v>
      </c>
      <c r="AM14" s="19"/>
      <c r="AN14" s="19">
        <v>0</v>
      </c>
      <c r="AO14" s="19">
        <v>2.05304102450098E-2</v>
      </c>
      <c r="AP14" s="19"/>
      <c r="AQ14" s="19">
        <v>6.5818770975642196E-3</v>
      </c>
      <c r="AR14" s="19">
        <v>2.01858500582002E-2</v>
      </c>
      <c r="AS14" s="19"/>
      <c r="AT14" s="19">
        <v>4.3110517282991898E-3</v>
      </c>
      <c r="AU14" s="19">
        <v>1.8768416055607501E-2</v>
      </c>
      <c r="AV14" s="19">
        <v>6.4662033208658903E-2</v>
      </c>
      <c r="AW14" s="19"/>
      <c r="AX14" s="19">
        <v>1.48059210692434E-3</v>
      </c>
      <c r="AY14" s="19">
        <v>0</v>
      </c>
      <c r="AZ14" s="19">
        <v>0</v>
      </c>
    </row>
    <row r="15" spans="2:52" x14ac:dyDescent="0.35">
      <c r="B15" s="16"/>
    </row>
    <row r="16" spans="2:52" x14ac:dyDescent="0.35">
      <c r="B16" t="s">
        <v>85</v>
      </c>
    </row>
    <row r="17" spans="2:2" x14ac:dyDescent="0.35">
      <c r="B17" t="s">
        <v>86</v>
      </c>
    </row>
    <row r="19" spans="2:2" x14ac:dyDescent="0.35">
      <c r="B19" s="8" t="str">
        <f>HYPERLINK("#'Contents'!A1", "Return to Contents")</f>
        <v>Return to Contents</v>
      </c>
    </row>
  </sheetData>
  <mergeCells count="12">
    <mergeCell ref="AX5:AZ5"/>
    <mergeCell ref="D2:AQ2"/>
    <mergeCell ref="AC5:AG5"/>
    <mergeCell ref="AI5:AL5"/>
    <mergeCell ref="AN5:AO5"/>
    <mergeCell ref="AQ5:AR5"/>
    <mergeCell ref="AT5:AV5"/>
    <mergeCell ref="D5:E5"/>
    <mergeCell ref="G5:L5"/>
    <mergeCell ref="N5:Q5"/>
    <mergeCell ref="S5:W5"/>
    <mergeCell ref="Y5:AA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bened</dc:creator>
  <cp:lastModifiedBy>Ben Murphy</cp:lastModifiedBy>
  <dcterms:created xsi:type="dcterms:W3CDTF">2024-03-28T10:30:27Z</dcterms:created>
  <dcterms:modified xsi:type="dcterms:W3CDTF">2024-03-28T18:46:18Z</dcterms:modified>
</cp:coreProperties>
</file>